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s-on-the-use-of-water-(" sheetId="1" r:id="rId4"/>
    <sheet state="visible" name="Global 2020 report" sheetId="2" r:id="rId5"/>
    <sheet state="visible" name="Urban report 2020" sheetId="3" r:id="rId6"/>
    <sheet state="visible" name="Rural report 2020" sheetId="4" r:id="rId7"/>
    <sheet state="visible" name="Detail1-Lower middle income-2.0" sheetId="5" r:id="rId8"/>
    <sheet state="visible" name="Detail3-1.00-Low income" sheetId="6" r:id="rId9"/>
    <sheet state="visible" name="Detail2-NAN" sheetId="7" r:id="rId10"/>
    <sheet state="visible" name="Pivot Table 1" sheetId="8" r:id="rId11"/>
    <sheet state="visible" name="Pivot Table 2" sheetId="9" r:id="rId12"/>
    <sheet state="visible" name="Sheet6" sheetId="10" r:id="rId13"/>
  </sheets>
  <definedNames>
    <definedName hidden="1" localSheetId="0" name="_xlnm._FilterDatabase">'Estimates-on-the-use-of-water-('!$A$1:$P$214</definedName>
    <definedName hidden="1" localSheetId="1" name="_xlnm._FilterDatabase">'Global 2020 report'!$A$1:$Z$218</definedName>
    <definedName hidden="1" localSheetId="2" name="_xlnm._FilterDatabase">'Urban report 2020'!$B$1:$F$214</definedName>
    <definedName hidden="1" localSheetId="3" name="_xlnm._FilterDatabase">'Rural report 2020'!$B$1:$F$214</definedName>
    <definedName hidden="1" localSheetId="1" name="Z_0254C13D_EEEF_428C_BC79_1D1B3EFACEF2_.wvu.FilterData">'Global 2020 report'!$A$1:$AK$1002</definedName>
  </definedNames>
  <calcPr/>
  <customWorkbookViews>
    <customWorkbookView activeSheetId="0" maximized="1" windowHeight="0" windowWidth="0" guid="{0254C13D-EEEF-428C-BC79-1D1B3EFACEF2}" name="Filter 1"/>
  </customWorkbookViews>
  <pivotCaches>
    <pivotCache cacheId="0" r:id="rId14"/>
  </pivotCaches>
</workbook>
</file>

<file path=xl/sharedStrings.xml><?xml version="1.0" encoding="utf-8"?>
<sst xmlns="http://schemas.openxmlformats.org/spreadsheetml/2006/main" count="4413" uniqueCount="2131">
  <si>
    <t>name</t>
  </si>
  <si>
    <t>income_group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</si>
  <si>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</si>
  <si>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</si>
  <si>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</si>
  <si>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</si>
  <si>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</si>
  <si>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</si>
  <si>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</si>
  <si>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</si>
  <si>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</si>
  <si>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</si>
  <si>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</si>
  <si>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</si>
  <si>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</si>
  <si>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</si>
  <si>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Tokelau</t>
  </si>
  <si>
    <t>NAN</t>
  </si>
  <si>
    <t>1.350000024</t>
  </si>
  <si>
    <t>99.70767665</t>
  </si>
  <si>
    <t>0.2923233459</t>
  </si>
  <si>
    <t>Niue</t>
  </si>
  <si>
    <t>1.618000031</t>
  </si>
  <si>
    <t>46.20200348</t>
  </si>
  <si>
    <t>97.01087618</t>
  </si>
  <si>
    <t>2.989123822</t>
  </si>
  <si>
    <t>Falkland Islands (Malvinas)</t>
  </si>
  <si>
    <t>3.48300004</t>
  </si>
  <si>
    <t>78.50799561</t>
  </si>
  <si>
    <t>95.3089274</t>
  </si>
  <si>
    <t>4.691072596</t>
  </si>
  <si>
    <t>78.17294282</t>
  </si>
  <si>
    <t>21.82705718</t>
  </si>
  <si>
    <t>Montserrat</t>
  </si>
  <si>
    <t>4.999000072</t>
  </si>
  <si>
    <t>9.114999771</t>
  </si>
  <si>
    <t>98.07748262</t>
  </si>
  <si>
    <t>1.922517378</t>
  </si>
  <si>
    <t>Saint Pierre and Miquelon</t>
  </si>
  <si>
    <t>5.795000076</t>
  </si>
  <si>
    <t>89.96199799</t>
  </si>
  <si>
    <t>91.4</t>
  </si>
  <si>
    <t>Saint Helena</t>
  </si>
  <si>
    <t>6.071000099</t>
  </si>
  <si>
    <t>40.08200073</t>
  </si>
  <si>
    <t>99.1</t>
  </si>
  <si>
    <t>0.9</t>
  </si>
  <si>
    <t>Saint Barthelemy</t>
  </si>
  <si>
    <t>9.885</t>
  </si>
  <si>
    <t>Nauru</t>
  </si>
  <si>
    <t>High income</t>
  </si>
  <si>
    <t>10.83399963</t>
  </si>
  <si>
    <t>Wallis and Futuna Islands</t>
  </si>
  <si>
    <t>11.24600029</t>
  </si>
  <si>
    <t>99.14328736</t>
  </si>
  <si>
    <t>0.856712639</t>
  </si>
  <si>
    <t>Tuvalu</t>
  </si>
  <si>
    <t>Upper middle income</t>
  </si>
  <si>
    <t>11.79199982</t>
  </si>
  <si>
    <t>64.01399994</t>
  </si>
  <si>
    <t>Cook Islands</t>
  </si>
  <si>
    <t>17.56399918</t>
  </si>
  <si>
    <t>75.49500275</t>
  </si>
  <si>
    <t>99.97161022</t>
  </si>
  <si>
    <t>0.0283897827</t>
  </si>
  <si>
    <t>Palau</t>
  </si>
  <si>
    <t>18.09199905</t>
  </si>
  <si>
    <t>80.98799896</t>
  </si>
  <si>
    <t>99.6575455</t>
  </si>
  <si>
    <t>0.3424544984</t>
  </si>
  <si>
    <t>99.75698503</t>
  </si>
  <si>
    <t>0.2430149677</t>
  </si>
  <si>
    <t>99.63420199</t>
  </si>
  <si>
    <t>0.3657980078</t>
  </si>
  <si>
    <t>British Virgin Islands</t>
  </si>
  <si>
    <t>30.23699951</t>
  </si>
  <si>
    <t>48.51499939</t>
  </si>
  <si>
    <t>99.86438356</t>
  </si>
  <si>
    <t>0.1356164384</t>
  </si>
  <si>
    <t>Gibraltar</t>
  </si>
  <si>
    <t>33.69100189</t>
  </si>
  <si>
    <t>San Marino</t>
  </si>
  <si>
    <t>33.93799973</t>
  </si>
  <si>
    <t>97.49900055</t>
  </si>
  <si>
    <t>Liechtenstein</t>
  </si>
  <si>
    <t>38.13700104</t>
  </si>
  <si>
    <t>14.41600037</t>
  </si>
  <si>
    <t>Saint Martin (French part)</t>
  </si>
  <si>
    <t>38.659</t>
  </si>
  <si>
    <t>99.99927139</t>
  </si>
  <si>
    <t>0.0007286105507</t>
  </si>
  <si>
    <t>Monaco</t>
  </si>
  <si>
    <t>39.24399948</t>
  </si>
  <si>
    <t>Faeroe Islands</t>
  </si>
  <si>
    <t>48.86500168</t>
  </si>
  <si>
    <t>42.39799881</t>
  </si>
  <si>
    <t>American Samoa</t>
  </si>
  <si>
    <t>55.1969986</t>
  </si>
  <si>
    <t>87.15299988</t>
  </si>
  <si>
    <t>99.77377166</t>
  </si>
  <si>
    <t>0.2262283415</t>
  </si>
  <si>
    <t>Greenland</t>
  </si>
  <si>
    <t>56.77199936</t>
  </si>
  <si>
    <t>87.28200531</t>
  </si>
  <si>
    <t>100.0000017</t>
  </si>
  <si>
    <t>Northern Mariana Islands</t>
  </si>
  <si>
    <t>57.55699921</t>
  </si>
  <si>
    <t>91.79799652</t>
  </si>
  <si>
    <t>Marshall Islands</t>
  </si>
  <si>
    <t>59.19400024</t>
  </si>
  <si>
    <t>77.79399109</t>
  </si>
  <si>
    <t>88.57204698</t>
  </si>
  <si>
    <t>11.387979</t>
  </si>
  <si>
    <t>0.03997402585</t>
  </si>
  <si>
    <t>94.42972</t>
  </si>
  <si>
    <t>5.39028</t>
  </si>
  <si>
    <t>0.18</t>
  </si>
  <si>
    <t>86.9</t>
  </si>
  <si>
    <t>Bermuda</t>
  </si>
  <si>
    <t>62.27299881</t>
  </si>
  <si>
    <t>99.90314002</t>
  </si>
  <si>
    <t>0.09685998294</t>
  </si>
  <si>
    <t>Andorra</t>
  </si>
  <si>
    <t>77.26499939</t>
  </si>
  <si>
    <t>87.91600037</t>
  </si>
  <si>
    <t>100.0000037</t>
  </si>
  <si>
    <t>Isle of Man</t>
  </si>
  <si>
    <t>85.03199768</t>
  </si>
  <si>
    <t>52.89800262</t>
  </si>
  <si>
    <t>99.075</t>
  </si>
  <si>
    <t>0.925</t>
  </si>
  <si>
    <t>United States Virgin Islands</t>
  </si>
  <si>
    <t>104.4229965</t>
  </si>
  <si>
    <t>95.93900299</t>
  </si>
  <si>
    <t>98.71826738</t>
  </si>
  <si>
    <t>1.281732624</t>
  </si>
  <si>
    <t>Tonga</t>
  </si>
  <si>
    <t>105.6969986</t>
  </si>
  <si>
    <t>23.09899902</t>
  </si>
  <si>
    <t>98.73108083</t>
  </si>
  <si>
    <t>0.8814972962</t>
  </si>
  <si>
    <t>0.3874218777</t>
  </si>
  <si>
    <t>98.46807854</t>
  </si>
  <si>
    <t>1.103159706</t>
  </si>
  <si>
    <t>0.4287617551</t>
  </si>
  <si>
    <t>99.60665819</t>
  </si>
  <si>
    <t>0.2498012758</t>
  </si>
  <si>
    <t>Kiribati</t>
  </si>
  <si>
    <t>Lower middle income</t>
  </si>
  <si>
    <t>119.4459991</t>
  </si>
  <si>
    <t>55.59399796</t>
  </si>
  <si>
    <t>77.97092085</t>
  </si>
  <si>
    <t>4.076899625</t>
  </si>
  <si>
    <t>17.95217953</t>
  </si>
  <si>
    <t>60.99418489</t>
  </si>
  <si>
    <t>2.096609799</t>
  </si>
  <si>
    <t>36.90920532</t>
  </si>
  <si>
    <t>91.53117485</t>
  </si>
  <si>
    <t>5.658666461</t>
  </si>
  <si>
    <t>2.810158691</t>
  </si>
  <si>
    <t>Guam</t>
  </si>
  <si>
    <t>168.7830048</t>
  </si>
  <si>
    <t>94.93800354</t>
  </si>
  <si>
    <t>99.6952</t>
  </si>
  <si>
    <t>0.3048</t>
  </si>
  <si>
    <t>Saint Lucia</t>
  </si>
  <si>
    <t>183.6289978</t>
  </si>
  <si>
    <t>18.8409996</t>
  </si>
  <si>
    <t>96.88784457</t>
  </si>
  <si>
    <t>1.815652166</t>
  </si>
  <si>
    <t>1.296503269</t>
  </si>
  <si>
    <t>96.81402383</t>
  </si>
  <si>
    <t>1.734152255</t>
  </si>
  <si>
    <t>1.451823918</t>
  </si>
  <si>
    <t>97.20582219</t>
  </si>
  <si>
    <t>2.166718886</t>
  </si>
  <si>
    <t>0.6274589237</t>
  </si>
  <si>
    <t>Samoa</t>
  </si>
  <si>
    <t>198.4100037</t>
  </si>
  <si>
    <t>17.88899994</t>
  </si>
  <si>
    <t>91.83772455</t>
  </si>
  <si>
    <t>6.520899952</t>
  </si>
  <si>
    <t>1.418623428</t>
  </si>
  <si>
    <t>0.2227520679</t>
  </si>
  <si>
    <t>91.78032287</t>
  </si>
  <si>
    <t>6.220703339</t>
  </si>
  <si>
    <t>1.72769216</t>
  </si>
  <si>
    <t>0.2712816327</t>
  </si>
  <si>
    <t>92.10119</t>
  </si>
  <si>
    <t>7.89881</t>
  </si>
  <si>
    <t>Sao Tome and Principe</t>
  </si>
  <si>
    <t>219.1609955</t>
  </si>
  <si>
    <t>74.35400391</t>
  </si>
  <si>
    <t>78.22645516</t>
  </si>
  <si>
    <t>20.23798298</t>
  </si>
  <si>
    <t>0.4435199284</t>
  </si>
  <si>
    <t>1.09204193</t>
  </si>
  <si>
    <t>74.30061449</t>
  </si>
  <si>
    <t>19.71184258</t>
  </si>
  <si>
    <t>1.729405704</t>
  </si>
  <si>
    <t>4.258137228</t>
  </si>
  <si>
    <t>79.5805429</t>
  </si>
  <si>
    <t>20.4194571</t>
  </si>
  <si>
    <t>Mayotte</t>
  </si>
  <si>
    <t>272.8129883</t>
  </si>
  <si>
    <t>45.75099945</t>
  </si>
  <si>
    <t>96.37117971</t>
  </si>
  <si>
    <t>3.628820295</t>
  </si>
  <si>
    <t>French Polynesia</t>
  </si>
  <si>
    <t>280.9039917</t>
  </si>
  <si>
    <t>61.97500229</t>
  </si>
  <si>
    <t>New Caledonia</t>
  </si>
  <si>
    <t>285.4909973</t>
  </si>
  <si>
    <t>71.51799774</t>
  </si>
  <si>
    <t>99.30532057</t>
  </si>
  <si>
    <t>0.6946794278</t>
  </si>
  <si>
    <t>Barbados</t>
  </si>
  <si>
    <t>287.3710022</t>
  </si>
  <si>
    <t>31.19099998</t>
  </si>
  <si>
    <t>98.51445042</t>
  </si>
  <si>
    <t>0.2676005761</t>
  </si>
  <si>
    <t>1.217949005</t>
  </si>
  <si>
    <t>French Guiana</t>
  </si>
  <si>
    <t>298.6820068</t>
  </si>
  <si>
    <t>85.81999969</t>
  </si>
  <si>
    <t>93.78221635</t>
  </si>
  <si>
    <t>6.217783652</t>
  </si>
  <si>
    <t>Vanuatu</t>
  </si>
  <si>
    <t>307.1499939</t>
  </si>
  <si>
    <t>25.52500153</t>
  </si>
  <si>
    <t>91.23119075</t>
  </si>
  <si>
    <t>1.06238505</t>
  </si>
  <si>
    <t>7.706424202</t>
  </si>
  <si>
    <t>88.39720123</t>
  </si>
  <si>
    <t>1.255132675</t>
  </si>
  <si>
    <t>10.3476661</t>
  </si>
  <si>
    <t>99.5</t>
  </si>
  <si>
    <t>0.5</t>
  </si>
  <si>
    <t>Iceland</t>
  </si>
  <si>
    <t>341.25</t>
  </si>
  <si>
    <t>93.897995</t>
  </si>
  <si>
    <t>99.99999721</t>
  </si>
  <si>
    <t>0.000002794650015</t>
  </si>
  <si>
    <t>Martinique</t>
  </si>
  <si>
    <t>375.2650146</t>
  </si>
  <si>
    <t>89.13999939</t>
  </si>
  <si>
    <t>99.84197078</t>
  </si>
  <si>
    <t>0.1580292158</t>
  </si>
  <si>
    <t>Belize</t>
  </si>
  <si>
    <t>397.6210022</t>
  </si>
  <si>
    <t>46.02500153</t>
  </si>
  <si>
    <t>98.40195463</t>
  </si>
  <si>
    <t>1.249110629</t>
  </si>
  <si>
    <t>0.3489347411</t>
  </si>
  <si>
    <t>97.99520758</t>
  </si>
  <si>
    <t>1.358317682</t>
  </si>
  <si>
    <t>0.6464747393</t>
  </si>
  <si>
    <t>98.87896</t>
  </si>
  <si>
    <t>1.12104</t>
  </si>
  <si>
    <t>Guadeloupe</t>
  </si>
  <si>
    <t>400.1270142</t>
  </si>
  <si>
    <t>98.49899292</t>
  </si>
  <si>
    <t>99.80312604</t>
  </si>
  <si>
    <t>0.1968739613</t>
  </si>
  <si>
    <t>Brunei Darussalam</t>
  </si>
  <si>
    <t>437.4830017</t>
  </si>
  <si>
    <t>78.25000763</t>
  </si>
  <si>
    <t>99.9000368</t>
  </si>
  <si>
    <t>0.09996320036</t>
  </si>
  <si>
    <t>99.65</t>
  </si>
  <si>
    <t>0.35</t>
  </si>
  <si>
    <t>Malta</t>
  </si>
  <si>
    <t>441.5390015</t>
  </si>
  <si>
    <t>94.7440033</t>
  </si>
  <si>
    <t>100.0000004</t>
  </si>
  <si>
    <t>Maldives</t>
  </si>
  <si>
    <t>540.5419922</t>
  </si>
  <si>
    <t>40.66899872</t>
  </si>
  <si>
    <t>99.5444386</t>
  </si>
  <si>
    <t>0.0480506913</t>
  </si>
  <si>
    <t>0.407510705</t>
  </si>
  <si>
    <t>99.9190125</t>
  </si>
  <si>
    <t>0.0809875</t>
  </si>
  <si>
    <t>98.99798893</t>
  </si>
  <si>
    <t>1.002011069</t>
  </si>
  <si>
    <t>Cabo Verde</t>
  </si>
  <si>
    <t>555.9879761</t>
  </si>
  <si>
    <t>66.65200043</t>
  </si>
  <si>
    <t>88.76960642</t>
  </si>
  <si>
    <t>7.904150846</t>
  </si>
  <si>
    <t>3.209147716</t>
  </si>
  <si>
    <t>0.1170950144</t>
  </si>
  <si>
    <t>80.11452544</t>
  </si>
  <si>
    <t>9.911127022</t>
  </si>
  <si>
    <t>9.623217003</t>
  </si>
  <si>
    <t>0.3511305397</t>
  </si>
  <si>
    <t>93.1</t>
  </si>
  <si>
    <t>Suriname</t>
  </si>
  <si>
    <t>586.6339722</t>
  </si>
  <si>
    <t>66.14900208</t>
  </si>
  <si>
    <t>97.98963167</t>
  </si>
  <si>
    <t>1.067246941</t>
  </si>
  <si>
    <t>0.3793365073</t>
  </si>
  <si>
    <t>0.563784884</t>
  </si>
  <si>
    <t>96.57441263</t>
  </si>
  <si>
    <t>1.60029586</t>
  </si>
  <si>
    <t>0.1598017947</t>
  </si>
  <si>
    <t>1.66548972</t>
  </si>
  <si>
    <t>98.71385387</t>
  </si>
  <si>
    <t>0.7944652371</t>
  </si>
  <si>
    <t>0.4916808925</t>
  </si>
  <si>
    <t>Luxembourg</t>
  </si>
  <si>
    <t>625.9760132</t>
  </si>
  <si>
    <t>91.4529953</t>
  </si>
  <si>
    <t>99.87993254</t>
  </si>
  <si>
    <t>0.1200674649</t>
  </si>
  <si>
    <t>98.5952381</t>
  </si>
  <si>
    <t>1.404761905</t>
  </si>
  <si>
    <t>Montenegro</t>
  </si>
  <si>
    <t>628.0620117</t>
  </si>
  <si>
    <t>67.48800659</t>
  </si>
  <si>
    <t>98.85691652</t>
  </si>
  <si>
    <t>0.5454788204</t>
  </si>
  <si>
    <t>0.592312011</t>
  </si>
  <si>
    <t>0.005292650894</t>
  </si>
  <si>
    <t>98.16188754</t>
  </si>
  <si>
    <t>1.821833386</t>
  </si>
  <si>
    <t>0.01627906977</t>
  </si>
  <si>
    <t>99.19173959</t>
  </si>
  <si>
    <t>0.8082604128</t>
  </si>
  <si>
    <t>China, Macao SAR</t>
  </si>
  <si>
    <t>649.34198</t>
  </si>
  <si>
    <t>Solomon Islands</t>
  </si>
  <si>
    <t>686.8779907</t>
  </si>
  <si>
    <t>24.67000008</t>
  </si>
  <si>
    <t>67.30102554</t>
  </si>
  <si>
    <t>5.79547831</t>
  </si>
  <si>
    <t>21.26784313</t>
  </si>
  <si>
    <t>5.635653025</t>
  </si>
  <si>
    <t>59.40526749</t>
  </si>
  <si>
    <t>6.528523649</t>
  </si>
  <si>
    <t>26.955911</t>
  </si>
  <si>
    <t>7.110297857</t>
  </si>
  <si>
    <t>91.41077689</t>
  </si>
  <si>
    <t>3.557120425</t>
  </si>
  <si>
    <t>3.899286137</t>
  </si>
  <si>
    <t>1.132816553</t>
  </si>
  <si>
    <t>Bhutan</t>
  </si>
  <si>
    <t>771.6119995</t>
  </si>
  <si>
    <t>42.31599808</t>
  </si>
  <si>
    <t>97.31322263</t>
  </si>
  <si>
    <t>2.460712607</t>
  </si>
  <si>
    <t>0.1764242183</t>
  </si>
  <si>
    <t>0.04964054142</t>
  </si>
  <si>
    <t>96.73119365</t>
  </si>
  <si>
    <t>3.268806351</t>
  </si>
  <si>
    <t>98.10662849</t>
  </si>
  <si>
    <t>1.3591415</t>
  </si>
  <si>
    <t>0.4169208475</t>
  </si>
  <si>
    <t>0.1173091586</t>
  </si>
  <si>
    <t>Guyana</t>
  </si>
  <si>
    <t>786.559021</t>
  </si>
  <si>
    <t>26.7859993</t>
  </si>
  <si>
    <t>95.55480685</t>
  </si>
  <si>
    <t>1.205244408</t>
  </si>
  <si>
    <t>1.143069849</t>
  </si>
  <si>
    <t>2.096878897</t>
  </si>
  <si>
    <t>93.9284905</t>
  </si>
  <si>
    <t>1.646193862</t>
  </si>
  <si>
    <t>1.561274833</t>
  </si>
  <si>
    <t>2.864040809</t>
  </si>
  <si>
    <t>Réunion</t>
  </si>
  <si>
    <t>895.3079834</t>
  </si>
  <si>
    <t>99.65900421</t>
  </si>
  <si>
    <t>Fiji</t>
  </si>
  <si>
    <t>896.4439697</t>
  </si>
  <si>
    <t>57.24700546</t>
  </si>
  <si>
    <t>94.30106524</t>
  </si>
  <si>
    <t>3.318602766</t>
  </si>
  <si>
    <t>2.380331999</t>
  </si>
  <si>
    <t>89.08802405</t>
  </si>
  <si>
    <t>5.759897938</t>
  </si>
  <si>
    <t>5.152078012</t>
  </si>
  <si>
    <t>98.19424406</t>
  </si>
  <si>
    <t>1.495409344</t>
  </si>
  <si>
    <t>0.3103465922</t>
  </si>
  <si>
    <t>Djibouti</t>
  </si>
  <si>
    <t>988.0020142</t>
  </si>
  <si>
    <t>78.06199646</t>
  </si>
  <si>
    <t>76.04992021</t>
  </si>
  <si>
    <t>14.7574817</t>
  </si>
  <si>
    <t>7.015876051</t>
  </si>
  <si>
    <t>2.176722038</t>
  </si>
  <si>
    <t>47.28073293</t>
  </si>
  <si>
    <t>12.06161014</t>
  </si>
  <si>
    <t>30.73550468</t>
  </si>
  <si>
    <t>9.922152249</t>
  </si>
  <si>
    <t>84.13501493</t>
  </si>
  <si>
    <t>15.51511107</t>
  </si>
  <si>
    <t>0.3498740029</t>
  </si>
  <si>
    <t>Eswatini</t>
  </si>
  <si>
    <t>1160.16394</t>
  </si>
  <si>
    <t>24.17100143</t>
  </si>
  <si>
    <t>70.75307095</t>
  </si>
  <si>
    <t>9.507067163</t>
  </si>
  <si>
    <t>9.835567931</t>
  </si>
  <si>
    <t>9.904293959</t>
  </si>
  <si>
    <t>62.46644874</t>
  </si>
  <si>
    <t>12.29969513</t>
  </si>
  <si>
    <t>12.45046093</t>
  </si>
  <si>
    <t>12.78339519</t>
  </si>
  <si>
    <t>96.74976305</t>
  </si>
  <si>
    <t>0.7460644731</t>
  </si>
  <si>
    <t>1.632164244</t>
  </si>
  <si>
    <t>0.8720082294</t>
  </si>
  <si>
    <t>Cyprus</t>
  </si>
  <si>
    <t>1207.360962</t>
  </si>
  <si>
    <t>66.82099915</t>
  </si>
  <si>
    <t>99.76517318</t>
  </si>
  <si>
    <t>0.2348268167</t>
  </si>
  <si>
    <t>99.84576172</t>
  </si>
  <si>
    <t>0.1542382836</t>
  </si>
  <si>
    <t>99.72515812</t>
  </si>
  <si>
    <t>0.2748418825</t>
  </si>
  <si>
    <t>Mauritius</t>
  </si>
  <si>
    <t>1271.766968</t>
  </si>
  <si>
    <t>40.75999832</t>
  </si>
  <si>
    <t>99.8662547</t>
  </si>
  <si>
    <t>0.1337453014</t>
  </si>
  <si>
    <t>99.82768234</t>
  </si>
  <si>
    <t>0.1723176618</t>
  </si>
  <si>
    <t>99.92231522</t>
  </si>
  <si>
    <t>0.07768478119</t>
  </si>
  <si>
    <t>Timor-Leste</t>
  </si>
  <si>
    <t>1318.442017</t>
  </si>
  <si>
    <t>31.31999969</t>
  </si>
  <si>
    <t>85.4956012</t>
  </si>
  <si>
    <t>1.88586597</t>
  </si>
  <si>
    <t>8.360029397</t>
  </si>
  <si>
    <t>4.258503433</t>
  </si>
  <si>
    <t>80.48779562</t>
  </si>
  <si>
    <t>2.049364675</t>
  </si>
  <si>
    <t>11.26233968</t>
  </si>
  <si>
    <t>6.200500018</t>
  </si>
  <si>
    <t>96.47695792</t>
  </si>
  <si>
    <t>1.527338152</t>
  </si>
  <si>
    <t>1.995703929</t>
  </si>
  <si>
    <t>Estonia</t>
  </si>
  <si>
    <t>1326.53894</t>
  </si>
  <si>
    <t>69.22900391</t>
  </si>
  <si>
    <t>99.59078178</t>
  </si>
  <si>
    <t>0.4092182232</t>
  </si>
  <si>
    <t>99.98545421</t>
  </si>
  <si>
    <t>0.01454579307</t>
  </si>
  <si>
    <t>Trinidad and Tobago</t>
  </si>
  <si>
    <t>1399.490967</t>
  </si>
  <si>
    <t>53.2140007</t>
  </si>
  <si>
    <t>98.87517077</t>
  </si>
  <si>
    <t>1.124829231</t>
  </si>
  <si>
    <t>Bahrain</t>
  </si>
  <si>
    <t>1701.583008</t>
  </si>
  <si>
    <t>89.50600433</t>
  </si>
  <si>
    <t>Latvia</t>
  </si>
  <si>
    <t>1886.202026</t>
  </si>
  <si>
    <t>68.31500244</t>
  </si>
  <si>
    <t>98.78260115</t>
  </si>
  <si>
    <t>0.6823007424</t>
  </si>
  <si>
    <t>0.5350981037</t>
  </si>
  <si>
    <t>98.57922314</t>
  </si>
  <si>
    <t>1.42077686</t>
  </si>
  <si>
    <t>98.87692469</t>
  </si>
  <si>
    <t>0.9987568151</t>
  </si>
  <si>
    <t>0.1243184908</t>
  </si>
  <si>
    <t>Guinea-Bissau</t>
  </si>
  <si>
    <t>Low income</t>
  </si>
  <si>
    <t>1967.998047</t>
  </si>
  <si>
    <t>44.19599915</t>
  </si>
  <si>
    <t>59.01691221</t>
  </si>
  <si>
    <t>14.03457137</t>
  </si>
  <si>
    <t>26.6263769</t>
  </si>
  <si>
    <t>0.3221395192</t>
  </si>
  <si>
    <t>49.8319053</t>
  </si>
  <si>
    <t>9.285773026</t>
  </si>
  <si>
    <t>40.31645129</t>
  </si>
  <si>
    <t>0.5658703845</t>
  </si>
  <si>
    <t>70.61434791</t>
  </si>
  <si>
    <t>20.03063358</t>
  </si>
  <si>
    <t>9.340625284</t>
  </si>
  <si>
    <t>0.01439322693</t>
  </si>
  <si>
    <t>Slovenia</t>
  </si>
  <si>
    <t>2078.931885</t>
  </si>
  <si>
    <t>55.11800385</t>
  </si>
  <si>
    <t>North Macedonia</t>
  </si>
  <si>
    <t>2083.379883</t>
  </si>
  <si>
    <t>58.48199844</t>
  </si>
  <si>
    <t>97.74281579</t>
  </si>
  <si>
    <t>1.63499414</t>
  </si>
  <si>
    <t>0.5742284762</t>
  </si>
  <si>
    <t>0.04796159706</t>
  </si>
  <si>
    <t>97.46871457</t>
  </si>
  <si>
    <t>1.505202232</t>
  </si>
  <si>
    <t>0.9105631982</t>
  </si>
  <si>
    <t>0.11552</t>
  </si>
  <si>
    <t>97.93740299</t>
  </si>
  <si>
    <t>1.727136954</t>
  </si>
  <si>
    <t>0.3354600563</t>
  </si>
  <si>
    <t>Lesotho</t>
  </si>
  <si>
    <t>2142.251953</t>
  </si>
  <si>
    <t>29.02799988</t>
  </si>
  <si>
    <t>72.17603927</t>
  </si>
  <si>
    <t>10.40592597</t>
  </si>
  <si>
    <t>12.21725464</t>
  </si>
  <si>
    <t>5.200780116</t>
  </si>
  <si>
    <t>63.65035482</t>
  </si>
  <si>
    <t>13.55843013</t>
  </si>
  <si>
    <t>15.73132479</t>
  </si>
  <si>
    <t>7.059890254</t>
  </si>
  <si>
    <t>93.02090855</t>
  </si>
  <si>
    <t>2.698211997</t>
  </si>
  <si>
    <t>3.625530038</t>
  </si>
  <si>
    <t>0.65534942</t>
  </si>
  <si>
    <t>Gabon</t>
  </si>
  <si>
    <t>2225.728027</t>
  </si>
  <si>
    <t>90.09200287</t>
  </si>
  <si>
    <t>85.3419306</t>
  </si>
  <si>
    <t>7.735263103</t>
  </si>
  <si>
    <t>6.922808357</t>
  </si>
  <si>
    <t>44.74588901</t>
  </si>
  <si>
    <t>10.51114859</t>
  </si>
  <si>
    <t>44.7429624</t>
  </si>
  <si>
    <t>89.80653917</t>
  </si>
  <si>
    <t>7.42998076</t>
  </si>
  <si>
    <t>2.763480072</t>
  </si>
  <si>
    <t>Botswana</t>
  </si>
  <si>
    <t>2351.625</t>
  </si>
  <si>
    <t>70.8769989</t>
  </si>
  <si>
    <t>92.21356307</t>
  </si>
  <si>
    <t>4.72303897</t>
  </si>
  <si>
    <t>1.732526476</t>
  </si>
  <si>
    <t>1.330871481</t>
  </si>
  <si>
    <t>79.04372386</t>
  </si>
  <si>
    <t>15.15494718</t>
  </si>
  <si>
    <t>1.596119156</t>
  </si>
  <si>
    <t>4.20520981</t>
  </si>
  <si>
    <t>97.62498058</t>
  </si>
  <si>
    <t>0.4366200322</t>
  </si>
  <si>
    <t>1.788579159</t>
  </si>
  <si>
    <t>0.1498202281</t>
  </si>
  <si>
    <t>Gambia</t>
  </si>
  <si>
    <t>2416.664063</t>
  </si>
  <si>
    <t>62.58199692</t>
  </si>
  <si>
    <t>80.94040714</t>
  </si>
  <si>
    <t>8.597391391</t>
  </si>
  <si>
    <t>10.35285207</t>
  </si>
  <si>
    <t>0.1093493927</t>
  </si>
  <si>
    <t>69.18852321</t>
  </si>
  <si>
    <t>16.49783239</t>
  </si>
  <si>
    <t>14.24376547</t>
  </si>
  <si>
    <t>0.0698789368</t>
  </si>
  <si>
    <t>87.96690427</t>
  </si>
  <si>
    <t>3.873689522</t>
  </si>
  <si>
    <t>8.026457278</t>
  </si>
  <si>
    <t>0.1329489253</t>
  </si>
  <si>
    <t>Namibia</t>
  </si>
  <si>
    <t>2540.916016</t>
  </si>
  <si>
    <t>52.03300095</t>
  </si>
  <si>
    <t>84.27003628</t>
  </si>
  <si>
    <t>7.08762751</t>
  </si>
  <si>
    <t>3.740143722</t>
  </si>
  <si>
    <t>4.902192485</t>
  </si>
  <si>
    <t>71.25616743</t>
  </si>
  <si>
    <t>11.97218925</t>
  </si>
  <si>
    <t>7.081803759</t>
  </si>
  <si>
    <t>9.689839563</t>
  </si>
  <si>
    <t>96.26696535</t>
  </si>
  <si>
    <t>2.584758965</t>
  </si>
  <si>
    <t>0.6596102638</t>
  </si>
  <si>
    <t>0.4886654211</t>
  </si>
  <si>
    <t>Lithuania</t>
  </si>
  <si>
    <t>2722.291016</t>
  </si>
  <si>
    <t>68.04599762</t>
  </si>
  <si>
    <t>98.01334724</t>
  </si>
  <si>
    <t>1.98665276</t>
  </si>
  <si>
    <t>93.78278023</t>
  </si>
  <si>
    <t>6.217219771</t>
  </si>
  <si>
    <t>Puerto Rico</t>
  </si>
  <si>
    <t>2860.840088</t>
  </si>
  <si>
    <t>93.58100128</t>
  </si>
  <si>
    <t>Albania</t>
  </si>
  <si>
    <t>2877.800049</t>
  </si>
  <si>
    <t>62.11199951</t>
  </si>
  <si>
    <t>95.06803883</t>
  </si>
  <si>
    <t>1.884656092</t>
  </si>
  <si>
    <t>3.047305081</t>
  </si>
  <si>
    <t>94.09135806</t>
  </si>
  <si>
    <t>2.305264955</t>
  </si>
  <si>
    <t>3.603376986</t>
  </si>
  <si>
    <t>95.66380912</t>
  </si>
  <si>
    <t>1.62808683</t>
  </si>
  <si>
    <t>2.708104054</t>
  </si>
  <si>
    <t>Qatar</t>
  </si>
  <si>
    <t>2881.060059</t>
  </si>
  <si>
    <t>99.23500061</t>
  </si>
  <si>
    <t>99.56810194</t>
  </si>
  <si>
    <t>0.4318980637</t>
  </si>
  <si>
    <t>Jamaica</t>
  </si>
  <si>
    <t>2961.160889</t>
  </si>
  <si>
    <t>56.31100082</t>
  </si>
  <si>
    <t>91.0299445</t>
  </si>
  <si>
    <t>5.367570914</t>
  </si>
  <si>
    <t>1.864010203</t>
  </si>
  <si>
    <t>1.738474379</t>
  </si>
  <si>
    <t>85.39991216</t>
  </si>
  <si>
    <t>8.490737371</t>
  </si>
  <si>
    <t>2.568971895</t>
  </si>
  <si>
    <t>3.540378574</t>
  </si>
  <si>
    <t>95.39801591</t>
  </si>
  <si>
    <t>2.944456223</t>
  </si>
  <si>
    <t>1.317064322</t>
  </si>
  <si>
    <t>0.34046355</t>
  </si>
  <si>
    <t>Armenia</t>
  </si>
  <si>
    <t>2963.233887</t>
  </si>
  <si>
    <t>63.31299973</t>
  </si>
  <si>
    <t>99.97118069</t>
  </si>
  <si>
    <t>0.02881930801</t>
  </si>
  <si>
    <t>99.95448122</t>
  </si>
  <si>
    <t>0.04551878364</t>
  </si>
  <si>
    <t>Mongolia</t>
  </si>
  <si>
    <t>3278.291992</t>
  </si>
  <si>
    <t>68.65699768</t>
  </si>
  <si>
    <t>85.49562527</t>
  </si>
  <si>
    <t>2.14642893</t>
  </si>
  <si>
    <t>6.633366714</t>
  </si>
  <si>
    <t>5.724579081</t>
  </si>
  <si>
    <t>61.07075114</t>
  </si>
  <si>
    <t>3.084170572</t>
  </si>
  <si>
    <t>17.58078116</t>
  </si>
  <si>
    <t>18.26429713</t>
  </si>
  <si>
    <t>96.64596558</t>
  </si>
  <si>
    <t>1.718335079</t>
  </si>
  <si>
    <t>1.635699341</t>
  </si>
  <si>
    <t>Bosnia and Herzegovina</t>
  </si>
  <si>
    <t>3280.814941</t>
  </si>
  <si>
    <t>49.02000046</t>
  </si>
  <si>
    <t>96.11389762</t>
  </si>
  <si>
    <t>3.823663938</t>
  </si>
  <si>
    <t>0.06243843752</t>
  </si>
  <si>
    <t>97.33333333</t>
  </si>
  <si>
    <t>2.666666667</t>
  </si>
  <si>
    <t>94.8457044</t>
  </si>
  <si>
    <t>5.026922206</t>
  </si>
  <si>
    <t>0.1273733928</t>
  </si>
  <si>
    <t>Uruguay</t>
  </si>
  <si>
    <t>3473.727051</t>
  </si>
  <si>
    <t>95.51499939</t>
  </si>
  <si>
    <t>99.49575756</t>
  </si>
  <si>
    <t>0.5042424412</t>
  </si>
  <si>
    <t>95.30083</t>
  </si>
  <si>
    <t>4.69917</t>
  </si>
  <si>
    <t>99.69273444</t>
  </si>
  <si>
    <t>0.3072655617</t>
  </si>
  <si>
    <t>Georgia</t>
  </si>
  <si>
    <t>3989.175049</t>
  </si>
  <si>
    <t>59.4529953</t>
  </si>
  <si>
    <t>97.3481397</t>
  </si>
  <si>
    <t>2.632761379</t>
  </si>
  <si>
    <t>0.01909892327</t>
  </si>
  <si>
    <t>94.2718842</t>
  </si>
  <si>
    <t>5.703923618</t>
  </si>
  <si>
    <t>0.02419218345</t>
  </si>
  <si>
    <t>99.44615394</t>
  </si>
  <si>
    <t>0.538220742</t>
  </si>
  <si>
    <t>0.01562531586</t>
  </si>
  <si>
    <t>Republic of Moldova</t>
  </si>
  <si>
    <t>4033.962891</t>
  </si>
  <si>
    <t>42.84900284</t>
  </si>
  <si>
    <t>90.56996224</t>
  </si>
  <si>
    <t>1.519776762</t>
  </si>
  <si>
    <t>7.910260997</t>
  </si>
  <si>
    <t>85.48103812</t>
  </si>
  <si>
    <t>1.52256302</t>
  </si>
  <si>
    <t>12.99639886</t>
  </si>
  <si>
    <t>97.35744448</t>
  </si>
  <si>
    <t>1.516060408</t>
  </si>
  <si>
    <t>1.126495111</t>
  </si>
  <si>
    <t>Croatia</t>
  </si>
  <si>
    <t>4105.268066</t>
  </si>
  <si>
    <t>57.55299759</t>
  </si>
  <si>
    <t>Kuwait</t>
  </si>
  <si>
    <t>4270.562988</t>
  </si>
  <si>
    <t>Panama</t>
  </si>
  <si>
    <t>4314.768066</t>
  </si>
  <si>
    <t>68.41400146</t>
  </si>
  <si>
    <t>94.37254436</t>
  </si>
  <si>
    <t>1.873480592</t>
  </si>
  <si>
    <t>2.262304247</t>
  </si>
  <si>
    <t>1.491670799</t>
  </si>
  <si>
    <t>86.32308326</t>
  </si>
  <si>
    <t>1.791982583</t>
  </si>
  <si>
    <t>7.162364342</t>
  </si>
  <si>
    <t>4.722569811</t>
  </si>
  <si>
    <t>98.08889267</t>
  </si>
  <si>
    <t>1.911107333</t>
  </si>
  <si>
    <t>Mauritania</t>
  </si>
  <si>
    <t>4649.660156</t>
  </si>
  <si>
    <t>55.32699585</t>
  </si>
  <si>
    <t>71.68104923</t>
  </si>
  <si>
    <t>13.47689193</t>
  </si>
  <si>
    <t>14.82032681</t>
  </si>
  <si>
    <t>0.02173203433</t>
  </si>
  <si>
    <t>49.9113389</t>
  </si>
  <si>
    <t>18.49039689</t>
  </si>
  <si>
    <t>31.5496173</t>
  </si>
  <si>
    <t>0.04864690722</t>
  </si>
  <si>
    <t>89.25869465</t>
  </si>
  <si>
    <t>9.428808083</t>
  </si>
  <si>
    <t>1.31249727</t>
  </si>
  <si>
    <t>New Zealand</t>
  </si>
  <si>
    <t>4822.23291</t>
  </si>
  <si>
    <t>86.6989975</t>
  </si>
  <si>
    <t>100.0000013</t>
  </si>
  <si>
    <t>Central African Republic</t>
  </si>
  <si>
    <t>4829.76416</t>
  </si>
  <si>
    <t>42.19799805</t>
  </si>
  <si>
    <t>37.20240205</t>
  </si>
  <si>
    <t>25.68237348</t>
  </si>
  <si>
    <t>33.53911377</t>
  </si>
  <si>
    <t>3.576110708</t>
  </si>
  <si>
    <t>28.10659415</t>
  </si>
  <si>
    <t>19.4058899</t>
  </si>
  <si>
    <t>46.37307301</t>
  </si>
  <si>
    <t>6.114442944</t>
  </si>
  <si>
    <t>49.66166495</t>
  </si>
  <si>
    <t>34.27978009</t>
  </si>
  <si>
    <t>15.95940214</t>
  </si>
  <si>
    <t>0.09915281712</t>
  </si>
  <si>
    <t>Ireland</t>
  </si>
  <si>
    <t>4937.795898</t>
  </si>
  <si>
    <t>63.65299988</t>
  </si>
  <si>
    <t>97.39970651</t>
  </si>
  <si>
    <t>2.600293485</t>
  </si>
  <si>
    <t>98.13492075</t>
  </si>
  <si>
    <t>1.865079247</t>
  </si>
  <si>
    <t>96.97988603</t>
  </si>
  <si>
    <t>3.020113966</t>
  </si>
  <si>
    <t>Liberia</t>
  </si>
  <si>
    <t>5057.676758</t>
  </si>
  <si>
    <t>52.08899689</t>
  </si>
  <si>
    <t>75.26179159</t>
  </si>
  <si>
    <t>8.700657475</t>
  </si>
  <si>
    <t>3.488080869</t>
  </si>
  <si>
    <t>12.54947006</t>
  </si>
  <si>
    <t>64.10021689</t>
  </si>
  <si>
    <t>6.537775797</t>
  </si>
  <si>
    <t>3.383709875</t>
  </si>
  <si>
    <t>25.97829744</t>
  </si>
  <si>
    <t>85.52810963</t>
  </si>
  <si>
    <t>10.69005698</t>
  </si>
  <si>
    <t>3.58408039</t>
  </si>
  <si>
    <t>0.1977530006</t>
  </si>
  <si>
    <t>Costa Rica</t>
  </si>
  <si>
    <t>5094.11377</t>
  </si>
  <si>
    <t>80.77099609</t>
  </si>
  <si>
    <t>99.81053693</t>
  </si>
  <si>
    <t>0.1894594746</t>
  </si>
  <si>
    <t>0.000003594451897</t>
  </si>
  <si>
    <t>99.64625</t>
  </si>
  <si>
    <t>0.35375</t>
  </si>
  <si>
    <t>99.84965286</t>
  </si>
  <si>
    <t>0.1503471429</t>
  </si>
  <si>
    <t>West Bank and Gaza Strip</t>
  </si>
  <si>
    <t>5101.416016</t>
  </si>
  <si>
    <t>76.71899414</t>
  </si>
  <si>
    <t>97.88039722</t>
  </si>
  <si>
    <t>1.029979486</t>
  </si>
  <si>
    <t>1.089623295</t>
  </si>
  <si>
    <t>98.71555642</t>
  </si>
  <si>
    <t>0.3174006273</t>
  </si>
  <si>
    <t>0.9670429576</t>
  </si>
  <si>
    <t>97.62696443</t>
  </si>
  <si>
    <t>1.246217358</t>
  </si>
  <si>
    <t>1.126818208</t>
  </si>
  <si>
    <t>Oman</t>
  </si>
  <si>
    <t>5106.62207</t>
  </si>
  <si>
    <t>86.27599335</t>
  </si>
  <si>
    <t>92.16802469</t>
  </si>
  <si>
    <t>7.541419893</t>
  </si>
  <si>
    <t>0.2604052036</t>
  </si>
  <si>
    <t>0.03015021745</t>
  </si>
  <si>
    <t>76.25077991</t>
  </si>
  <si>
    <t>21.63212113</t>
  </si>
  <si>
    <t>1.897409218</t>
  </si>
  <si>
    <t>0.2196897375</t>
  </si>
  <si>
    <t>94.7</t>
  </si>
  <si>
    <t>Norway</t>
  </si>
  <si>
    <t>5421.242188</t>
  </si>
  <si>
    <t>82.97399139</t>
  </si>
  <si>
    <t>99.9999955</t>
  </si>
  <si>
    <t>0.000004503407453</t>
  </si>
  <si>
    <t>Slovakia</t>
  </si>
  <si>
    <t>5459.643066</t>
  </si>
  <si>
    <t>53.75999832</t>
  </si>
  <si>
    <t>99.78769858</t>
  </si>
  <si>
    <t>0.2123014241</t>
  </si>
  <si>
    <t>99.60509406</t>
  </si>
  <si>
    <t>0.3949059374</t>
  </si>
  <si>
    <t>Congo</t>
  </si>
  <si>
    <t>5518.091797</t>
  </si>
  <si>
    <t>67.82900238</t>
  </si>
  <si>
    <t>73.78451158</t>
  </si>
  <si>
    <t>10.46117203</t>
  </si>
  <si>
    <t>9.559180722</t>
  </si>
  <si>
    <t>6.195135664</t>
  </si>
  <si>
    <t>45.72441318</t>
  </si>
  <si>
    <t>10.6323901</t>
  </si>
  <si>
    <t>24.40516973</t>
  </si>
  <si>
    <t>19.23802699</t>
  </si>
  <si>
    <t>87.09329616</t>
  </si>
  <si>
    <t>10.37996439</t>
  </si>
  <si>
    <t>2.517789997</t>
  </si>
  <si>
    <t>0.008949452055</t>
  </si>
  <si>
    <t>Finland</t>
  </si>
  <si>
    <t>5540.717773</t>
  </si>
  <si>
    <t>85.51700592</t>
  </si>
  <si>
    <t>100.0000033</t>
  </si>
  <si>
    <t>Denmark</t>
  </si>
  <si>
    <t>5792.203125</t>
  </si>
  <si>
    <t>88.11600494</t>
  </si>
  <si>
    <t>100.0000011</t>
  </si>
  <si>
    <t>Singapore</t>
  </si>
  <si>
    <t>5850.342773</t>
  </si>
  <si>
    <t>Turkmenistan</t>
  </si>
  <si>
    <t>6031.187012</t>
  </si>
  <si>
    <t>52.51600266</t>
  </si>
  <si>
    <t>El Salvador</t>
  </si>
  <si>
    <t>6486.201172</t>
  </si>
  <si>
    <t>73.44400024</t>
  </si>
  <si>
    <t>97.94657541</t>
  </si>
  <si>
    <t>0.2072632319</t>
  </si>
  <si>
    <t>0.3151739969</t>
  </si>
  <si>
    <t>1.530987366</t>
  </si>
  <si>
    <t>93.45439508</t>
  </si>
  <si>
    <t>0.7804762049</t>
  </si>
  <si>
    <t>5.765128712</t>
  </si>
  <si>
    <t>99.57087001</t>
  </si>
  <si>
    <t>0.4291299944</t>
  </si>
  <si>
    <t>Kyrgyzstan</t>
  </si>
  <si>
    <t>6524.190918</t>
  </si>
  <si>
    <t>36.85599899</t>
  </si>
  <si>
    <t>91.69930522</t>
  </si>
  <si>
    <t>1.900734111</t>
  </si>
  <si>
    <t>1.8656487</t>
  </si>
  <si>
    <t>4.534311965</t>
  </si>
  <si>
    <t>87.258429</t>
  </si>
  <si>
    <t>2.606070485</t>
  </si>
  <si>
    <t>2.954593684</t>
  </si>
  <si>
    <t>7.180906832</t>
  </si>
  <si>
    <t>99.30769231</t>
  </si>
  <si>
    <t>0.6923076923</t>
  </si>
  <si>
    <t>Nicaragua</t>
  </si>
  <si>
    <t>6624.554199</t>
  </si>
  <si>
    <t>59.01200104</t>
  </si>
  <si>
    <t>81.7087538</t>
  </si>
  <si>
    <t>1.506645682</t>
  </si>
  <si>
    <t>13.53053114</t>
  </si>
  <si>
    <t>3.254069378</t>
  </si>
  <si>
    <t>59.10744663</t>
  </si>
  <si>
    <t>3.520974285</t>
  </si>
  <si>
    <t>29.78017368</t>
  </si>
  <si>
    <t>7.5914054</t>
  </si>
  <si>
    <t>97.40695661</t>
  </si>
  <si>
    <t>0.1075523143</t>
  </si>
  <si>
    <t>2.244007656</t>
  </si>
  <si>
    <t>0.2414834229</t>
  </si>
  <si>
    <t>Lebanon</t>
  </si>
  <si>
    <t>6825.441895</t>
  </si>
  <si>
    <t>88.92499542</t>
  </si>
  <si>
    <t>92.6</t>
  </si>
  <si>
    <t>Libya</t>
  </si>
  <si>
    <t>6871.287109</t>
  </si>
  <si>
    <t>80.69100189</t>
  </si>
  <si>
    <t>99.8915238</t>
  </si>
  <si>
    <t>0.1084762012</t>
  </si>
  <si>
    <t>Bulgaria</t>
  </si>
  <si>
    <t>6948.444824</t>
  </si>
  <si>
    <t>75.68599701</t>
  </si>
  <si>
    <t>99.01141694</t>
  </si>
  <si>
    <t>0.9885830607</t>
  </si>
  <si>
    <t>97.40128797</t>
  </si>
  <si>
    <t>2.598712031</t>
  </si>
  <si>
    <t>99.5286704</t>
  </si>
  <si>
    <t>0.4713296007</t>
  </si>
  <si>
    <t>Paraguay</t>
  </si>
  <si>
    <t>7132.529785</t>
  </si>
  <si>
    <t>62.18299484</t>
  </si>
  <si>
    <t>99.59346633</t>
  </si>
  <si>
    <t>0.4065302439</t>
  </si>
  <si>
    <t>0.0000034229177</t>
  </si>
  <si>
    <t>99.11122753</t>
  </si>
  <si>
    <t>0.8887724684</t>
  </si>
  <si>
    <t>99.88674854</t>
  </si>
  <si>
    <t>0.1132514643</t>
  </si>
  <si>
    <t>Lao People's Democratic Republic</t>
  </si>
  <si>
    <t>7275.556152</t>
  </si>
  <si>
    <t>36.29000092</t>
  </si>
  <si>
    <t>85.21974318</t>
  </si>
  <si>
    <t>3.566857739</t>
  </si>
  <si>
    <t>10.62886799</t>
  </si>
  <si>
    <t>0.5845310938</t>
  </si>
  <si>
    <t>78.47295942</t>
  </si>
  <si>
    <t>5.598583786</t>
  </si>
  <si>
    <t>15.0109696</t>
  </si>
  <si>
    <t>0.9174871957</t>
  </si>
  <si>
    <t>97.06426222</t>
  </si>
  <si>
    <t>2.935737778</t>
  </si>
  <si>
    <t>China, Hong Kong SAR</t>
  </si>
  <si>
    <t>7496.987793</t>
  </si>
  <si>
    <t>Sierra Leone</t>
  </si>
  <si>
    <t>7976.984863</t>
  </si>
  <si>
    <t>42.92300034</t>
  </si>
  <si>
    <t>63.76628562</t>
  </si>
  <si>
    <t>9.023316357</t>
  </si>
  <si>
    <t>15.5639457</t>
  </si>
  <si>
    <t>11.64645233</t>
  </si>
  <si>
    <t>52.75270267</t>
  </si>
  <si>
    <t>5.221136889</t>
  </si>
  <si>
    <t>23.14294909</t>
  </si>
  <si>
    <t>18.88321135</t>
  </si>
  <si>
    <t>78.41163766</t>
  </si>
  <si>
    <t>14.07927743</t>
  </si>
  <si>
    <t>5.485735437</t>
  </si>
  <si>
    <t>2.023349475</t>
  </si>
  <si>
    <t>Togo</t>
  </si>
  <si>
    <t>8278.737305</t>
  </si>
  <si>
    <t>42.79999924</t>
  </si>
  <si>
    <t>68.58372009</t>
  </si>
  <si>
    <t>6.065434765</t>
  </si>
  <si>
    <t>14.16432245</t>
  </si>
  <si>
    <t>11.18652269</t>
  </si>
  <si>
    <t>52.11755275</t>
  </si>
  <si>
    <t>8.187542019</t>
  </si>
  <si>
    <t>20.7910842</t>
  </si>
  <si>
    <t>18.90382103</t>
  </si>
  <si>
    <t>90.58991001</t>
  </si>
  <si>
    <t>3.229348056</t>
  </si>
  <si>
    <t>5.307990528</t>
  </si>
  <si>
    <t>0.8727514049</t>
  </si>
  <si>
    <t>Switzerland</t>
  </si>
  <si>
    <t>8654.618164</t>
  </si>
  <si>
    <t>73.91500092</t>
  </si>
  <si>
    <t>100.0000028</t>
  </si>
  <si>
    <t>Israel</t>
  </si>
  <si>
    <t>8655.541016</t>
  </si>
  <si>
    <t>92.58699799</t>
  </si>
  <si>
    <t>Serbia</t>
  </si>
  <si>
    <t>8737.370117</t>
  </si>
  <si>
    <t>56.44599915</t>
  </si>
  <si>
    <t>95.29552932</t>
  </si>
  <si>
    <t>4.244199279</t>
  </si>
  <si>
    <t>0.4437204778</t>
  </si>
  <si>
    <t>0.01655092647</t>
  </si>
  <si>
    <t>95.84497475</t>
  </si>
  <si>
    <t>3.545864028</t>
  </si>
  <si>
    <t>0.5711602866</t>
  </si>
  <si>
    <t>0.03800093141</t>
  </si>
  <si>
    <t>94.87156989</t>
  </si>
  <si>
    <t>4.783037865</t>
  </si>
  <si>
    <t>0.3453922445</t>
  </si>
  <si>
    <t>Papua New Guinea</t>
  </si>
  <si>
    <t>8947.027344</t>
  </si>
  <si>
    <t>13.34500027</t>
  </si>
  <si>
    <t>45.34401752</t>
  </si>
  <si>
    <t>2.128564452</t>
  </si>
  <si>
    <t>22.15762495</t>
  </si>
  <si>
    <t>30.36979308</t>
  </si>
  <si>
    <t>39.07134367</t>
  </si>
  <si>
    <t>2.429850293</t>
  </si>
  <si>
    <t>24.43180086</t>
  </si>
  <si>
    <t>34.06700517</t>
  </si>
  <si>
    <t>86.07527164</t>
  </si>
  <si>
    <t>0.1721822608</t>
  </si>
  <si>
    <t>7.390385564</t>
  </si>
  <si>
    <t>6.362160532</t>
  </si>
  <si>
    <t>Austria</t>
  </si>
  <si>
    <t>9006.400391</t>
  </si>
  <si>
    <t>58.7480011</t>
  </si>
  <si>
    <t>Belarus</t>
  </si>
  <si>
    <t>9449.321289</t>
  </si>
  <si>
    <t>79.48300171</t>
  </si>
  <si>
    <t>96.53472608</t>
  </si>
  <si>
    <t>3.37211955</t>
  </si>
  <si>
    <t>0.09315436837</t>
  </si>
  <si>
    <t>98.56412231</t>
  </si>
  <si>
    <t>0.9955971951</t>
  </si>
  <si>
    <t>0.4402804931</t>
  </si>
  <si>
    <t>96.01087362</t>
  </si>
  <si>
    <t>3.985572644</t>
  </si>
  <si>
    <t>0.003553731977</t>
  </si>
  <si>
    <t>Tajikistan</t>
  </si>
  <si>
    <t>9537.641602</t>
  </si>
  <si>
    <t>27.50599861</t>
  </si>
  <si>
    <t>81.85241502</t>
  </si>
  <si>
    <t>2.568363935</t>
  </si>
  <si>
    <t>3.421857005</t>
  </si>
  <si>
    <t>12.15736404</t>
  </si>
  <si>
    <t>76.6435992</t>
  </si>
  <si>
    <t>3.207143928</t>
  </si>
  <si>
    <t>4.140706948</t>
  </si>
  <si>
    <t>16.00854992</t>
  </si>
  <si>
    <t>95.58062386</t>
  </si>
  <si>
    <t>0.8848144763</t>
  </si>
  <si>
    <t>1.527268323</t>
  </si>
  <si>
    <t>2.007293339</t>
  </si>
  <si>
    <t>Hungary</t>
  </si>
  <si>
    <t>9660.349609</t>
  </si>
  <si>
    <t>71.94200134</t>
  </si>
  <si>
    <t>99.99999747</t>
  </si>
  <si>
    <t>0.000002527244192</t>
  </si>
  <si>
    <t>United Arab Emirates</t>
  </si>
  <si>
    <t>9890.400391</t>
  </si>
  <si>
    <t>87.04799652</t>
  </si>
  <si>
    <t>99.965596</t>
  </si>
  <si>
    <t>0.034404</t>
  </si>
  <si>
    <t>Honduras</t>
  </si>
  <si>
    <t>9904.608398</t>
  </si>
  <si>
    <t>58.35899734</t>
  </si>
  <si>
    <t>95.68922113</t>
  </si>
  <si>
    <t>0.4256206085</t>
  </si>
  <si>
    <t>3.885158264</t>
  </si>
  <si>
    <t>89.87579955</t>
  </si>
  <si>
    <t>0.8067095079</t>
  </si>
  <si>
    <t>9.317490946</t>
  </si>
  <si>
    <t>99.83728281</t>
  </si>
  <si>
    <t>0.1537015262</t>
  </si>
  <si>
    <t>0.009015663296</t>
  </si>
  <si>
    <t>Sweden</t>
  </si>
  <si>
    <t>10099.26953</t>
  </si>
  <si>
    <t>87.97699738</t>
  </si>
  <si>
    <t>99.82686763</t>
  </si>
  <si>
    <t>0.1731323735</t>
  </si>
  <si>
    <t>99.71937474</t>
  </si>
  <si>
    <t>0.2806252626</t>
  </si>
  <si>
    <t>99.84155768</t>
  </si>
  <si>
    <t>0.1584423157</t>
  </si>
  <si>
    <t>Azerbaijan</t>
  </si>
  <si>
    <t>10139.1748</t>
  </si>
  <si>
    <t>56.39700317</t>
  </si>
  <si>
    <t>96.04337613</t>
  </si>
  <si>
    <t>1.04278118</t>
  </si>
  <si>
    <t>2.913842688</t>
  </si>
  <si>
    <t>90.92579795</t>
  </si>
  <si>
    <t>2.391535671</t>
  </si>
  <si>
    <t>6.682666377</t>
  </si>
  <si>
    <t>Portugal</t>
  </si>
  <si>
    <t>10196.70703</t>
  </si>
  <si>
    <t>66.30999756</t>
  </si>
  <si>
    <t>99.91199367</t>
  </si>
  <si>
    <t>0.08800633369</t>
  </si>
  <si>
    <t>99.73877609</t>
  </si>
  <si>
    <t>0.2612239122</t>
  </si>
  <si>
    <t>Jordan</t>
  </si>
  <si>
    <t>10203.13965</t>
  </si>
  <si>
    <t>91.41799927</t>
  </si>
  <si>
    <t>98.94030296</t>
  </si>
  <si>
    <t>0.1462147369</t>
  </si>
  <si>
    <t>0.8536474704</t>
  </si>
  <si>
    <t>0.05983483179</t>
  </si>
  <si>
    <t>97.31147869</t>
  </si>
  <si>
    <t>0.6239465945</t>
  </si>
  <si>
    <t>2.024714716</t>
  </si>
  <si>
    <t>0.03986</t>
  </si>
  <si>
    <t>99.09321259</t>
  </si>
  <si>
    <t>0.1013669408</t>
  </si>
  <si>
    <t>0.7437104707</t>
  </si>
  <si>
    <t>0.06171</t>
  </si>
  <si>
    <t>Greece</t>
  </si>
  <si>
    <t>10423.05566</t>
  </si>
  <si>
    <t>79.71500397</t>
  </si>
  <si>
    <t>100.0000023</t>
  </si>
  <si>
    <t>Czech Republic</t>
  </si>
  <si>
    <t>10708.98242</t>
  </si>
  <si>
    <t>74.06100464</t>
  </si>
  <si>
    <t>99.88059167</t>
  </si>
  <si>
    <t>0.1194083325</t>
  </si>
  <si>
    <t>99.8175993</t>
  </si>
  <si>
    <t>0.1824006965</t>
  </si>
  <si>
    <t>99.90265093</t>
  </si>
  <si>
    <t>0.0973490679</t>
  </si>
  <si>
    <t>Dominican Republic</t>
  </si>
  <si>
    <t>10847.9043</t>
  </si>
  <si>
    <t>82.54000092</t>
  </si>
  <si>
    <t>96.68681192</t>
  </si>
  <si>
    <t>0.4670386504</t>
  </si>
  <si>
    <t>1.269428783</t>
  </si>
  <si>
    <t>1.576720644</t>
  </si>
  <si>
    <t>90.30446437</t>
  </si>
  <si>
    <t>1.385315508</t>
  </si>
  <si>
    <t>1.115118127</t>
  </si>
  <si>
    <t>7.195101991</t>
  </si>
  <si>
    <t>98.03689158</t>
  </si>
  <si>
    <t>0.2727920359</t>
  </si>
  <si>
    <t>1.302073396</t>
  </si>
  <si>
    <t>0.3882429922</t>
  </si>
  <si>
    <t>South Sudan</t>
  </si>
  <si>
    <t>11193.72852</t>
  </si>
  <si>
    <t>20.1989994</t>
  </si>
  <si>
    <t>40.95092717</t>
  </si>
  <si>
    <t>37.42696287</t>
  </si>
  <si>
    <t>13.53755519</t>
  </si>
  <si>
    <t>8.084554762</t>
  </si>
  <si>
    <t>33.59362881</t>
  </si>
  <si>
    <t>42.16438068</t>
  </si>
  <si>
    <t>14.11109616</t>
  </si>
  <si>
    <t>10.13089435</t>
  </si>
  <si>
    <t>70.01770445</t>
  </si>
  <si>
    <t>18.71066092</t>
  </si>
  <si>
    <t>11.27163464</t>
  </si>
  <si>
    <t>Cuba</t>
  </si>
  <si>
    <t>11326.61621</t>
  </si>
  <si>
    <t>77.19400024</t>
  </si>
  <si>
    <t>97.00269616</t>
  </si>
  <si>
    <t>1.471384542</t>
  </si>
  <si>
    <t>1.252811506</t>
  </si>
  <si>
    <t>0.2731077963</t>
  </si>
  <si>
    <t>94.38665114</t>
  </si>
  <si>
    <t>2.591752445</t>
  </si>
  <si>
    <t>1.905972935</t>
  </si>
  <si>
    <t>1.115623477</t>
  </si>
  <si>
    <t>97.77557664</t>
  </si>
  <si>
    <t>1.1403859</t>
  </si>
  <si>
    <t>1.059840374</t>
  </si>
  <si>
    <t>0.02419708411</t>
  </si>
  <si>
    <t>Haiti</t>
  </si>
  <si>
    <t>11402.5332</t>
  </si>
  <si>
    <t>57.08799744</t>
  </si>
  <si>
    <t>66.6953084</t>
  </si>
  <si>
    <t>9.814543652</t>
  </si>
  <si>
    <t>23.49014795</t>
  </si>
  <si>
    <t>42.8457001</t>
  </si>
  <si>
    <t>13.25598695</t>
  </si>
  <si>
    <t>43.89831295</t>
  </si>
  <si>
    <t>84.62262129</t>
  </si>
  <si>
    <t>7.227673879</t>
  </si>
  <si>
    <t>8.149704835</t>
  </si>
  <si>
    <t>Belgium</t>
  </si>
  <si>
    <t>11589.61621</t>
  </si>
  <si>
    <t>98.07899475</t>
  </si>
  <si>
    <t>99.99999645</t>
  </si>
  <si>
    <t>0.000003554796791</t>
  </si>
  <si>
    <t>Bolivia (Plurinational State of)</t>
  </si>
  <si>
    <t>11673.0293</t>
  </si>
  <si>
    <t>70.1230011</t>
  </si>
  <si>
    <t>93.39007163</t>
  </si>
  <si>
    <t>0.1365905296</t>
  </si>
  <si>
    <t>1.575010843</t>
  </si>
  <si>
    <t>4.898326997</t>
  </si>
  <si>
    <t>79.93664283</t>
  </si>
  <si>
    <t>0.2447364082</t>
  </si>
  <si>
    <t>3.954133693</t>
  </si>
  <si>
    <t>15.86448707</t>
  </si>
  <si>
    <t>99.12211832</t>
  </si>
  <si>
    <t>0.09051328947</t>
  </si>
  <si>
    <t>0.5613453808</t>
  </si>
  <si>
    <t>0.2260230112</t>
  </si>
  <si>
    <t>Tunisia</t>
  </si>
  <si>
    <t>11818.61816</t>
  </si>
  <si>
    <t>69.56800079</t>
  </si>
  <si>
    <t>97.54330899</t>
  </si>
  <si>
    <t>1.63135067</t>
  </si>
  <si>
    <t>0.8253403378</t>
  </si>
  <si>
    <t>93.93623193</t>
  </si>
  <si>
    <t>3.351687357</t>
  </si>
  <si>
    <t>2.71208071</t>
  </si>
  <si>
    <t>99.12119763</t>
  </si>
  <si>
    <t>0.8788023684</t>
  </si>
  <si>
    <t>Burundi</t>
  </si>
  <si>
    <t>11890.78125</t>
  </si>
  <si>
    <t>13.70800018</t>
  </si>
  <si>
    <t>62.20712225</t>
  </si>
  <si>
    <t>19.43969314</t>
  </si>
  <si>
    <t>14.75825969</t>
  </si>
  <si>
    <t>3.594924913</t>
  </si>
  <si>
    <t>57.68576527</t>
  </si>
  <si>
    <t>21.25148213</t>
  </si>
  <si>
    <t>16.89675238</t>
  </si>
  <si>
    <t>4.166000219</t>
  </si>
  <si>
    <t>90.66911086</t>
  </si>
  <si>
    <t>8.034462869</t>
  </si>
  <si>
    <t>1.296426269</t>
  </si>
  <si>
    <t>Benin</t>
  </si>
  <si>
    <t>12123.19824</t>
  </si>
  <si>
    <t>48.4149971</t>
  </si>
  <si>
    <t>65.41412299</t>
  </si>
  <si>
    <t>9.317535586</t>
  </si>
  <si>
    <t>21.97254088</t>
  </si>
  <si>
    <t>3.295800547</t>
  </si>
  <si>
    <t>58.05226799</t>
  </si>
  <si>
    <t>12.70520504</t>
  </si>
  <si>
    <t>23.97796833</t>
  </si>
  <si>
    <t>5.264558634</t>
  </si>
  <si>
    <t>73.25800004</t>
  </si>
  <si>
    <t>5.708056353</t>
  </si>
  <si>
    <t>19.83580681</t>
  </si>
  <si>
    <t>1.198136794</t>
  </si>
  <si>
    <t>Rwanda</t>
  </si>
  <si>
    <t>12952.20898</t>
  </si>
  <si>
    <t>17.43200111</t>
  </si>
  <si>
    <t>60.41450115</t>
  </si>
  <si>
    <t>22.3207193</t>
  </si>
  <si>
    <t>13.15480415</t>
  </si>
  <si>
    <t>4.109975401</t>
  </si>
  <si>
    <t>55.64246823</t>
  </si>
  <si>
    <t>25.08014133</t>
  </si>
  <si>
    <t>14.77886772</t>
  </si>
  <si>
    <t>4.498522714</t>
  </si>
  <si>
    <t>83.0175993</t>
  </si>
  <si>
    <t>9.250506251</t>
  </si>
  <si>
    <t>5.462303057</t>
  </si>
  <si>
    <t>2.269591394</t>
  </si>
  <si>
    <t>Guinea</t>
  </si>
  <si>
    <t>13132.79199</t>
  </si>
  <si>
    <t>36.875</t>
  </si>
  <si>
    <t>63.96178874</t>
  </si>
  <si>
    <t>21.2815915</t>
  </si>
  <si>
    <t>6.296119406</t>
  </si>
  <si>
    <t>8.460500354</t>
  </si>
  <si>
    <t>50.74817899</t>
  </si>
  <si>
    <t>26.14432944</t>
  </si>
  <si>
    <t>9.704719143</t>
  </si>
  <si>
    <t>13.40277243</t>
  </si>
  <si>
    <t>86.58169007</t>
  </si>
  <si>
    <t>12.95724153</t>
  </si>
  <si>
    <t>0.461068398</t>
  </si>
  <si>
    <t>Zimbabwe</t>
  </si>
  <si>
    <t>14862.92676</t>
  </si>
  <si>
    <t>32.24200058</t>
  </si>
  <si>
    <t>62.66645761</t>
  </si>
  <si>
    <t>14.1975397</t>
  </si>
  <si>
    <t>16.27785545</t>
  </si>
  <si>
    <t>6.858147242</t>
  </si>
  <si>
    <t>48.28242885</t>
  </si>
  <si>
    <t>18.59098467</t>
  </si>
  <si>
    <t>23.01364655</t>
  </si>
  <si>
    <t>10.11293992</t>
  </si>
  <si>
    <t>92.89512895</t>
  </si>
  <si>
    <t>4.964517757</t>
  </si>
  <si>
    <t>2.122298674</t>
  </si>
  <si>
    <t>0.01805461538</t>
  </si>
  <si>
    <t>Somalia</t>
  </si>
  <si>
    <t>15893.21875</t>
  </si>
  <si>
    <t>46.14099884</t>
  </si>
  <si>
    <t>56.47697339</t>
  </si>
  <si>
    <t>27.70419956</t>
  </si>
  <si>
    <t>13.41704303</t>
  </si>
  <si>
    <t>2.401784021</t>
  </si>
  <si>
    <t>37.07586282</t>
  </si>
  <si>
    <t>36.64324958</t>
  </si>
  <si>
    <t>21.82149546</t>
  </si>
  <si>
    <t>4.459392143</t>
  </si>
  <si>
    <t>79.12330574</t>
  </si>
  <si>
    <t>17.26991556</t>
  </si>
  <si>
    <t>3.606778703</t>
  </si>
  <si>
    <t>Chad</t>
  </si>
  <si>
    <t>16425.85938</t>
  </si>
  <si>
    <t>23.52000046</t>
  </si>
  <si>
    <t>46.18753479</t>
  </si>
  <si>
    <t>14.74028929</t>
  </si>
  <si>
    <t>31.56245714</t>
  </si>
  <si>
    <t>7.509718784</t>
  </si>
  <si>
    <t>37.57521525</t>
  </si>
  <si>
    <t>14.35396111</t>
  </si>
  <si>
    <t>38.52496761</t>
  </si>
  <si>
    <t>9.545856027</t>
  </si>
  <si>
    <t>74.19222309</t>
  </si>
  <si>
    <t>15.99651381</t>
  </si>
  <si>
    <t>8.922452721</t>
  </si>
  <si>
    <t>0.8888103843</t>
  </si>
  <si>
    <t>Cambodia</t>
  </si>
  <si>
    <t>16718.9707</t>
  </si>
  <si>
    <t>24.23200035</t>
  </si>
  <si>
    <t>71.21988497</t>
  </si>
  <si>
    <t>13.90222204</t>
  </si>
  <si>
    <t>5.677218558</t>
  </si>
  <si>
    <t>9.200674434</t>
  </si>
  <si>
    <t>65.06715583</t>
  </si>
  <si>
    <t>15.51772278</t>
  </si>
  <si>
    <t>7.492899307</t>
  </si>
  <si>
    <t>11.92222209</t>
  </si>
  <si>
    <t>90.45807717</t>
  </si>
  <si>
    <t>8.85091472</t>
  </si>
  <si>
    <t>0.6910081144</t>
  </si>
  <si>
    <t>Senegal</t>
  </si>
  <si>
    <t>16743.92969</t>
  </si>
  <si>
    <t>48.12200165</t>
  </si>
  <si>
    <t>84.90523779</t>
  </si>
  <si>
    <t>2.387217509</t>
  </si>
  <si>
    <t>12.60781566</t>
  </si>
  <si>
    <t>0.09972904042</t>
  </si>
  <si>
    <t>75.2429282</t>
  </si>
  <si>
    <t>4.052382433</t>
  </si>
  <si>
    <t>20.51245174</t>
  </si>
  <si>
    <t>0.1922376314</t>
  </si>
  <si>
    <t>95.32170094</t>
  </si>
  <si>
    <t>0.5920836567</t>
  </si>
  <si>
    <t>4.086215402</t>
  </si>
  <si>
    <t>Netherlands</t>
  </si>
  <si>
    <t>17134.87305</t>
  </si>
  <si>
    <t>92.23600006</t>
  </si>
  <si>
    <t>99.99999929</t>
  </si>
  <si>
    <t>0.000000712408621</t>
  </si>
  <si>
    <t>Syrian Arab Republic</t>
  </si>
  <si>
    <t>17500.65625</t>
  </si>
  <si>
    <t>55.47500229</t>
  </si>
  <si>
    <t>93.92585718</t>
  </si>
  <si>
    <t>5.873730768</t>
  </si>
  <si>
    <t>0.2004120542</t>
  </si>
  <si>
    <t>92.082745</t>
  </si>
  <si>
    <t>7.917255</t>
  </si>
  <si>
    <t>95.40516436</t>
  </si>
  <si>
    <t>4.233570117</t>
  </si>
  <si>
    <t>0.361265525</t>
  </si>
  <si>
    <t>Ecuador</t>
  </si>
  <si>
    <t>17643.06055</t>
  </si>
  <si>
    <t>64.16600037</t>
  </si>
  <si>
    <t>95.35976356</t>
  </si>
  <si>
    <t>0.003451463449</t>
  </si>
  <si>
    <t>2.604485389</t>
  </si>
  <si>
    <t>2.032299589</t>
  </si>
  <si>
    <t>87.05074495</t>
  </si>
  <si>
    <t>0.009631811022</t>
  </si>
  <si>
    <t>7.26819549</t>
  </si>
  <si>
    <t>5.671427747</t>
  </si>
  <si>
    <t>Guatemala</t>
  </si>
  <si>
    <t>17915.56641</t>
  </si>
  <si>
    <t>51.83599854</t>
  </si>
  <si>
    <t>94.00642827</t>
  </si>
  <si>
    <t>1.034150511</t>
  </si>
  <si>
    <t>3.215911815</t>
  </si>
  <si>
    <t>1.743509404</t>
  </si>
  <si>
    <t>90.1193298</t>
  </si>
  <si>
    <t>1.849169999</t>
  </si>
  <si>
    <t>4.583438691</t>
  </si>
  <si>
    <t>3.448061508</t>
  </si>
  <si>
    <t>97.61816944</t>
  </si>
  <si>
    <t>0.2768660057</t>
  </si>
  <si>
    <t>1.94525887</t>
  </si>
  <si>
    <t>0.1597056849</t>
  </si>
  <si>
    <t>Zambia</t>
  </si>
  <si>
    <t>18383.95508</t>
  </si>
  <si>
    <t>44.6289978</t>
  </si>
  <si>
    <t>65.41238357</t>
  </si>
  <si>
    <t>6.15393902</t>
  </si>
  <si>
    <t>21.57684071</t>
  </si>
  <si>
    <t>6.856836706</t>
  </si>
  <si>
    <t>48.22728833</t>
  </si>
  <si>
    <t>8.331703613</t>
  </si>
  <si>
    <t>31.60865444</t>
  </si>
  <si>
    <t>11.83235362</t>
  </si>
  <si>
    <t>86.73385466</t>
  </si>
  <si>
    <t>3.451996194</t>
  </si>
  <si>
    <t>9.130414105</t>
  </si>
  <si>
    <t>0.6837350463</t>
  </si>
  <si>
    <t>Kazakhstan</t>
  </si>
  <si>
    <t>18776.70703</t>
  </si>
  <si>
    <t>57.67100143</t>
  </si>
  <si>
    <t>95.43497032</t>
  </si>
  <si>
    <t>1.941425039</t>
  </si>
  <si>
    <t>2.545956934</t>
  </si>
  <si>
    <t>0.07764770471</t>
  </si>
  <si>
    <t>91.93925234</t>
  </si>
  <si>
    <t>1.862616064</t>
  </si>
  <si>
    <t>6.014693049</t>
  </si>
  <si>
    <t>0.1834385438</t>
  </si>
  <si>
    <t>98.00073133</t>
  </si>
  <si>
    <t>1.999268673</t>
  </si>
  <si>
    <t>Chile</t>
  </si>
  <si>
    <t>19116.20898</t>
  </si>
  <si>
    <t>87.72699738</t>
  </si>
  <si>
    <t>99.99999872</t>
  </si>
  <si>
    <t>0.000001277139333</t>
  </si>
  <si>
    <t>Malawi</t>
  </si>
  <si>
    <t>19129.95508</t>
  </si>
  <si>
    <t>17.42700005</t>
  </si>
  <si>
    <t>70.04772851</t>
  </si>
  <si>
    <t>21.95081497</t>
  </si>
  <si>
    <t>5.776304407</t>
  </si>
  <si>
    <t>2.22515211</t>
  </si>
  <si>
    <t>66.58504376</t>
  </si>
  <si>
    <t>24.41415803</t>
  </si>
  <si>
    <t>6.383874146</t>
  </si>
  <si>
    <t>2.616924066</t>
  </si>
  <si>
    <t>86.45469821</t>
  </si>
  <si>
    <t>10.27894825</t>
  </si>
  <si>
    <t>2.897503996</t>
  </si>
  <si>
    <t>0.3688495446</t>
  </si>
  <si>
    <t>Romania</t>
  </si>
  <si>
    <t>19237.68164</t>
  </si>
  <si>
    <t>54.19400024</t>
  </si>
  <si>
    <t>Mali</t>
  </si>
  <si>
    <t>20250.83398</t>
  </si>
  <si>
    <t>43.90900421</t>
  </si>
  <si>
    <t>82.54729103</t>
  </si>
  <si>
    <t>3.854734527</t>
  </si>
  <si>
    <t>12.24697135</t>
  </si>
  <si>
    <t>1.35100309</t>
  </si>
  <si>
    <t>72.08089521</t>
  </si>
  <si>
    <t>3.78241223</t>
  </si>
  <si>
    <t>21.72810084</t>
  </si>
  <si>
    <t>2.408591717</t>
  </si>
  <si>
    <t>95.91745475</t>
  </si>
  <si>
    <t>3.947121723</t>
  </si>
  <si>
    <t>0.1354235314</t>
  </si>
  <si>
    <t>Burkina Faso</t>
  </si>
  <si>
    <t>20903.27734</t>
  </si>
  <si>
    <t>30.60700035</t>
  </si>
  <si>
    <t>47.21485446</t>
  </si>
  <si>
    <t>31.2730034</t>
  </si>
  <si>
    <t>21.15863263</t>
  </si>
  <si>
    <t>0.3535095024</t>
  </si>
  <si>
    <t>32.7182589</t>
  </si>
  <si>
    <t>38.62690254</t>
  </si>
  <si>
    <t>28.3404457</t>
  </si>
  <si>
    <t>0.3143928626</t>
  </si>
  <si>
    <t>80.08191854</t>
  </si>
  <si>
    <t>14.60004919</t>
  </si>
  <si>
    <t>4.875836487</t>
  </si>
  <si>
    <t>0.4421957805</t>
  </si>
  <si>
    <t>Sri Lanka</t>
  </si>
  <si>
    <t>21413.25</t>
  </si>
  <si>
    <t>18.71299934</t>
  </si>
  <si>
    <t>92.22757937</t>
  </si>
  <si>
    <t>0.5954581495</t>
  </si>
  <si>
    <t>5.348927064</t>
  </si>
  <si>
    <t>1.82803542</t>
  </si>
  <si>
    <t>90.5374357</t>
  </si>
  <si>
    <t>0.7032099038</t>
  </si>
  <si>
    <t>6.510488612</t>
  </si>
  <si>
    <t>2.248865782</t>
  </si>
  <si>
    <t>99.56938019</t>
  </si>
  <si>
    <t>0.1273977901</t>
  </si>
  <si>
    <t>0.3032220202</t>
  </si>
  <si>
    <t>Niger</t>
  </si>
  <si>
    <t>24206.63672</t>
  </si>
  <si>
    <t>16.62599945</t>
  </si>
  <si>
    <t>46.91179747</t>
  </si>
  <si>
    <t>21.6538987</t>
  </si>
  <si>
    <t>27.02751244</t>
  </si>
  <si>
    <t>4.406791392</t>
  </si>
  <si>
    <t>39.15415932</t>
  </si>
  <si>
    <t>23.98774039</t>
  </si>
  <si>
    <t>31.99150648</t>
  </si>
  <si>
    <t>4.866593813</t>
  </si>
  <si>
    <t>85.81383976</t>
  </si>
  <si>
    <t>9.950440829</t>
  </si>
  <si>
    <t>2.13468778</t>
  </si>
  <si>
    <t>2.101031634</t>
  </si>
  <si>
    <t>Australia</t>
  </si>
  <si>
    <t>25499.88086</t>
  </si>
  <si>
    <t>86.24099731</t>
  </si>
  <si>
    <t>99.96981182</t>
  </si>
  <si>
    <t>0.03018817873</t>
  </si>
  <si>
    <t>99.965</t>
  </si>
  <si>
    <t>0.035</t>
  </si>
  <si>
    <t>Democratic People's Republic of Korea</t>
  </si>
  <si>
    <t>25778.81445</t>
  </si>
  <si>
    <t>62.38100052</t>
  </si>
  <si>
    <t>93.84384303</t>
  </si>
  <si>
    <t>0.6831311872</t>
  </si>
  <si>
    <t>5.20969278</t>
  </si>
  <si>
    <t>0.2633330058</t>
  </si>
  <si>
    <t>88.75362488</t>
  </si>
  <si>
    <t>0.3564402606</t>
  </si>
  <si>
    <t>10.18993486</t>
  </si>
  <si>
    <t>0.7</t>
  </si>
  <si>
    <t>96.91351044</t>
  </si>
  <si>
    <t>0.8801428799</t>
  </si>
  <si>
    <t>2.206346677</t>
  </si>
  <si>
    <t>Côte d'Ivoire</t>
  </si>
  <si>
    <t>26378.27539</t>
  </si>
  <si>
    <t>51.70599747</t>
  </si>
  <si>
    <t>70.90907039</t>
  </si>
  <si>
    <t>8.935421702</t>
  </si>
  <si>
    <t>14.19244161</t>
  </si>
  <si>
    <t>5.963066293</t>
  </si>
  <si>
    <t>55.72244686</t>
  </si>
  <si>
    <t>13.34316829</t>
  </si>
  <si>
    <t>23.17527956</t>
  </si>
  <si>
    <t>7.759105289</t>
  </si>
  <si>
    <t>85.09355329</t>
  </si>
  <si>
    <t>4.818535156</t>
  </si>
  <si>
    <t>5.80236656</t>
  </si>
  <si>
    <t>4.285544994</t>
  </si>
  <si>
    <t>Cameroon</t>
  </si>
  <si>
    <t>26545.86328</t>
  </si>
  <si>
    <t>57.56000519</t>
  </si>
  <si>
    <t>65.72041818</t>
  </si>
  <si>
    <t>12.87474863</t>
  </si>
  <si>
    <t>15.00100626</t>
  </si>
  <si>
    <t>6.403826927</t>
  </si>
  <si>
    <t>43.52758112</t>
  </si>
  <si>
    <t>12.67259943</t>
  </si>
  <si>
    <t>30.12380645</t>
  </si>
  <si>
    <t>13.676013</t>
  </si>
  <si>
    <t>82.08358486</t>
  </si>
  <si>
    <t>13.02379677</t>
  </si>
  <si>
    <t>3.850701351</t>
  </si>
  <si>
    <t>1.041917019</t>
  </si>
  <si>
    <t>Madagascar</t>
  </si>
  <si>
    <t>27691.01953</t>
  </si>
  <si>
    <t>38.5340004</t>
  </si>
  <si>
    <t>53.38588491</t>
  </si>
  <si>
    <t>2.71797298</t>
  </si>
  <si>
    <t>32.31145967</t>
  </si>
  <si>
    <t>11.58468244</t>
  </si>
  <si>
    <t>36.40642028</t>
  </si>
  <si>
    <t>1.601776163</t>
  </si>
  <si>
    <t>43.95389345</t>
  </si>
  <si>
    <t>18.03791011</t>
  </si>
  <si>
    <t>80.47000694</t>
  </si>
  <si>
    <t>4.498430298</t>
  </si>
  <si>
    <t>13.74049434</t>
  </si>
  <si>
    <t>1.291068417</t>
  </si>
  <si>
    <t>Venezuela (Bolivarian Republic of)</t>
  </si>
  <si>
    <t>28435.94336</t>
  </si>
  <si>
    <t>88.27899933</t>
  </si>
  <si>
    <t>93.68580071</t>
  </si>
  <si>
    <t>0.4707829181</t>
  </si>
  <si>
    <t>5.843416373</t>
  </si>
  <si>
    <t>Nepal</t>
  </si>
  <si>
    <t>29136.80859</t>
  </si>
  <si>
    <t>20.57600021</t>
  </si>
  <si>
    <t>90.07454179</t>
  </si>
  <si>
    <t>3.979825725</t>
  </si>
  <si>
    <t>4.699081176</t>
  </si>
  <si>
    <t>1.246551314</t>
  </si>
  <si>
    <t>90.20327165</t>
  </si>
  <si>
    <t>4.207348246</t>
  </si>
  <si>
    <t>4.269023951</t>
  </si>
  <si>
    <t>1.320356149</t>
  </si>
  <si>
    <t>89.57763316</t>
  </si>
  <si>
    <t>3.101581411</t>
  </si>
  <si>
    <t>6.359123168</t>
  </si>
  <si>
    <t>0.9616622585</t>
  </si>
  <si>
    <t>Yemen</t>
  </si>
  <si>
    <t>29825.96875</t>
  </si>
  <si>
    <t>37.90799713</t>
  </si>
  <si>
    <t>60.66356984</t>
  </si>
  <si>
    <t>28.9627418</t>
  </si>
  <si>
    <t>7.77785276</t>
  </si>
  <si>
    <t>2.595835594</t>
  </si>
  <si>
    <t>50.68133437</t>
  </si>
  <si>
    <t>33.53021373</t>
  </si>
  <si>
    <t>11.60782393</t>
  </si>
  <si>
    <t>4.180627978</t>
  </si>
  <si>
    <t>77.01412934</t>
  </si>
  <si>
    <t>21.48137937</t>
  </si>
  <si>
    <t>1.504491286</t>
  </si>
  <si>
    <t>Ghana</t>
  </si>
  <si>
    <t>31072.94531</t>
  </si>
  <si>
    <t>57.34899902</t>
  </si>
  <si>
    <t>85.79099665</t>
  </si>
  <si>
    <t>6.586062113</t>
  </si>
  <si>
    <t>2.812216176</t>
  </si>
  <si>
    <t>4.810725058</t>
  </si>
  <si>
    <t>71.89275005</t>
  </si>
  <si>
    <t>11.93454827</t>
  </si>
  <si>
    <t>4.999356483</t>
  </si>
  <si>
    <t>11.17334519</t>
  </si>
  <si>
    <t>96.12725952</t>
  </si>
  <si>
    <t>2.608342455</t>
  </si>
  <si>
    <t>1.185613803</t>
  </si>
  <si>
    <t>0.07878421819</t>
  </si>
  <si>
    <t>Mozambique</t>
  </si>
  <si>
    <t>31255.43555</t>
  </si>
  <si>
    <t>37.0739975</t>
  </si>
  <si>
    <t>63.36942563</t>
  </si>
  <si>
    <t>9.975784507</t>
  </si>
  <si>
    <t>16.72614511</t>
  </si>
  <si>
    <t>9.928644759</t>
  </si>
  <si>
    <t>48.8666865</t>
  </si>
  <si>
    <t>12.64088359</t>
  </si>
  <si>
    <t>23.6862564</t>
  </si>
  <si>
    <t>14.80617352</t>
  </si>
  <si>
    <t>87.98504792</t>
  </si>
  <si>
    <t>5.452291027</t>
  </si>
  <si>
    <t>4.912684644</t>
  </si>
  <si>
    <t>1.649976404</t>
  </si>
  <si>
    <t>Malaysia</t>
  </si>
  <si>
    <t>32365.99805</t>
  </si>
  <si>
    <t>77.15999603</t>
  </si>
  <si>
    <t>97.09990707</t>
  </si>
  <si>
    <t>0.3545396865</t>
  </si>
  <si>
    <t>2.545553241</t>
  </si>
  <si>
    <t>90.19744812</t>
  </si>
  <si>
    <t>0.5444513971</t>
  </si>
  <si>
    <t>9.258100478</t>
  </si>
  <si>
    <t>99.14309591</t>
  </si>
  <si>
    <t>0.2983242605</t>
  </si>
  <si>
    <t>0.4685798319</t>
  </si>
  <si>
    <t>0.09</t>
  </si>
  <si>
    <t>Angola</t>
  </si>
  <si>
    <t>32866.26953</t>
  </si>
  <si>
    <t>66.82499695</t>
  </si>
  <si>
    <t>57.16773762</t>
  </si>
  <si>
    <t>9.287349919</t>
  </si>
  <si>
    <t>19.45082534</t>
  </si>
  <si>
    <t>14.09408712</t>
  </si>
  <si>
    <t>27.80822661</t>
  </si>
  <si>
    <t>8.740488389</t>
  </si>
  <si>
    <t>22.93315258</t>
  </si>
  <si>
    <t>40.51813242</t>
  </si>
  <si>
    <t>71.74314862</t>
  </si>
  <si>
    <t>9.558837489</t>
  </si>
  <si>
    <t>17.72203473</t>
  </si>
  <si>
    <t>0.9759791629</t>
  </si>
  <si>
    <t>Peru</t>
  </si>
  <si>
    <t>32971.84766</t>
  </si>
  <si>
    <t>78.2970047</t>
  </si>
  <si>
    <t>93.13936621</t>
  </si>
  <si>
    <t>0.8495593511</t>
  </si>
  <si>
    <t>4.150468349</t>
  </si>
  <si>
    <t>1.860606087</t>
  </si>
  <si>
    <t>80.79943849</t>
  </si>
  <si>
    <t>1.596943771</t>
  </si>
  <si>
    <t>9.612691163</t>
  </si>
  <si>
    <t>7.990926578</t>
  </si>
  <si>
    <t>96.55984408</t>
  </si>
  <si>
    <t>0.6423932356</t>
  </si>
  <si>
    <t>2.636408693</t>
  </si>
  <si>
    <t>0.1613539953</t>
  </si>
  <si>
    <t>Uzbekistan</t>
  </si>
  <si>
    <t>33469.19922</t>
  </si>
  <si>
    <t>50.41599655</t>
  </si>
  <si>
    <t>97.82878485</t>
  </si>
  <si>
    <t>0.22384422</t>
  </si>
  <si>
    <t>1.947370925</t>
  </si>
  <si>
    <t>96.07258236</t>
  </si>
  <si>
    <t>3.927417637</t>
  </si>
  <si>
    <t>99.55600556</t>
  </si>
  <si>
    <t>0.4439944434</t>
  </si>
  <si>
    <t>Saudi Arabia</t>
  </si>
  <si>
    <t>34813.86719</t>
  </si>
  <si>
    <t>84.28700256</t>
  </si>
  <si>
    <t>Morocco</t>
  </si>
  <si>
    <t>36910.55859</t>
  </si>
  <si>
    <t>63.53199768</t>
  </si>
  <si>
    <t>90.40234468</t>
  </si>
  <si>
    <t>5.263549601</t>
  </si>
  <si>
    <t>2.8776725</t>
  </si>
  <si>
    <t>1.456433219</t>
  </si>
  <si>
    <t>77.34612896</t>
  </si>
  <si>
    <t>12.03707816</t>
  </si>
  <si>
    <t>6.623063373</t>
  </si>
  <si>
    <t>3.993729502</t>
  </si>
  <si>
    <t>97.89674601</t>
  </si>
  <si>
    <t>1.375477117</t>
  </si>
  <si>
    <t>0.7277768759</t>
  </si>
  <si>
    <t>Canada</t>
  </si>
  <si>
    <t>37742.15625</t>
  </si>
  <si>
    <t>81.56200409</t>
  </si>
  <si>
    <t>99.22181066</t>
  </si>
  <si>
    <t>0.7781893369</t>
  </si>
  <si>
    <t>99.0604959</t>
  </si>
  <si>
    <t>0.9395041006</t>
  </si>
  <si>
    <t>99.25827766</t>
  </si>
  <si>
    <t>0.7417223371</t>
  </si>
  <si>
    <t>Poland</t>
  </si>
  <si>
    <t>37846.60547</t>
  </si>
  <si>
    <t>60.04300308</t>
  </si>
  <si>
    <t>99.96659155</t>
  </si>
  <si>
    <t>0.03340844529</t>
  </si>
  <si>
    <t>99.94435484</t>
  </si>
  <si>
    <t>0.05564516129</t>
  </si>
  <si>
    <t>Afghanistan</t>
  </si>
  <si>
    <t>38928.33984</t>
  </si>
  <si>
    <t>26.02599907</t>
  </si>
  <si>
    <t>75.09141325</t>
  </si>
  <si>
    <t>1.447541688</t>
  </si>
  <si>
    <t>14.56026288</t>
  </si>
  <si>
    <t>8.900782174</t>
  </si>
  <si>
    <t>66.32791521</t>
  </si>
  <si>
    <t>1.956824851</t>
  </si>
  <si>
    <t>19.68294895</t>
  </si>
  <si>
    <t>12.03231098</t>
  </si>
  <si>
    <t>Iraq</t>
  </si>
  <si>
    <t>40222.50391</t>
  </si>
  <si>
    <t>70.89299774</t>
  </si>
  <si>
    <t>98.35990325</t>
  </si>
  <si>
    <t>0.8921603495</t>
  </si>
  <si>
    <t>0.000002427900808</t>
  </si>
  <si>
    <t>0.7479339713</t>
  </si>
  <si>
    <t>94.83114678</t>
  </si>
  <si>
    <t>2.599251339</t>
  </si>
  <si>
    <t>2.569601877</t>
  </si>
  <si>
    <t>99.80873103</t>
  </si>
  <si>
    <t>0.19126897</t>
  </si>
  <si>
    <t>Ukraine</t>
  </si>
  <si>
    <t>43733.75781</t>
  </si>
  <si>
    <t>69.60800171</t>
  </si>
  <si>
    <t>93.92828195</t>
  </si>
  <si>
    <t>5.671978717</t>
  </si>
  <si>
    <t>0.07590450129</t>
  </si>
  <si>
    <t>0.323834836</t>
  </si>
  <si>
    <t>91.27727011</t>
  </si>
  <si>
    <t>8.14845779</t>
  </si>
  <si>
    <t>0.1090456533</t>
  </si>
  <si>
    <t>0.4652264446</t>
  </si>
  <si>
    <t>Sudan</t>
  </si>
  <si>
    <t>43849.26953</t>
  </si>
  <si>
    <t>35.25299835</t>
  </si>
  <si>
    <t>60.4486756</t>
  </si>
  <si>
    <t>26.67001975</t>
  </si>
  <si>
    <t>3.650217875</t>
  </si>
  <si>
    <t>9.231086774</t>
  </si>
  <si>
    <t>53.19902707</t>
  </si>
  <si>
    <t>27.45764451</t>
  </si>
  <si>
    <t>5.637660008</t>
  </si>
  <si>
    <t>13.70566842</t>
  </si>
  <si>
    <t>73.76365956</t>
  </si>
  <si>
    <t>25.22343986</t>
  </si>
  <si>
    <t>1.012900581</t>
  </si>
  <si>
    <t>Algeria</t>
  </si>
  <si>
    <t>43851.04297</t>
  </si>
  <si>
    <t>73.73300171</t>
  </si>
  <si>
    <t>94.43732996</t>
  </si>
  <si>
    <t>4.985880842</t>
  </si>
  <si>
    <t>0.5318366638</t>
  </si>
  <si>
    <t>0.04495253272</t>
  </si>
  <si>
    <t>90.03753791</t>
  </si>
  <si>
    <t>8.79672214</t>
  </si>
  <si>
    <t>0.9946030281</t>
  </si>
  <si>
    <t>0.1711369258</t>
  </si>
  <si>
    <t>96.00473586</t>
  </si>
  <si>
    <t>3.628288591</t>
  </si>
  <si>
    <t>0.3669755478</t>
  </si>
  <si>
    <t>Argentina</t>
  </si>
  <si>
    <t>45195.77734</t>
  </si>
  <si>
    <t>92.11100006</t>
  </si>
  <si>
    <t>99.79042065</t>
  </si>
  <si>
    <t>0.2095793501</t>
  </si>
  <si>
    <t>Uganda</t>
  </si>
  <si>
    <t>24.95400047</t>
  </si>
  <si>
    <t>55.85504921</t>
  </si>
  <si>
    <t>27.28286</t>
  </si>
  <si>
    <t>12.16590654</t>
  </si>
  <si>
    <t>4.696184252</t>
  </si>
  <si>
    <t>48.23118958</t>
  </si>
  <si>
    <t>31.78469426</t>
  </si>
  <si>
    <t>14.07616061</t>
  </si>
  <si>
    <t>5.907955546</t>
  </si>
  <si>
    <t>78.7828518</t>
  </si>
  <si>
    <t>13.74416783</t>
  </si>
  <si>
    <t>6.421044133</t>
  </si>
  <si>
    <t>1.051936238</t>
  </si>
  <si>
    <t>Spain</t>
  </si>
  <si>
    <t>46754.78125</t>
  </si>
  <si>
    <t>80.80999756</t>
  </si>
  <si>
    <t>99.92561261</t>
  </si>
  <si>
    <t>0.07438739142</t>
  </si>
  <si>
    <t>99.90794521</t>
  </si>
  <si>
    <t>0.09205479452</t>
  </si>
  <si>
    <t>Colombia</t>
  </si>
  <si>
    <t>50882.88281</t>
  </si>
  <si>
    <t>81.42499542</t>
  </si>
  <si>
    <t>97.49165711</t>
  </si>
  <si>
    <t>0.1861521591</t>
  </si>
  <si>
    <t>0.9536162228</t>
  </si>
  <si>
    <t>1.368574512</t>
  </si>
  <si>
    <t>86.76707282</t>
  </si>
  <si>
    <t>0.7312282016</t>
  </si>
  <si>
    <t>5.13386897</t>
  </si>
  <si>
    <t>7.367830005</t>
  </si>
  <si>
    <t>99.9381928</t>
  </si>
  <si>
    <t>0.0618072</t>
  </si>
  <si>
    <t>Republic of Korea</t>
  </si>
  <si>
    <t>51269.18359</t>
  </si>
  <si>
    <t>81.41400146</t>
  </si>
  <si>
    <t>99.93139665</t>
  </si>
  <si>
    <t>0.06860335296</t>
  </si>
  <si>
    <t>Kenya</t>
  </si>
  <si>
    <t>53771.30078</t>
  </si>
  <si>
    <t>27.99499893</t>
  </si>
  <si>
    <t>61.63289158</t>
  </si>
  <si>
    <t>9.54187005</t>
  </si>
  <si>
    <t>9.780087524</t>
  </si>
  <si>
    <t>19.04515084</t>
  </si>
  <si>
    <t>51.77997893</t>
  </si>
  <si>
    <t>11.56900419</t>
  </si>
  <si>
    <t>12.51911322</t>
  </si>
  <si>
    <t>24.13190366</t>
  </si>
  <si>
    <t>86.97523145</t>
  </si>
  <si>
    <t>4.327944725</t>
  </si>
  <si>
    <t>2.73514263</t>
  </si>
  <si>
    <t>5.961681193</t>
  </si>
  <si>
    <t>Myanmar</t>
  </si>
  <si>
    <t>54409.79297</t>
  </si>
  <si>
    <t>31.14100075</t>
  </si>
  <si>
    <t>83.71819191</t>
  </si>
  <si>
    <t>1.595436949</t>
  </si>
  <si>
    <t>5.10942478</t>
  </si>
  <si>
    <t>9.576946362</t>
  </si>
  <si>
    <t>78.42256469</t>
  </si>
  <si>
    <t>2.316962142</t>
  </si>
  <si>
    <t>6.592393694</t>
  </si>
  <si>
    <t>12.66807947</t>
  </si>
  <si>
    <t>95.42788606</t>
  </si>
  <si>
    <t>1.830283006</t>
  </si>
  <si>
    <t>2.741830931</t>
  </si>
  <si>
    <t>South Africa</t>
  </si>
  <si>
    <t>59308.69141</t>
  </si>
  <si>
    <t>67.35400391</t>
  </si>
  <si>
    <t>93.88505744</t>
  </si>
  <si>
    <t>2.772736186</t>
  </si>
  <si>
    <t>1.410816657</t>
  </si>
  <si>
    <t>1.931389712</t>
  </si>
  <si>
    <t>83.32948118</t>
  </si>
  <si>
    <t>6.977359359</t>
  </si>
  <si>
    <t>3.776999287</t>
  </si>
  <si>
    <t>5.916160173</t>
  </si>
  <si>
    <t>99.00126484</t>
  </si>
  <si>
    <t>0.734785403</t>
  </si>
  <si>
    <t>0.2639497547</t>
  </si>
  <si>
    <t>United Republic of Tanzania</t>
  </si>
  <si>
    <t>59734.21484</t>
  </si>
  <si>
    <t>35.22700119</t>
  </si>
  <si>
    <t>60.71679759</t>
  </si>
  <si>
    <t>11.29007067</t>
  </si>
  <si>
    <t>14.51775136</t>
  </si>
  <si>
    <t>13.47538038</t>
  </si>
  <si>
    <t>45.44696534</t>
  </si>
  <si>
    <t>13.98368881</t>
  </si>
  <si>
    <t>21.21996133</t>
  </si>
  <si>
    <t>19.34938452</t>
  </si>
  <si>
    <t>88.7939249</t>
  </si>
  <si>
    <t>6.337231166</t>
  </si>
  <si>
    <t>2.194178786</t>
  </si>
  <si>
    <t>2.674665152</t>
  </si>
  <si>
    <t>Italy</t>
  </si>
  <si>
    <t>60461.82813</t>
  </si>
  <si>
    <t>71.03899384</t>
  </si>
  <si>
    <t>99.91703407</t>
  </si>
  <si>
    <t>0.08296592591</t>
  </si>
  <si>
    <t>France</t>
  </si>
  <si>
    <t>65273.51172</t>
  </si>
  <si>
    <t>80.97499847</t>
  </si>
  <si>
    <t>99.9999985</t>
  </si>
  <si>
    <t>0.00000149610841</t>
  </si>
  <si>
    <t>United Kingdom</t>
  </si>
  <si>
    <t>67886.00781</t>
  </si>
  <si>
    <t>83.90299988</t>
  </si>
  <si>
    <t>99.99999856</t>
  </si>
  <si>
    <t>0.00000143853282</t>
  </si>
  <si>
    <t>Thailand</t>
  </si>
  <si>
    <t>69799.97656</t>
  </si>
  <si>
    <t>51.43000031</t>
  </si>
  <si>
    <t>Germany</t>
  </si>
  <si>
    <t>83783.94531</t>
  </si>
  <si>
    <t>77.45300293</t>
  </si>
  <si>
    <t>Iran (Islamic Republic of)</t>
  </si>
  <si>
    <t>83992.95313</t>
  </si>
  <si>
    <t>75.87400055</t>
  </si>
  <si>
    <t>97.48263633</t>
  </si>
  <si>
    <t>1.938311229</t>
  </si>
  <si>
    <t>0.5137973631</t>
  </si>
  <si>
    <t>0.06525508185</t>
  </si>
  <si>
    <t>93.82873538</t>
  </si>
  <si>
    <t>4.297948765</t>
  </si>
  <si>
    <t>1.602839669</t>
  </si>
  <si>
    <t>0.2704761905</t>
  </si>
  <si>
    <t>98.64448672</t>
  </si>
  <si>
    <t>1.188006671</t>
  </si>
  <si>
    <t>0.1675066077</t>
  </si>
  <si>
    <t>Turkey</t>
  </si>
  <si>
    <t>84339.07031</t>
  </si>
  <si>
    <t>76.10500336</t>
  </si>
  <si>
    <t>97.01426916</t>
  </si>
  <si>
    <t>2.023078075</t>
  </si>
  <si>
    <t>0.7376749545</t>
  </si>
  <si>
    <t>0.2249778093</t>
  </si>
  <si>
    <t>96.02516977</t>
  </si>
  <si>
    <t>2.684574639</t>
  </si>
  <si>
    <t>0.7882555911</t>
  </si>
  <si>
    <t>0.502</t>
  </si>
  <si>
    <t>97.32481783</t>
  </si>
  <si>
    <t>1.815385203</t>
  </si>
  <si>
    <t>0.7217969634</t>
  </si>
  <si>
    <t>0.138</t>
  </si>
  <si>
    <t>Democratic Republic of the Congo</t>
  </si>
  <si>
    <t>89561.40625</t>
  </si>
  <si>
    <t>45.63800049</t>
  </si>
  <si>
    <t>45.95212696</t>
  </si>
  <si>
    <t>13.44122447</t>
  </si>
  <si>
    <t>32.54231607</t>
  </si>
  <si>
    <t>8.064332495</t>
  </si>
  <si>
    <t>21.98279234</t>
  </si>
  <si>
    <t>12.68294146</t>
  </si>
  <si>
    <t>51.21598167</t>
  </si>
  <si>
    <t>14.11828453</t>
  </si>
  <si>
    <t>74.50335478</t>
  </si>
  <si>
    <t>14.34445818</t>
  </si>
  <si>
    <t>10.29905862</t>
  </si>
  <si>
    <t>0.8531284131</t>
  </si>
  <si>
    <t>Viet Nam</t>
  </si>
  <si>
    <t>97338.58594</t>
  </si>
  <si>
    <t>37.34000015</t>
  </si>
  <si>
    <t>96.88435687</t>
  </si>
  <si>
    <t>3.115643126</t>
  </si>
  <si>
    <t>95.51453844</t>
  </si>
  <si>
    <t>4.48546156</t>
  </si>
  <si>
    <t>99.18304001</t>
  </si>
  <si>
    <t>0.816959987</t>
  </si>
  <si>
    <t>Egypt</t>
  </si>
  <si>
    <t>102334.4063</t>
  </si>
  <si>
    <t>42.78300095</t>
  </si>
  <si>
    <t>99.44017596</t>
  </si>
  <si>
    <t>0.2376091086</t>
  </si>
  <si>
    <t>0.3222149265</t>
  </si>
  <si>
    <t>99.33283515</t>
  </si>
  <si>
    <t>0.3359418224</t>
  </si>
  <si>
    <t>0.3312230319</t>
  </si>
  <si>
    <t>99.5837311</t>
  </si>
  <si>
    <t>0.1061012067</t>
  </si>
  <si>
    <t>0.3101676943</t>
  </si>
  <si>
    <t>Philippines</t>
  </si>
  <si>
    <t>109581.0859</t>
  </si>
  <si>
    <t>47.40799713</t>
  </si>
  <si>
    <t>94.10903456</t>
  </si>
  <si>
    <t>2.856486137</t>
  </si>
  <si>
    <t>3.034479307</t>
  </si>
  <si>
    <t>91.06193322</t>
  </si>
  <si>
    <t>3.959520428</t>
  </si>
  <si>
    <t>4.978546347</t>
  </si>
  <si>
    <t>97.4893325</t>
  </si>
  <si>
    <t>1.632836465</t>
  </si>
  <si>
    <t>0.877831036</t>
  </si>
  <si>
    <t>Ethiopia</t>
  </si>
  <si>
    <t>114963.5859</t>
  </si>
  <si>
    <t>21.69499969</t>
  </si>
  <si>
    <t>49.61557274</t>
  </si>
  <si>
    <t>26.74071964</t>
  </si>
  <si>
    <t>18.63506013</t>
  </si>
  <si>
    <t>5.008647486</t>
  </si>
  <si>
    <t>40.03013919</t>
  </si>
  <si>
    <t>30.18668334</t>
  </si>
  <si>
    <t>23.49561327</t>
  </si>
  <si>
    <t>6.287564203</t>
  </si>
  <si>
    <t>84.21282816</t>
  </si>
  <si>
    <t>14.30300858</t>
  </si>
  <si>
    <t>1.091582355</t>
  </si>
  <si>
    <t>0.392580896</t>
  </si>
  <si>
    <t>Japan</t>
  </si>
  <si>
    <t>126476.4609</t>
  </si>
  <si>
    <t>91.78199768</t>
  </si>
  <si>
    <t>99.07891245</t>
  </si>
  <si>
    <t>0.9210875467</t>
  </si>
  <si>
    <t>Mexico</t>
  </si>
  <si>
    <t>128932.75</t>
  </si>
  <si>
    <t>80.73099518</t>
  </si>
  <si>
    <t>99.67956828</t>
  </si>
  <si>
    <t>0.3204317169</t>
  </si>
  <si>
    <t>98.33706893</t>
  </si>
  <si>
    <t>1.662931067</t>
  </si>
  <si>
    <t>Russian Federation</t>
  </si>
  <si>
    <t>145934.4531</t>
  </si>
  <si>
    <t>74.75400543</t>
  </si>
  <si>
    <t>96.99254807</t>
  </si>
  <si>
    <t>0.6219963766</t>
  </si>
  <si>
    <t>2.38545555</t>
  </si>
  <si>
    <t>91.54410196</t>
  </si>
  <si>
    <t>1.583163513</t>
  </si>
  <si>
    <t>6.872734531</t>
  </si>
  <si>
    <t>98.83259961</t>
  </si>
  <si>
    <t>0.2973899687</t>
  </si>
  <si>
    <t>0.6700104236</t>
  </si>
  <si>
    <t>0.2</t>
  </si>
  <si>
    <t>Bangladesh</t>
  </si>
  <si>
    <t>164689.3906</t>
  </si>
  <si>
    <t>38.17700195</t>
  </si>
  <si>
    <t>97.69796025</t>
  </si>
  <si>
    <t>1.156425878</t>
  </si>
  <si>
    <t>0.4626557002</t>
  </si>
  <si>
    <t>0.6829581735</t>
  </si>
  <si>
    <t>97.88023776</t>
  </si>
  <si>
    <t>0.8581049804</t>
  </si>
  <si>
    <t>0.3164802414</t>
  </si>
  <si>
    <t>0.9451770151</t>
  </si>
  <si>
    <t>97.40277797</t>
  </si>
  <si>
    <t>1.639520121</t>
  </si>
  <si>
    <t>0.6993752147</t>
  </si>
  <si>
    <t>0.2583266934</t>
  </si>
  <si>
    <t>Nigeria</t>
  </si>
  <si>
    <t>206139.5938</t>
  </si>
  <si>
    <t>51.95800018</t>
  </si>
  <si>
    <t>77.60905338</t>
  </si>
  <si>
    <t>4.979399343</t>
  </si>
  <si>
    <t>11.79691148</t>
  </si>
  <si>
    <t>5.614635794</t>
  </si>
  <si>
    <t>61.65821003</t>
  </si>
  <si>
    <t>7.128924583</t>
  </si>
  <si>
    <t>20.92487535</t>
  </si>
  <si>
    <t>10.28799004</t>
  </si>
  <si>
    <t>92.35770519</t>
  </si>
  <si>
    <t>2.99188065</t>
  </si>
  <si>
    <t>3.356908786</t>
  </si>
  <si>
    <t>1.29350537</t>
  </si>
  <si>
    <t>Brazil</t>
  </si>
  <si>
    <t>212559.4063</t>
  </si>
  <si>
    <t>87.07299805</t>
  </si>
  <si>
    <t>99.32085299</t>
  </si>
  <si>
    <t>0.1265490039</t>
  </si>
  <si>
    <t>0.5525980099</t>
  </si>
  <si>
    <t>95.94525953</t>
  </si>
  <si>
    <t>0.9789509154</t>
  </si>
  <si>
    <t>3.075789551</t>
  </si>
  <si>
    <t>99.82200131</t>
  </si>
  <si>
    <t>0.1779986949</t>
  </si>
  <si>
    <t>Pakistan</t>
  </si>
  <si>
    <t>220892.3281</t>
  </si>
  <si>
    <t>37.16500092</t>
  </si>
  <si>
    <t>90.14896508</t>
  </si>
  <si>
    <t>3.822279525</t>
  </si>
  <si>
    <t>4.413307574</t>
  </si>
  <si>
    <t>1.61544782</t>
  </si>
  <si>
    <t>88.59986076</t>
  </si>
  <si>
    <t>3.852278117</t>
  </si>
  <si>
    <t>5.174596509</t>
  </si>
  <si>
    <t>2.373264617</t>
  </si>
  <si>
    <t>92.76804985</t>
  </si>
  <si>
    <t>3.771561162</t>
  </si>
  <si>
    <t>3.126184571</t>
  </si>
  <si>
    <t>0.3342044223</t>
  </si>
  <si>
    <t>Indonesia</t>
  </si>
  <si>
    <t>273523.625</t>
  </si>
  <si>
    <t>56.64099884</t>
  </si>
  <si>
    <t>92.41534961</t>
  </si>
  <si>
    <t>0.8554746335</t>
  </si>
  <si>
    <t>5.553871666</t>
  </si>
  <si>
    <t>1.175304087</t>
  </si>
  <si>
    <t>85.66796238</t>
  </si>
  <si>
    <t>1.17809123</t>
  </si>
  <si>
    <t>10.61491462</t>
  </si>
  <si>
    <t>2.539031772</t>
  </si>
  <si>
    <t>97.58051207</t>
  </si>
  <si>
    <t>0.6085098345</t>
  </si>
  <si>
    <t>1.679615139</t>
  </si>
  <si>
    <t>0.1313629588</t>
  </si>
  <si>
    <t>United States of America</t>
  </si>
  <si>
    <t>331002.6563</t>
  </si>
  <si>
    <t>82.66400146</t>
  </si>
  <si>
    <t>99.88352668</t>
  </si>
  <si>
    <t>0.1164733182</t>
  </si>
  <si>
    <t>99.67078734</t>
  </si>
  <si>
    <t>0.3292126628</t>
  </si>
  <si>
    <t>99.92814447</t>
  </si>
  <si>
    <t>0.0718555296</t>
  </si>
  <si>
    <t>India</t>
  </si>
  <si>
    <t>1380004.375</t>
  </si>
  <si>
    <t>34.9260025</t>
  </si>
  <si>
    <t>90.48952503</t>
  </si>
  <si>
    <t>4.983602562</t>
  </si>
  <si>
    <t>3.963153945</t>
  </si>
  <si>
    <t>0.5637184626</t>
  </si>
  <si>
    <t>88.78250313</t>
  </si>
  <si>
    <t>5.902210054</t>
  </si>
  <si>
    <t>4.57637573</t>
  </si>
  <si>
    <t>0.7389110856</t>
  </si>
  <si>
    <t>93.6700363</t>
  </si>
  <si>
    <t>3.272056027</t>
  </si>
  <si>
    <t>2.820607523</t>
  </si>
  <si>
    <t>0.2373001538</t>
  </si>
  <si>
    <t>China</t>
  </si>
  <si>
    <t>1463140.5</t>
  </si>
  <si>
    <t>61.71308899</t>
  </si>
  <si>
    <t>94.26111059</t>
  </si>
  <si>
    <t>0.8147213297</t>
  </si>
  <si>
    <t>4.725451938</t>
  </si>
  <si>
    <t>0.1987161441</t>
  </si>
  <si>
    <t>89.66123351</t>
  </si>
  <si>
    <t>1.832679086</t>
  </si>
  <si>
    <t>8.506087409</t>
  </si>
  <si>
    <t>97.11488267</t>
  </si>
  <si>
    <t>0.1831784927</t>
  </si>
  <si>
    <t>2.37993884</t>
  </si>
  <si>
    <t>0.322</t>
  </si>
  <si>
    <t>Income_num</t>
  </si>
  <si>
    <t>pop_n / 1000</t>
  </si>
  <si>
    <r>
      <rPr>
        <rFont val="Arial"/>
        <b/>
        <color theme="1"/>
      </rPr>
      <t>pop_n (m) = roundup ( pop_n / 1000</t>
    </r>
    <r>
      <rPr>
        <rFont val="Arial"/>
        <b val="0"/>
        <color theme="1"/>
      </rPr>
      <t xml:space="preserve"> )</t>
    </r>
  </si>
  <si>
    <t>pop_u (%)</t>
  </si>
  <si>
    <t>pop_u_val = pop_n * pop_u  (divided by 100)</t>
  </si>
  <si>
    <t>pop_u (%) rounded</t>
  </si>
  <si>
    <t>pop_r (%)</t>
  </si>
  <si>
    <t>pop_r (%) rounded</t>
  </si>
  <si>
    <t>check &gt; 100</t>
  </si>
  <si>
    <t>wat_bas_n (rounded)</t>
  </si>
  <si>
    <t>pop_u (rounded)</t>
  </si>
  <si>
    <t>TOTAL in thounsands</t>
  </si>
  <si>
    <t>SOMME Pop</t>
  </si>
  <si>
    <t>TOTAL in thounsands URBAN</t>
  </si>
  <si>
    <t>Estimated Totale</t>
  </si>
  <si>
    <t>Estimated in thounsands URBAN</t>
  </si>
  <si>
    <t>Percentage differnce nationale</t>
  </si>
  <si>
    <t>Percentage differnce Urban</t>
  </si>
  <si>
    <t>world population</t>
  </si>
  <si>
    <t>MIN</t>
  </si>
  <si>
    <t>urban areas</t>
  </si>
  <si>
    <t>MAX</t>
  </si>
  <si>
    <t>MAx</t>
  </si>
  <si>
    <t>Mean</t>
  </si>
  <si>
    <t>Median</t>
  </si>
  <si>
    <t>Mode</t>
  </si>
  <si>
    <t>ruralareas</t>
  </si>
  <si>
    <t>Quartile 1</t>
  </si>
  <si>
    <t>Estimated</t>
  </si>
  <si>
    <t>Quartile 3</t>
  </si>
  <si>
    <t>Interquartile range</t>
  </si>
  <si>
    <t>Standard deviation</t>
  </si>
  <si>
    <t>pop_n (m) = roundup ( pop_n / 1000 )</t>
  </si>
  <si>
    <t>pop_u_val = pop_n * pop_u  ( divided by 100 )</t>
  </si>
  <si>
    <t/>
  </si>
  <si>
    <t>SUM of pop_n</t>
  </si>
  <si>
    <t>AVERAGE of pop_u (%)</t>
  </si>
  <si>
    <t>AVERAGE of wat_bas_n</t>
  </si>
  <si>
    <t>AVERAGE of wat_lim_n</t>
  </si>
  <si>
    <t>AVERAGE of wat_unimp_n</t>
  </si>
  <si>
    <t>AVERAGE of wat_sur_n</t>
  </si>
  <si>
    <t>0.00 Total</t>
  </si>
  <si>
    <t>1.00 Total</t>
  </si>
  <si>
    <t>2.00 Total</t>
  </si>
  <si>
    <t>3.00 Total</t>
  </si>
  <si>
    <t>4.00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</si>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</sst>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#,##0.0000"/>
    <numFmt numFmtId="166" formatCode="#,##0.00000000"/>
    <numFmt numFmtId="167" formatCode="#,##0.000000000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</font>
    <font>
      <b/>
      <color rgb="FF000000"/>
      <name val="Arial"/>
    </font>
    <font>
      <b/>
      <color rgb="FF000000"/>
      <name val="&quot;Arial&quot;"/>
    </font>
    <font>
      <color theme="1"/>
      <name val="Arial"/>
    </font>
    <font>
      <sz val="11.0"/>
      <color rgb="FF1F1F1F"/>
      <name val="&quot;Google Sans&quot;"/>
    </font>
    <font>
      <color rgb="FF000000"/>
      <name val="Arial"/>
    </font>
    <font>
      <b/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1" fillId="3" fontId="4" numFmtId="0" xfId="0" applyAlignment="1" applyBorder="1" applyFill="1" applyFont="1">
      <alignment horizontal="left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2" xfId="0" applyAlignment="1" applyBorder="1" applyFont="1" applyNumberFormat="1">
      <alignment horizontal="center" readingOrder="0" shrinkToFit="0" vertical="center" wrapText="1"/>
    </xf>
    <xf borderId="1" fillId="3" fontId="4" numFmtId="2" xfId="0" applyAlignment="1" applyBorder="1" applyFont="1" applyNumberFormat="1">
      <alignment horizontal="center" shrinkToFit="0" vertical="center" wrapText="1"/>
    </xf>
    <xf borderId="1" fillId="3" fontId="4" numFmtId="165" xfId="0" applyAlignment="1" applyBorder="1" applyFont="1" applyNumberFormat="1">
      <alignment horizontal="center" readingOrder="0" shrinkToFit="0" vertical="center" wrapText="1"/>
    </xf>
    <xf borderId="1" fillId="3" fontId="4" numFmtId="3" xfId="0" applyAlignment="1" applyBorder="1" applyFont="1" applyNumberFormat="1">
      <alignment horizontal="center" readingOrder="0" shrinkToFit="0" vertical="center" wrapText="1"/>
    </xf>
    <xf borderId="1" fillId="3" fontId="1" numFmtId="4" xfId="0" applyAlignment="1" applyBorder="1" applyFont="1" applyNumberForma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4" fontId="1" numFmtId="166" xfId="0" applyAlignment="1" applyBorder="1" applyFont="1" applyNumberFormat="1">
      <alignment horizontal="center" readingOrder="0" shrinkToFit="0" vertical="center" wrapText="1"/>
    </xf>
    <xf borderId="1" fillId="5" fontId="1" numFmtId="4" xfId="0" applyAlignment="1" applyBorder="1" applyFill="1" applyFont="1" applyNumberFormat="1">
      <alignment horizontal="center" readingOrder="0" shrinkToFit="0" vertical="center" wrapText="1"/>
    </xf>
    <xf borderId="0" fillId="5" fontId="6" numFmtId="4" xfId="0" applyAlignment="1" applyFont="1" applyNumberFormat="1">
      <alignment horizontal="center" readingOrder="0" vertical="center"/>
    </xf>
    <xf borderId="1" fillId="4" fontId="1" numFmtId="4" xfId="0" applyAlignment="1" applyBorder="1" applyFont="1" applyNumberFormat="1">
      <alignment horizontal="center" readingOrder="0" shrinkToFit="0" vertical="center" wrapText="1"/>
    </xf>
    <xf borderId="1" fillId="6" fontId="1" numFmtId="4" xfId="0" applyAlignment="1" applyBorder="1" applyFill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2" xfId="0" applyAlignment="1" applyBorder="1" applyFont="1" applyNumberFormat="1">
      <alignment horizontal="center" readingOrder="0" vertical="bottom"/>
    </xf>
    <xf borderId="1" fillId="0" fontId="2" numFmtId="165" xfId="0" applyAlignment="1" applyBorder="1" applyFont="1" applyNumberFormat="1">
      <alignment horizontal="center"/>
    </xf>
    <xf borderId="1" fillId="0" fontId="2" numFmtId="3" xfId="0" applyAlignment="1" applyBorder="1" applyFont="1" applyNumberFormat="1">
      <alignment horizontal="center"/>
    </xf>
    <xf borderId="1" fillId="0" fontId="2" numFmtId="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/>
    </xf>
    <xf borderId="1" fillId="0" fontId="2" numFmtId="167" xfId="0" applyAlignment="1" applyBorder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1" fillId="0" fontId="2" numFmtId="4" xfId="0" applyAlignment="1" applyBorder="1" applyFont="1" applyNumberFormat="1">
      <alignment horizontal="center" readingOrder="0"/>
    </xf>
    <xf borderId="1" fillId="7" fontId="2" numFmtId="4" xfId="0" applyAlignment="1" applyBorder="1" applyFill="1" applyFont="1" applyNumberFormat="1">
      <alignment horizontal="center"/>
    </xf>
    <xf borderId="0" fillId="0" fontId="7" numFmtId="0" xfId="0" applyAlignment="1" applyFont="1">
      <alignment horizontal="left" vertical="bottom"/>
    </xf>
    <xf borderId="0" fillId="0" fontId="7" numFmtId="2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1" fillId="0" fontId="2" numFmtId="0" xfId="0" applyAlignment="1" applyBorder="1" applyFont="1">
      <alignment horizontal="left" readingOrder="0"/>
    </xf>
    <xf borderId="1" fillId="0" fontId="7" numFmtId="2" xfId="0" applyAlignment="1" applyBorder="1" applyFont="1" applyNumberFormat="1">
      <alignment horizontal="center" vertical="bottom"/>
    </xf>
    <xf borderId="1" fillId="0" fontId="2" numFmtId="165" xfId="0" applyAlignment="1" applyBorder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1" fillId="0" fontId="1" numFmtId="4" xfId="0" applyAlignment="1" applyBorder="1" applyFont="1" applyNumberFormat="1">
      <alignment horizontal="center" readingOrder="0"/>
    </xf>
    <xf borderId="1" fillId="4" fontId="7" numFmtId="4" xfId="0" applyAlignment="1" applyBorder="1" applyFont="1" applyNumberFormat="1">
      <alignment horizontal="center" vertical="bottom"/>
    </xf>
    <xf borderId="0" fillId="0" fontId="2" numFmtId="2" xfId="0" applyAlignment="1" applyFont="1" applyNumberFormat="1">
      <alignment horizontal="center"/>
    </xf>
    <xf borderId="0" fillId="8" fontId="2" numFmtId="2" xfId="0" applyAlignment="1" applyFill="1" applyFont="1" applyNumberFormat="1">
      <alignment horizontal="center" readingOrder="0"/>
    </xf>
    <xf borderId="1" fillId="8" fontId="2" numFmtId="2" xfId="0" applyAlignment="1" applyBorder="1" applyFont="1" applyNumberFormat="1">
      <alignment horizontal="center" readingOrder="0"/>
    </xf>
    <xf borderId="1" fillId="8" fontId="2" numFmtId="165" xfId="0" applyAlignment="1" applyBorder="1" applyFont="1" applyNumberFormat="1">
      <alignment horizontal="center" readingOrder="0"/>
    </xf>
    <xf borderId="1" fillId="8" fontId="2" numFmtId="3" xfId="0" applyAlignment="1" applyBorder="1" applyFont="1" applyNumberFormat="1">
      <alignment horizontal="center" readingOrder="0"/>
    </xf>
    <xf borderId="1" fillId="8" fontId="2" numFmtId="4" xfId="0" applyAlignment="1" applyBorder="1" applyFont="1" applyNumberFormat="1">
      <alignment horizontal="center" readingOrder="0"/>
    </xf>
    <xf borderId="1" fillId="8" fontId="2" numFmtId="4" xfId="0" applyAlignment="1" applyBorder="1" applyFont="1" applyNumberFormat="1">
      <alignment horizontal="left" readingOrder="0"/>
    </xf>
    <xf borderId="1" fillId="9" fontId="1" numFmtId="4" xfId="0" applyAlignment="1" applyBorder="1" applyFill="1" applyFont="1" applyNumberFormat="1">
      <alignment horizontal="center" readingOrder="0"/>
    </xf>
    <xf borderId="0" fillId="0" fontId="7" numFmtId="4" xfId="0" applyAlignment="1" applyFont="1" applyNumberFormat="1">
      <alignment horizontal="left" readingOrder="0" vertical="bottom"/>
    </xf>
    <xf borderId="0" fillId="8" fontId="8" numFmtId="2" xfId="0" applyAlignment="1" applyFont="1" applyNumberFormat="1">
      <alignment horizontal="center" readingOrder="0"/>
    </xf>
    <xf borderId="1" fillId="8" fontId="8" numFmtId="2" xfId="0" applyAlignment="1" applyBorder="1" applyFont="1" applyNumberFormat="1">
      <alignment horizontal="center" readingOrder="0"/>
    </xf>
    <xf borderId="1" fillId="8" fontId="9" numFmtId="165" xfId="0" applyAlignment="1" applyBorder="1" applyFont="1" applyNumberFormat="1">
      <alignment horizontal="center" readingOrder="0"/>
    </xf>
    <xf borderId="1" fillId="8" fontId="9" numFmtId="3" xfId="0" applyAlignment="1" applyBorder="1" applyFont="1" applyNumberFormat="1">
      <alignment horizontal="center" readingOrder="0"/>
    </xf>
    <xf borderId="1" fillId="8" fontId="9" numFmtId="4" xfId="0" applyAlignment="1" applyBorder="1" applyFont="1" applyNumberFormat="1">
      <alignment horizontal="center" readingOrder="0"/>
    </xf>
    <xf borderId="1" fillId="8" fontId="9" numFmtId="4" xfId="0" applyAlignment="1" applyBorder="1" applyFont="1" applyNumberFormat="1">
      <alignment horizontal="left" readingOrder="0"/>
    </xf>
    <xf borderId="1" fillId="9" fontId="5" numFmtId="4" xfId="0" applyAlignment="1" applyBorder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7" numFmtId="4" xfId="0" applyAlignment="1" applyFont="1" applyNumberFormat="1">
      <alignment horizontal="left" vertical="bottom"/>
    </xf>
    <xf borderId="1" fillId="8" fontId="1" numFmtId="165" xfId="0" applyAlignment="1" applyBorder="1" applyFont="1" applyNumberFormat="1">
      <alignment horizontal="center"/>
    </xf>
    <xf borderId="1" fillId="8" fontId="1" numFmtId="3" xfId="0" applyAlignment="1" applyBorder="1" applyFont="1" applyNumberFormat="1">
      <alignment horizontal="center"/>
    </xf>
    <xf borderId="1" fillId="8" fontId="1" numFmtId="4" xfId="0" applyAlignment="1" applyBorder="1" applyFont="1" applyNumberFormat="1">
      <alignment horizontal="center"/>
    </xf>
    <xf borderId="1" fillId="9" fontId="1" numFmtId="4" xfId="0" applyAlignment="1" applyBorder="1" applyFont="1" applyNumberFormat="1">
      <alignment horizontal="center"/>
    </xf>
    <xf borderId="1" fillId="4" fontId="1" numFmtId="4" xfId="0" applyAlignment="1" applyBorder="1" applyFont="1" applyNumberFormat="1">
      <alignment horizontal="center"/>
    </xf>
    <xf borderId="1" fillId="0" fontId="7" numFmtId="4" xfId="0" applyAlignment="1" applyBorder="1" applyFont="1" applyNumberFormat="1">
      <alignment vertical="bottom"/>
    </xf>
    <xf borderId="1" fillId="0" fontId="7" numFmtId="4" xfId="0" applyAlignment="1" applyBorder="1" applyFont="1" applyNumberFormat="1">
      <alignment horizontal="right" vertical="bottom"/>
    </xf>
    <xf borderId="2" fillId="0" fontId="10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/>
    </xf>
    <xf borderId="3" fillId="0" fontId="10" numFmtId="2" xfId="0" applyAlignment="1" applyBorder="1" applyFont="1" applyNumberFormat="1">
      <alignment horizontal="center" readingOrder="0"/>
    </xf>
    <xf borderId="3" fillId="0" fontId="10" numFmtId="165" xfId="0" applyAlignment="1" applyBorder="1" applyFont="1" applyNumberFormat="1">
      <alignment horizontal="center" readingOrder="0"/>
    </xf>
    <xf borderId="3" fillId="0" fontId="10" numFmtId="3" xfId="0" applyAlignment="1" applyBorder="1" applyFont="1" applyNumberFormat="1">
      <alignment horizontal="center" readingOrder="0"/>
    </xf>
    <xf borderId="3" fillId="0" fontId="10" numFmtId="4" xfId="0" applyAlignment="1" applyBorder="1" applyFont="1" applyNumberFormat="1">
      <alignment horizontal="center" readingOrder="0"/>
    </xf>
    <xf borderId="3" fillId="0" fontId="10" numFmtId="166" xfId="0" applyAlignment="1" applyBorder="1" applyFont="1" applyNumberFormat="1">
      <alignment horizontal="center" readingOrder="0"/>
    </xf>
    <xf borderId="4" fillId="0" fontId="10" numFmtId="4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2" xfId="0" applyAlignment="1" applyBorder="1" applyFont="1" applyNumberFormat="1">
      <alignment readingOrder="0"/>
    </xf>
    <xf borderId="6" fillId="0" fontId="2" numFmtId="165" xfId="0" applyAlignment="1" applyBorder="1" applyFont="1" applyNumberFormat="1">
      <alignment readingOrder="0"/>
    </xf>
    <xf borderId="6" fillId="0" fontId="2" numFmtId="3" xfId="0" applyAlignment="1" applyBorder="1" applyFont="1" applyNumberFormat="1">
      <alignment readingOrder="0"/>
    </xf>
    <xf borderId="6" fillId="0" fontId="2" numFmtId="4" xfId="0" applyAlignment="1" applyBorder="1" applyFont="1" applyNumberFormat="1">
      <alignment readingOrder="0"/>
    </xf>
    <xf borderId="6" fillId="0" fontId="2" numFmtId="166" xfId="0" applyAlignment="1" applyBorder="1" applyFont="1" applyNumberFormat="1">
      <alignment readingOrder="0"/>
    </xf>
    <xf borderId="6" fillId="0" fontId="2" numFmtId="167" xfId="0" applyAlignment="1" applyBorder="1" applyFont="1" applyNumberFormat="1">
      <alignment readingOrder="0"/>
    </xf>
    <xf borderId="7" fillId="0" fontId="2" numFmtId="4" xfId="0" applyAlignment="1" applyBorder="1" applyFont="1" applyNumberFormat="1">
      <alignment readingOrder="0"/>
    </xf>
    <xf borderId="0" fillId="0" fontId="2" numFmtId="2" xfId="0" applyFont="1" applyNumberFormat="1"/>
    <xf borderId="0" fillId="0" fontId="2" numFmtId="0" xfId="0" applyFont="1"/>
    <xf borderId="0" fillId="0" fontId="2" numFmtId="4" xfId="0" applyFont="1" applyNumberFormat="1"/>
    <xf borderId="0" fillId="0" fontId="2" numFmtId="166" xfId="0" applyFont="1" applyNumberFormat="1"/>
    <xf borderId="0" fillId="4" fontId="2" numFmtId="4" xfId="0" applyFont="1" applyNumberFormat="1"/>
    <xf borderId="0" fillId="0" fontId="2" numFmtId="10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3" pivot="0" name="Detail1-Lower middle income-2.0-style">
      <tableStyleElement dxfId="2" type="headerRow"/>
      <tableStyleElement dxfId="3" type="firstRowStripe"/>
      <tableStyleElement dxfId="4" type="secondRowStripe"/>
    </tableStyle>
    <tableStyle count="3" pivot="0" name="Detail3-1.00-Low income-style">
      <tableStyleElement dxfId="2" type="headerRow"/>
      <tableStyleElement dxfId="3" type="firstRowStripe"/>
      <tableStyleElement dxfId="4" type="secondRowStripe"/>
    </tableStyle>
    <tableStyle count="3" pivot="0" name="Detail2-NAN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National population versus urban and rural share</a:t>
            </a:r>
          </a:p>
        </c:rich>
      </c:tx>
      <c:overlay val="0"/>
    </c:title>
    <c:plotArea>
      <c:layout/>
      <c:lineChart>
        <c:ser>
          <c:idx val="0"/>
          <c:order val="0"/>
          <c:tx>
            <c:v>Rural</c:v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'Global 2020 report'!$D$2:$D$214</c:f>
            </c:strRef>
          </c:cat>
          <c:val>
            <c:numRef>
              <c:f>'Global 2020 report'!$G$2:$G$214</c:f>
              <c:numCache/>
            </c:numRef>
          </c:val>
          <c:smooth val="0"/>
        </c:ser>
        <c:ser>
          <c:idx val="1"/>
          <c:order val="1"/>
          <c:tx>
            <c:v>Urban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'Global 2020 report'!$D$2:$D$214</c:f>
            </c:strRef>
          </c:cat>
          <c:val>
            <c:numRef>
              <c:f>'Global 2020 report'!$J$2:$J$214</c:f>
              <c:numCache/>
            </c:numRef>
          </c:val>
          <c:smooth val="0"/>
        </c:ser>
        <c:axId val="1943465692"/>
        <c:axId val="1177715556"/>
      </c:lineChart>
      <c:catAx>
        <c:axId val="1943465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National population size (thousands)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715556"/>
      </c:catAx>
      <c:valAx>
        <c:axId val="1177715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Population share (percentage)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4656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population size affects access levels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'Global 2020 report'!$N$1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'Global 2020 report'!$D$2:$D$214</c:f>
            </c:strRef>
          </c:cat>
          <c:val>
            <c:numRef>
              <c:f>'Global 2020 report'!$N$2:$N$214</c:f>
              <c:numCache/>
            </c:numRef>
          </c:val>
        </c:ser>
        <c:ser>
          <c:idx val="1"/>
          <c:order val="1"/>
          <c:tx>
            <c:v>Limited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'Global 2020 report'!$D$2:$D$214</c:f>
            </c:strRef>
          </c:cat>
          <c:val>
            <c:numRef>
              <c:f>'Global 2020 report'!$P$2:$P$214</c:f>
              <c:numCache/>
            </c:numRef>
          </c:val>
        </c:ser>
        <c:ser>
          <c:idx val="2"/>
          <c:order val="2"/>
          <c:tx>
            <c:v>Unimproved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'Global 2020 report'!$D$2:$D$214</c:f>
            </c:strRef>
          </c:cat>
          <c:val>
            <c:numRef>
              <c:f>'Global 2020 report'!$Q$2:$Q$214</c:f>
              <c:numCache/>
            </c:numRef>
          </c:val>
        </c:ser>
        <c:ser>
          <c:idx val="3"/>
          <c:order val="3"/>
          <c:tx>
            <c:strRef>
              <c:f>'Global 2020 report'!$R$1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'Global 2020 report'!$D$2:$D$214</c:f>
            </c:strRef>
          </c:cat>
          <c:val>
            <c:numRef>
              <c:f>'Global 2020 report'!$R$2:$R$214</c:f>
              <c:numCache/>
            </c:numRef>
          </c:val>
        </c:ser>
        <c:overlap val="100"/>
        <c:axId val="475670620"/>
        <c:axId val="2082749347"/>
      </c:barChart>
      <c:catAx>
        <c:axId val="475670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2749347"/>
      </c:catAx>
      <c:valAx>
        <c:axId val="20827493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pop_n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670620"/>
      </c:valAx>
    </c:plotArea>
    <c:legend>
      <c:legendPos val="r"/>
      <c:legendEntry>
        <c:idx val="1"/>
        <c:txPr>
          <a:bodyPr/>
          <a:lstStyle/>
          <a:p>
            <a:pPr lvl="0">
              <a:defRPr b="1"/>
            </a:pPr>
          </a:p>
        </c:txPr>
      </c:legendEntry>
      <c:legendEntry>
        <c:idx val="2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Link between income group and the other features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1'!$F$1</c:f>
            </c:strRef>
          </c:tx>
          <c:spPr>
            <a:solidFill>
              <a:schemeClr val="accent1"/>
            </a:solidFill>
            <a:ln cmpd="sng">
              <a:solidFill>
                <a:srgbClr val="1F1F1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1'!$B$2:$B$6</c:f>
            </c:strRef>
          </c:cat>
          <c:val>
            <c:numRef>
              <c:f>'Pivot Table 1'!$F$2:$F$6</c:f>
              <c:numCache/>
            </c:numRef>
          </c:val>
        </c:ser>
        <c:ser>
          <c:idx val="1"/>
          <c:order val="1"/>
          <c:tx>
            <c:strRef>
              <c:f>'Pivot Table 1'!$G$1</c:f>
            </c:strRef>
          </c:tx>
          <c:spPr>
            <a:solidFill>
              <a:schemeClr val="accent2"/>
            </a:solidFill>
            <a:ln cmpd="sng">
              <a:solidFill>
                <a:srgbClr val="1F1F1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1'!$B$2:$B$6</c:f>
            </c:strRef>
          </c:cat>
          <c:val>
            <c:numRef>
              <c:f>'Pivot Table 1'!$G$2:$G$6</c:f>
              <c:numCache/>
            </c:numRef>
          </c:val>
        </c:ser>
        <c:ser>
          <c:idx val="2"/>
          <c:order val="2"/>
          <c:tx>
            <c:strRef>
              <c:f>'Pivot Table 1'!$H$1</c:f>
            </c:strRef>
          </c:tx>
          <c:spPr>
            <a:solidFill>
              <a:schemeClr val="accent3"/>
            </a:solidFill>
            <a:ln cmpd="sng">
              <a:solidFill>
                <a:srgbClr val="1F1F1F">
                  <a:alpha val="100000"/>
                </a:srgbClr>
              </a:solidFill>
            </a:ln>
          </c:spPr>
          <c:dPt>
            <c:idx val="4"/>
          </c:dPt>
          <c:dLbls>
            <c:dLbl>
              <c:idx val="4"/>
              <c:layout>
                <c:manualLayout>
                  <c:xMode val="edge"/>
                  <c:yMode val="edge"/>
                  <c:x val="0.8410956219135703"/>
                  <c:y val="0.881031987913111"/>
                </c:manualLayout>
              </c:layout>
              <c:numFmt formatCode="0.0000\%" sourceLinked="0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.0000\%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1'!$B$2:$B$6</c:f>
            </c:strRef>
          </c:cat>
          <c:val>
            <c:numRef>
              <c:f>'Pivot Table 1'!$H$2:$H$6</c:f>
              <c:numCache/>
            </c:numRef>
          </c:val>
        </c:ser>
        <c:ser>
          <c:idx val="3"/>
          <c:order val="3"/>
          <c:tx>
            <c:strRef>
              <c:f>'Pivot Table 1'!$E$1</c:f>
            </c:strRef>
          </c:tx>
          <c:spPr>
            <a:solidFill>
              <a:schemeClr val="accent4"/>
            </a:solidFill>
            <a:ln cmpd="sng">
              <a:solidFill>
                <a:srgbClr val="1F1F1F">
                  <a:alpha val="100000"/>
                </a:srgbClr>
              </a:solidFill>
            </a:ln>
          </c:spPr>
          <c:dPt>
            <c:idx val="3"/>
          </c:dPt>
          <c:dLbls>
            <c:numFmt formatCode="0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1'!$B$2:$B$6</c:f>
            </c:strRef>
          </c:cat>
          <c:val>
            <c:numRef>
              <c:f>'Pivot Table 1'!$E$2:$E$6</c:f>
              <c:numCache/>
            </c:numRef>
          </c:val>
        </c:ser>
        <c:axId val="526428706"/>
        <c:axId val="849385452"/>
      </c:barChart>
      <c:catAx>
        <c:axId val="526428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income_group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9385452"/>
      </c:catAx>
      <c:valAx>
        <c:axId val="849385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6428706"/>
      </c:valAx>
      <c:barChart>
        <c:barDir val="col"/>
        <c:ser>
          <c:idx val="4"/>
          <c:order val="4"/>
          <c:tx>
            <c:strRef>
              <c:f>'Pivot Table 1'!$C$1</c:f>
            </c:strRef>
          </c:tx>
          <c:spPr>
            <a:solidFill>
              <a:schemeClr val="accent5"/>
            </a:solidFill>
            <a:ln cmpd="sng">
              <a:solidFill>
                <a:srgbClr val="1F1F1F">
                  <a:alpha val="100000"/>
                </a:srgbClr>
              </a:solidFill>
            </a:ln>
          </c:spPr>
          <c:dLbls>
            <c:numFmt formatCode="0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1'!$B$2:$B$6</c:f>
            </c:strRef>
          </c:cat>
          <c:val>
            <c:numRef>
              <c:f>'Pivot Table 1'!$C$2:$C$6</c:f>
              <c:numCache/>
            </c:numRef>
          </c:val>
        </c:ser>
        <c:axId val="272618247"/>
        <c:axId val="478569670"/>
      </c:barChart>
      <c:catAx>
        <c:axId val="272618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569670"/>
      </c:catAx>
      <c:valAx>
        <c:axId val="47856967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61824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247</xdr:row>
      <xdr:rowOff>76200</xdr:rowOff>
    </xdr:from>
    <xdr:ext cx="7019925" cy="3905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1276350</xdr:colOff>
      <xdr:row>247</xdr:row>
      <xdr:rowOff>76200</xdr:rowOff>
    </xdr:from>
    <xdr:ext cx="8248650" cy="3905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190500</xdr:rowOff>
    </xdr:from>
    <xdr:ext cx="10239375" cy="56673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214" sheet="Global 2020 report"/>
  </cacheSource>
  <cacheFields>
    <cacheField name="name" numFmtId="0">
      <sharedItems>
        <s v="Tokelau"/>
        <s v="Niue"/>
        <s v="Falkland Islands (Malvinas)"/>
        <s v="Montserrat"/>
        <s v="Saint Pierre and Miquelon"/>
        <s v="Saint Helena"/>
        <s v="Saint Barthelemy"/>
        <s v="Nauru"/>
        <s v="Wallis and Futuna Islands"/>
        <s v="Tuvalu"/>
        <s v="Cook Islands"/>
        <s v="Palau"/>
        <s v="British Virgin Islands"/>
        <s v="Gibraltar"/>
        <s v="San Marino"/>
        <s v="Liechtenstein"/>
        <s v="Saint Martin (French part)"/>
        <s v="Monaco"/>
        <s v="Faeroe Islands"/>
        <s v="American Samoa"/>
        <s v="Greenland"/>
        <s v="Northern Mariana Islands"/>
        <s v="Marshall Islands"/>
        <s v="Bermuda"/>
        <s v="Andorra"/>
        <s v="Isle of Man"/>
        <s v="United States Virgin Islands"/>
        <s v="Tonga"/>
        <s v="Kiribati"/>
        <s v="Guam"/>
        <s v="Saint Lucia"/>
        <s v="Samoa"/>
        <s v="Sao Tome and Principe"/>
        <s v="Mayotte"/>
        <s v="French Polynesia"/>
        <s v="New Caledonia"/>
        <s v="Barbados"/>
        <s v="French Guiana"/>
        <s v="Vanuatu"/>
        <s v="Iceland"/>
        <s v="Martinique"/>
        <s v="Belize"/>
        <s v="Guadeloupe"/>
        <s v="Brunei Darussalam"/>
        <s v="Malta"/>
        <s v="Maldives"/>
        <s v="Cabo Verde"/>
        <s v="Suriname"/>
        <s v="Luxembourg"/>
        <s v="Montenegro"/>
        <s v="China, Macao SAR"/>
        <s v="Solomon Islands"/>
        <s v="Bhutan"/>
        <s v="Guyana"/>
        <s v="Réunion"/>
        <s v="Fiji"/>
        <s v="Djibouti"/>
        <s v="Eswatini"/>
        <s v="Cyprus"/>
        <s v="Mauritius"/>
        <s v="Timor-Leste"/>
        <s v="Estonia"/>
        <s v="Trinidad and Tobago"/>
        <s v="Bahrain"/>
        <s v="Latvia"/>
        <s v="Guinea-Bissau"/>
        <s v="Slovenia"/>
        <s v="North Macedonia"/>
        <s v="Lesotho"/>
        <s v="Gabon"/>
        <s v="Botswana"/>
        <s v="Gambia"/>
        <s v="Namibia"/>
        <s v="Lithuania"/>
        <s v="Puerto Rico"/>
        <s v="Albania"/>
        <s v="Qatar"/>
        <s v="Jamaica"/>
        <s v="Armenia"/>
        <s v="Mongolia"/>
        <s v="Bosnia and Herzegovina"/>
        <s v="Uruguay"/>
        <s v="Georgia"/>
        <s v="Republic of Moldova"/>
        <s v="Croatia"/>
        <s v="Kuwait"/>
        <s v="Panama"/>
        <s v="Mauritania"/>
        <s v="New Zealand"/>
        <s v="Central African Republic"/>
        <s v="Ireland"/>
        <s v="Liberia"/>
        <s v="Costa Rica"/>
        <s v="West Bank and Gaza Strip"/>
        <s v="Oman"/>
        <s v="Norway"/>
        <s v="Slovakia"/>
        <s v="Congo"/>
        <s v="Finland"/>
        <s v="Denmark"/>
        <s v="Singapore"/>
        <s v="Turkmenistan"/>
        <s v="El Salvador"/>
        <s v="Kyrgyzstan"/>
        <s v="Nicaragua"/>
        <s v="Lebanon"/>
        <s v="Libya"/>
        <s v="Bulgaria"/>
        <s v="Paraguay"/>
        <s v="Lao People's Democratic Republic"/>
        <s v="China, Hong Kong SAR"/>
        <s v="Sierra Leone"/>
        <s v="Togo"/>
        <s v="Switzerland"/>
        <s v="Israel"/>
        <s v="Serbia"/>
        <s v="Papua New Guinea"/>
        <s v="Austria"/>
        <s v="Belarus"/>
        <s v="Tajikistan"/>
        <s v="Hungary"/>
        <s v="United Arab Emirates"/>
        <s v="Honduras"/>
        <s v="Sweden"/>
        <s v="Azerbaijan"/>
        <s v="Portugal"/>
        <s v="Jordan"/>
        <s v="Greece"/>
        <s v="Czech Republic"/>
        <s v="Dominican Republic"/>
        <s v="South Sudan"/>
        <s v="Cuba"/>
        <s v="Haiti"/>
        <s v="Belgium"/>
        <s v="Bolivia (Plurinational State of)"/>
        <s v="Tunisia"/>
        <s v="Burundi"/>
        <s v="Benin"/>
        <s v="Rwanda"/>
        <s v="Guinea"/>
        <s v="Zimbabwe"/>
        <s v="Somalia"/>
        <s v="Chad"/>
        <s v="Cambodia"/>
        <s v="Senegal"/>
        <s v="Netherlands"/>
        <s v="Syrian Arab Republic"/>
        <s v="Ecuador"/>
        <s v="Guatemala"/>
        <s v="Zambia"/>
        <s v="Kazakhstan"/>
        <s v="Chile"/>
        <s v="Malawi"/>
        <s v="Romania"/>
        <s v="Mali"/>
        <s v="Burkina Faso"/>
        <s v="Sri Lanka"/>
        <s v="Niger"/>
        <s v="Australia"/>
        <s v="Democratic People's Republic of Korea"/>
        <s v="Côte d'Ivoire"/>
        <s v="Cameroon"/>
        <s v="Madagascar"/>
        <s v="Venezuela (Bolivarian Republic of)"/>
        <s v="Nepal"/>
        <s v="Yemen"/>
        <s v="Ghana"/>
        <s v="Mozambique"/>
        <s v="Malaysia"/>
        <s v="Angola"/>
        <s v="Peru"/>
        <s v="Uzbekistan"/>
        <s v="Saudi Arabia"/>
        <s v="Morocco"/>
        <s v="Canada"/>
        <s v="Poland"/>
        <s v="Afghanistan"/>
        <s v="Iraq"/>
        <s v="Ukraine"/>
        <s v="Sudan"/>
        <s v="Algeria"/>
        <s v="Argentina"/>
        <s v="Uganda"/>
        <s v="Spain"/>
        <s v="Colombia"/>
        <s v="Republic of Korea"/>
        <s v="Kenya"/>
        <s v="Myanmar"/>
        <s v="South Africa"/>
        <s v="United Republic of Tanzania"/>
        <s v="Italy"/>
        <s v="France"/>
        <s v="United Kingdom"/>
        <s v="Thailand"/>
        <s v="Germany"/>
        <s v="Iran (Islamic Republic of)"/>
        <s v="Turkey"/>
        <s v="Democratic Republic of the Congo"/>
        <s v="Viet Nam"/>
        <s v="Egypt"/>
        <s v="Philippines"/>
        <s v="Ethiopia"/>
        <s v="Japan"/>
        <s v="Mexico"/>
        <s v="Russian Federation"/>
        <s v="Bangladesh"/>
        <s v="Nigeria"/>
        <s v="Brazil"/>
        <s v="Pakistan"/>
        <s v="Indonesia"/>
        <s v="United States of America"/>
        <s v="India"/>
        <s v="China"/>
      </sharedItems>
    </cacheField>
    <cacheField name="income_group" numFmtId="0">
      <sharedItems>
        <s v="NAN"/>
        <s v="High income"/>
        <s v="Upper middle income"/>
        <s v="Lower middle income"/>
        <s v="Low income"/>
      </sharedItems>
    </cacheField>
    <cacheField name="Income_num" numFmtId="2">
      <sharedItems containsSemiMixedTypes="0" containsString="0" containsNumber="1" containsInteger="1">
        <n v="0.0"/>
        <n v="4.0"/>
        <n v="3.0"/>
        <n v="2.0"/>
        <n v="1.0"/>
      </sharedItems>
    </cacheField>
    <cacheField name="pop_n" numFmtId="2">
      <sharedItems containsSemiMixedTypes="0" containsString="0" containsNumber="1">
        <n v="1.35"/>
        <n v="1.62"/>
        <n v="3.48"/>
        <n v="5.0"/>
        <n v="5.8"/>
        <n v="6.07"/>
        <n v="9.89"/>
        <n v="10.83"/>
        <n v="11.25"/>
        <n v="11.79"/>
        <n v="17.56"/>
        <n v="18.09"/>
        <n v="30.24"/>
        <n v="33.69"/>
        <n v="33.94"/>
        <n v="38.14"/>
        <n v="38.66"/>
        <n v="39.24"/>
        <n v="48.87"/>
        <n v="55.2"/>
        <n v="56.77"/>
        <n v="57.56"/>
        <n v="59.19"/>
        <n v="62.27"/>
        <n v="77.26"/>
        <n v="85.03"/>
        <n v="104.42"/>
        <n v="105.7"/>
        <n v="119.45"/>
        <n v="168.78"/>
        <n v="183.63"/>
        <n v="198.41"/>
        <n v="219.16"/>
        <n v="272.81"/>
        <n v="280.9"/>
        <n v="285.49"/>
        <n v="287.37"/>
        <n v="298.68"/>
        <n v="307.15"/>
        <n v="341.25"/>
        <n v="375.27"/>
        <n v="397.62"/>
        <n v="400.13"/>
        <n v="437.48"/>
        <n v="441.54"/>
        <n v="540.54"/>
        <n v="555.99"/>
        <n v="586.63"/>
        <n v="625.98"/>
        <n v="628.06"/>
        <n v="649.34"/>
        <n v="686.88"/>
        <n v="771.61"/>
        <n v="786.56"/>
        <n v="895.31"/>
        <n v="896.44"/>
        <n v="988.0"/>
        <n v="1160.16"/>
        <n v="1207.36"/>
        <n v="1271.77"/>
        <n v="1318.44"/>
        <n v="1326.54"/>
        <n v="1399.49"/>
        <n v="1701.58"/>
        <n v="1886.2"/>
        <n v="1968.0"/>
        <n v="2078.93"/>
        <n v="2083.38"/>
        <n v="2142.25"/>
        <n v="2225.73"/>
        <n v="2351.63"/>
        <n v="2416.66"/>
        <n v="2540.92"/>
        <n v="2722.29"/>
        <n v="2860.84"/>
        <n v="2877.8"/>
        <n v="2881.06"/>
        <n v="2961.16"/>
        <n v="2963.23"/>
        <n v="3278.29"/>
        <n v="3280.81"/>
        <n v="3473.73"/>
        <n v="3989.18"/>
        <n v="4033.96"/>
        <n v="4105.27"/>
        <n v="4270.56"/>
        <n v="4314.77"/>
        <n v="4649.66"/>
        <n v="4822.23"/>
        <n v="4829.76"/>
        <n v="4937.8"/>
        <n v="5057.68"/>
        <n v="5094.11"/>
        <n v="5101.42"/>
        <n v="5106.62"/>
        <n v="5421.24"/>
        <n v="5459.64"/>
        <n v="5518.09"/>
        <n v="5540.72"/>
        <n v="5792.2"/>
        <n v="5850.34"/>
        <n v="6031.19"/>
        <n v="6486.2"/>
        <n v="6524.19"/>
        <n v="6624.55"/>
        <n v="6825.44"/>
        <n v="6871.29"/>
        <n v="6948.44"/>
        <n v="7132.53"/>
        <n v="7275.56"/>
        <n v="7496.99"/>
        <n v="7976.98"/>
        <n v="8278.74"/>
        <n v="8654.62"/>
        <n v="8655.54"/>
        <n v="8737.37"/>
        <n v="8947.03"/>
        <n v="9006.4"/>
        <n v="9449.32"/>
        <n v="9537.64"/>
        <n v="9660.35"/>
        <n v="9890.4"/>
        <n v="9904.61"/>
        <n v="10099.27"/>
        <n v="10139.17"/>
        <n v="10196.71"/>
        <n v="10203.14"/>
        <n v="10423.06"/>
        <n v="10708.98"/>
        <n v="10847.9"/>
        <n v="11193.73"/>
        <n v="11326.62"/>
        <n v="11402.53"/>
        <n v="11589.62"/>
        <n v="11673.03"/>
        <n v="11818.62"/>
        <n v="11890.78"/>
        <n v="12123.2"/>
        <n v="12952.21"/>
        <n v="13132.79"/>
        <n v="14862.93"/>
        <n v="15893.22"/>
        <n v="16425.86"/>
        <n v="16718.97"/>
        <n v="16743.93"/>
        <n v="17134.87"/>
        <n v="17500.66"/>
        <n v="17643.06"/>
        <n v="17915.57"/>
        <n v="18383.96"/>
        <n v="18776.71"/>
        <n v="19116.21"/>
        <n v="19129.96"/>
        <n v="19237.68"/>
        <n v="20250.83"/>
        <n v="20903.28"/>
        <n v="21413.25"/>
        <n v="24206.64"/>
        <n v="25499.88"/>
        <n v="25778.81"/>
        <n v="26378.28"/>
        <n v="26545.86"/>
        <n v="27691.02"/>
        <n v="28435.94"/>
        <n v="29136.81"/>
        <n v="29825.97"/>
        <n v="31072.95"/>
        <n v="31255.44"/>
        <n v="32366.0"/>
        <n v="32866.27"/>
        <n v="32971.85"/>
        <n v="33469.2"/>
        <n v="34813.87"/>
        <n v="36910.56"/>
        <n v="37742.16"/>
        <n v="37846.61"/>
        <n v="38928.34"/>
        <n v="40222.5"/>
        <n v="43733.76"/>
        <n v="43849.27"/>
        <n v="43851.04"/>
        <n v="45195.78"/>
        <n v="45741.0"/>
        <n v="46754.78"/>
        <n v="50882.88"/>
        <n v="51269.18"/>
        <n v="53771.3"/>
        <n v="54409.79"/>
        <n v="59308.69"/>
        <n v="59734.21"/>
        <n v="60461.83"/>
        <n v="65273.51"/>
        <n v="67886.01"/>
        <n v="69799.98"/>
        <n v="83783.95"/>
        <n v="83992.95"/>
        <n v="84339.07"/>
        <n v="89561.41"/>
        <n v="97338.59"/>
        <n v="102334.41"/>
        <n v="109581.09"/>
        <n v="114963.59"/>
        <n v="126476.46"/>
        <n v="128932.75"/>
        <n v="145934.45"/>
        <n v="164689.39"/>
        <n v="206139.59"/>
        <n v="212559.41"/>
        <n v="220892.33"/>
        <n v="273523.63"/>
        <n v="331002.66"/>
        <n v="1380004.38"/>
        <n v="1463140.5"/>
      </sharedItems>
    </cacheField>
    <cacheField name="pop_n / 1000" numFmtId="165">
      <sharedItems containsSemiMixedTypes="0" containsString="0" containsNumber="1">
        <n v="0.00135"/>
        <n v="0.0016200000000000001"/>
        <n v="0.00348"/>
        <n v="0.005"/>
        <n v="0.0058"/>
        <n v="0.00607"/>
        <n v="0.009890000000000001"/>
        <n v="0.01083"/>
        <n v="0.01125"/>
        <n v="0.011789999999999998"/>
        <n v="0.01756"/>
        <n v="0.01809"/>
        <n v="0.03024"/>
        <n v="0.03369"/>
        <n v="0.03394"/>
        <n v="0.03814"/>
        <n v="0.03866"/>
        <n v="0.039240000000000004"/>
        <n v="0.04887"/>
        <n v="0.055200000000000006"/>
        <n v="0.05677"/>
        <n v="0.05756"/>
        <n v="0.05919"/>
        <n v="0.062270000000000006"/>
        <n v="0.07726000000000001"/>
        <n v="0.08503"/>
        <n v="0.10442"/>
        <n v="0.1057"/>
        <n v="0.11945"/>
        <n v="0.16878"/>
        <n v="0.18363"/>
        <n v="0.19841"/>
        <n v="0.21916"/>
        <n v="0.27281"/>
        <n v="0.2809"/>
        <n v="0.28549"/>
        <n v="0.28737"/>
        <n v="0.29868"/>
        <n v="0.30715"/>
        <n v="0.34125"/>
        <n v="0.37527"/>
        <n v="0.39762000000000003"/>
        <n v="0.40013"/>
        <n v="0.43748000000000004"/>
        <n v="0.44154000000000004"/>
        <n v="0.5405399999999999"/>
        <n v="0.55599"/>
        <n v="0.58663"/>
        <n v="0.62598"/>
        <n v="0.62806"/>
        <n v="0.64934"/>
        <n v="0.68688"/>
        <n v="0.77161"/>
        <n v="0.7865599999999999"/>
        <n v="0.8953099999999999"/>
        <n v="0.89644"/>
        <n v="0.988"/>
        <n v="1.16016"/>
        <n v="1.20736"/>
        <n v="1.27177"/>
        <n v="1.31844"/>
        <n v="1.32654"/>
        <n v="1.39949"/>
        <n v="1.7015799999999999"/>
        <n v="1.8862"/>
        <n v="1.968"/>
        <n v="2.0789299999999997"/>
        <n v="2.08338"/>
        <n v="2.14225"/>
        <n v="2.22573"/>
        <n v="2.35163"/>
        <n v="2.41666"/>
        <n v="2.5409200000000003"/>
        <n v="2.72229"/>
        <n v="2.86084"/>
        <n v="2.8778"/>
        <n v="2.8810599999999997"/>
        <n v="2.96116"/>
        <n v="2.96323"/>
        <n v="3.27829"/>
        <n v="3.28081"/>
        <n v="3.47373"/>
        <n v="3.9891799999999997"/>
        <n v="4.03396"/>
        <n v="4.105270000000001"/>
        <n v="4.270560000000001"/>
        <n v="4.31477"/>
        <n v="4.64966"/>
        <n v="4.822229999999999"/>
        <n v="4.82976"/>
        <n v="4.9378"/>
        <n v="5.05768"/>
        <n v="5.09411"/>
        <n v="5.10142"/>
        <n v="5.1066199999999995"/>
        <n v="5.42124"/>
        <n v="5.45964"/>
        <n v="5.51809"/>
        <n v="5.54072"/>
        <n v="5.7922"/>
        <n v="5.85034"/>
        <n v="6.03119"/>
        <n v="6.4862"/>
        <n v="6.52419"/>
        <n v="6.62455"/>
        <n v="6.8254399999999995"/>
        <n v="6.87129"/>
        <n v="6.94844"/>
        <n v="7.13253"/>
        <n v="7.2755600000000005"/>
        <n v="7.496989999999999"/>
        <n v="7.976979999999999"/>
        <n v="8.278739999999999"/>
        <n v="8.654620000000001"/>
        <n v="8.65554"/>
        <n v="8.73737"/>
        <n v="8.94703"/>
        <n v="9.0064"/>
        <n v="9.44932"/>
        <n v="9.53764"/>
        <n v="9.660350000000001"/>
        <n v="9.8904"/>
        <n v="9.90461"/>
        <n v="10.09927"/>
        <n v="10.13917"/>
        <n v="10.19671"/>
        <n v="10.20314"/>
        <n v="10.42306"/>
        <n v="10.70898"/>
        <n v="10.8479"/>
        <n v="11.19373"/>
        <n v="11.32662"/>
        <n v="11.40253"/>
        <n v="11.58962"/>
        <n v="11.67303"/>
        <n v="11.818620000000001"/>
        <n v="11.890780000000001"/>
        <n v="12.1232"/>
        <n v="12.95221"/>
        <n v="13.132790000000002"/>
        <n v="14.86293"/>
        <n v="15.89322"/>
        <n v="16.42586"/>
        <n v="16.718970000000002"/>
        <n v="16.74393"/>
        <n v="17.13487"/>
        <n v="17.50066"/>
        <n v="17.643060000000002"/>
        <n v="17.91557"/>
        <n v="18.38396"/>
        <n v="18.776709999999998"/>
        <n v="19.11621"/>
        <n v="19.12996"/>
        <n v="19.23768"/>
        <n v="20.25083"/>
        <n v="20.90328"/>
        <n v="21.41325"/>
        <n v="24.20664"/>
        <n v="25.49988"/>
        <n v="25.77881"/>
        <n v="26.37828"/>
        <n v="26.54586"/>
        <n v="27.69102"/>
        <n v="28.43594"/>
        <n v="29.13681"/>
        <n v="29.82597"/>
        <n v="31.072950000000002"/>
        <n v="31.25544"/>
        <n v="32.366"/>
        <n v="32.86627"/>
        <n v="32.971849999999996"/>
        <n v="33.469199999999994"/>
        <n v="34.81387"/>
        <n v="36.91056"/>
        <n v="37.742160000000005"/>
        <n v="37.84661"/>
        <n v="38.92834"/>
        <n v="40.2225"/>
        <n v="43.733760000000004"/>
        <n v="43.84927"/>
        <n v="43.85104"/>
        <n v="45.19578"/>
        <n v="45.741"/>
        <n v="46.75478"/>
        <n v="50.88288"/>
        <n v="51.26918"/>
        <n v="53.771300000000004"/>
        <n v="54.40979"/>
        <n v="59.308690000000006"/>
        <n v="59.73421"/>
        <n v="60.46183"/>
        <n v="65.27351"/>
        <n v="67.88601"/>
        <n v="69.79997999999999"/>
        <n v="83.78394999999999"/>
        <n v="83.99295"/>
        <n v="84.33907"/>
        <n v="89.56141000000001"/>
        <n v="97.33859"/>
        <n v="102.33441"/>
        <n v="109.58109"/>
        <n v="114.96359"/>
        <n v="126.47646"/>
        <n v="128.93275"/>
        <n v="145.93445"/>
        <n v="164.68939"/>
        <n v="206.13959"/>
        <n v="212.55941"/>
        <n v="220.89233"/>
        <n v="273.52363"/>
        <n v="331.00266"/>
        <n v="1380.0043799999999"/>
        <n v="1463.1405"/>
      </sharedItems>
    </cacheField>
    <cacheField name="pop_n (m) = roundup ( pop_n / 1000 )" numFmtId="3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5.0"/>
        <n v="26.0"/>
        <n v="27.0"/>
        <n v="28.0"/>
        <n v="29.0"/>
        <n v="30.0"/>
        <n v="32.0"/>
        <n v="33.0"/>
        <n v="34.0"/>
        <n v="35.0"/>
        <n v="37.0"/>
        <n v="38.0"/>
        <n v="39.0"/>
        <n v="41.0"/>
        <n v="44.0"/>
        <n v="46.0"/>
        <n v="47.0"/>
        <n v="51.0"/>
        <n v="52.0"/>
        <n v="54.0"/>
        <n v="55.0"/>
        <n v="60.0"/>
        <n v="61.0"/>
        <n v="66.0"/>
        <n v="68.0"/>
        <n v="70.0"/>
        <n v="84.0"/>
        <n v="85.0"/>
        <n v="90.0"/>
        <n v="98.0"/>
        <n v="103.0"/>
        <n v="110.0"/>
        <n v="115.0"/>
        <n v="127.0"/>
        <n v="129.0"/>
        <n v="146.0"/>
        <n v="165.0"/>
        <n v="207.0"/>
        <n v="213.0"/>
        <n v="221.0"/>
        <n v="274.0"/>
        <n v="332.0"/>
        <n v="1381.0"/>
        <n v="1464.0"/>
      </sharedItems>
    </cacheField>
    <cacheField name="pop_u (%)" numFmtId="4">
      <sharedItems containsSemiMixedTypes="0" containsString="0" containsNumber="1">
        <n v="0.0"/>
        <n v="46.20200348"/>
        <n v="78.50799561"/>
        <n v="9.114999771"/>
        <n v="89.96199799"/>
        <n v="40.08200073"/>
        <n v="100.0"/>
        <n v="64.01399994"/>
        <n v="75.49500275"/>
        <n v="80.98799896"/>
        <n v="48.51499939"/>
        <n v="97.49900055"/>
        <n v="14.41600037"/>
        <n v="42.39799881"/>
        <n v="87.15299988"/>
        <n v="87.28200531"/>
        <n v="91.79799652"/>
        <n v="77.79399109"/>
        <n v="87.91600037"/>
        <n v="52.89800262"/>
        <n v="95.93900299"/>
        <n v="23.09899902"/>
        <n v="55.59399796"/>
        <n v="94.93800354"/>
        <n v="18.8409996"/>
        <n v="17.88899994"/>
        <n v="74.35400391"/>
        <n v="45.75099945"/>
        <n v="61.97500229"/>
        <n v="71.51799774"/>
        <n v="31.19099998"/>
        <n v="85.81999969"/>
        <n v="25.52500153"/>
        <n v="93.897995"/>
        <n v="89.13999939"/>
        <n v="46.02500153"/>
        <n v="98.49899292"/>
        <n v="78.25000763"/>
        <n v="94.7440033"/>
        <n v="40.66899872"/>
        <n v="66.65200043"/>
        <n v="66.14900208"/>
        <n v="91.4529953"/>
        <n v="67.48800659"/>
        <n v="24.67000008"/>
        <n v="42.31599808"/>
        <n v="26.7859993"/>
        <n v="99.65900421"/>
        <n v="57.24700546"/>
        <n v="78.06199646"/>
        <n v="24.17100143"/>
        <n v="66.82099915"/>
        <n v="40.75999832"/>
        <n v="31.31999969"/>
        <n v="69.22900391"/>
        <n v="53.2140007"/>
        <n v="89.50600433"/>
        <n v="68.31500244"/>
        <n v="44.19599915"/>
        <n v="55.11800385"/>
        <n v="58.48199844"/>
        <n v="29.02799988"/>
        <n v="90.09200287"/>
        <n v="70.8769989"/>
        <n v="62.58199692"/>
        <n v="52.03300095"/>
        <n v="68.04599762"/>
        <n v="93.58100128"/>
        <n v="62.11199951"/>
        <n v="99.23500061"/>
        <n v="56.31100082"/>
        <n v="63.31299973"/>
        <n v="68.65699768"/>
        <n v="49.02000046"/>
        <n v="95.51499939"/>
        <n v="59.4529953"/>
        <n v="42.84900284"/>
        <n v="57.55299759"/>
        <n v="68.41400146"/>
        <n v="55.32699585"/>
        <n v="86.6989975"/>
        <n v="42.19799805"/>
        <n v="63.65299988"/>
        <n v="52.08899689"/>
        <n v="80.77099609"/>
        <n v="76.71899414"/>
        <n v="86.27599335"/>
        <n v="82.97399139"/>
        <n v="53.75999832"/>
        <n v="67.82900238"/>
        <n v="85.51700592"/>
        <n v="88.11600494"/>
        <n v="52.51600266"/>
        <n v="73.44400024"/>
        <n v="36.85599899"/>
        <n v="59.01200104"/>
        <n v="88.92499542"/>
        <n v="80.69100189"/>
        <n v="75.68599701"/>
        <n v="62.18299484"/>
        <n v="36.29000092"/>
        <n v="42.92300034"/>
        <n v="42.79999924"/>
        <n v="73.91500092"/>
        <n v="92.58699799"/>
        <n v="56.44599915"/>
        <n v="13.34500027"/>
        <n v="58.7480011"/>
        <n v="79.48300171"/>
        <n v="27.50599861"/>
        <n v="71.94200134"/>
        <n v="87.04799652"/>
        <n v="58.35899734"/>
        <n v="87.97699738"/>
        <n v="56.39700317"/>
        <n v="66.30999756"/>
        <n v="91.41799927"/>
        <n v="79.71500397"/>
        <n v="74.06100464"/>
        <n v="82.54000092"/>
        <n v="20.1989994"/>
        <n v="77.19400024"/>
        <n v="57.08799744"/>
        <n v="98.07899475"/>
        <n v="70.1230011"/>
        <n v="69.56800079"/>
        <n v="13.70800018"/>
        <n v="48.4149971"/>
        <n v="17.43200111"/>
        <n v="36.875"/>
        <n v="32.24200058"/>
        <n v="46.14099884"/>
        <n v="23.52000046"/>
        <n v="24.23200035"/>
        <n v="48.12200165"/>
        <n v="92.23600006"/>
        <n v="55.47500229"/>
        <n v="64.16600037"/>
        <n v="51.83599854"/>
        <n v="44.6289978"/>
        <n v="57.67100143"/>
        <n v="87.72699738"/>
        <n v="17.42700005"/>
        <n v="54.19400024"/>
        <n v="43.90900421"/>
        <n v="30.60700035"/>
        <n v="18.71299934"/>
        <n v="16.62599945"/>
        <n v="86.24099731"/>
        <n v="62.38100052"/>
        <n v="51.70599747"/>
        <n v="57.56000519"/>
        <n v="38.5340004"/>
        <n v="88.27899933"/>
        <n v="20.57600021"/>
        <n v="37.90799713"/>
        <n v="57.34899902"/>
        <n v="37.0739975"/>
        <n v="77.15999603"/>
        <n v="66.82499695"/>
        <n v="78.2970047"/>
        <n v="50.41599655"/>
        <n v="84.28700256"/>
        <n v="63.53199768"/>
        <n v="81.56200409"/>
        <n v="60.04300308"/>
        <n v="26.02599907"/>
        <n v="70.89299774"/>
        <n v="69.60800171"/>
        <n v="35.25299835"/>
        <n v="73.73300171"/>
        <n v="92.11100006"/>
        <n v="24.95400047"/>
        <n v="80.80999756"/>
        <n v="81.42499542"/>
        <n v="81.41400146"/>
        <n v="27.99499893"/>
        <n v="31.14100075"/>
        <n v="67.35400391"/>
        <n v="35.22700119"/>
        <n v="71.03899384"/>
        <n v="80.97499847"/>
        <n v="83.90299988"/>
        <n v="51.43000031"/>
        <n v="77.45300293"/>
        <n v="75.87400055"/>
        <n v="76.10500336"/>
        <n v="45.63800049"/>
        <n v="37.34000015"/>
        <n v="42.78300095"/>
        <n v="47.40799713"/>
        <n v="21.69499969"/>
        <n v="91.78199768"/>
        <n v="80.73099518"/>
        <n v="74.75400543"/>
        <n v="38.17700195"/>
        <n v="51.95800018"/>
        <n v="87.07299805"/>
        <n v="37.16500092"/>
        <n v="56.64099884"/>
        <n v="82.66400146"/>
        <n v="34.9260025"/>
        <n v="61.71308899"/>
      </sharedItems>
    </cacheField>
    <cacheField name="pop_u_val = pop_n * pop_u  (divided by 100)" numFmtId="0">
      <sharedItems containsSemiMixedTypes="0" containsString="0" containsNumber="1">
        <n v="0.0"/>
        <n v="0.7484724563760001"/>
        <n v="2.7320782472279994"/>
        <n v="0.45574998855000004"/>
        <n v="5.21779588342"/>
        <n v="2.432977444311"/>
        <n v="9.89"/>
        <n v="10.83"/>
        <n v="7.547250592926"/>
        <n v="13.2569224829"/>
        <n v="14.650729011864"/>
        <n v="14.670935815536"/>
        <n v="33.69"/>
        <n v="33.091160786669995"/>
        <n v="5.498262541118001"/>
        <n v="38.66"/>
        <n v="39.24"/>
        <n v="20.719902018446998"/>
        <n v="48.10845593376"/>
        <n v="49.549994414487"/>
        <n v="52.838926796912"/>
        <n v="46.046263326171"/>
        <n v="62.27"/>
        <n v="67.92390188586201"/>
        <n v="44.979171627786"/>
        <n v="100.17950692215801"/>
        <n v="24.41564196414"/>
        <n v="66.40703056322"/>
        <n v="160.236362374812"/>
        <n v="34.59772756548"/>
        <n v="35.493564780954"/>
        <n v="162.954234969156"/>
        <n v="124.81330159954501"/>
        <n v="174.08778143261"/>
        <n v="204.176731747926"/>
        <n v="89.63357664252601"/>
        <n v="256.327175074092"/>
        <n v="78.40004219939499"/>
        <n v="320.42690793749995"/>
        <n v="334.515675710853"/>
        <n v="183.00461108358598"/>
        <n v="394.12402037079596"/>
        <n v="342.328133379724"/>
        <n v="418.33267217082"/>
        <n v="219.83220568108797"/>
        <n v="370.57845719075704"/>
        <n v="388.049890901904"/>
        <n v="572.47745997894"/>
        <n v="423.8651741891539"/>
        <n v="649.34"/>
        <n v="169.45329654950402"/>
        <n v="326.514472785088"/>
        <n v="210.68795609408"/>
        <n v="892.257030592551"/>
        <n v="513.185055745624"/>
        <n v="771.2525250248"/>
        <n v="280.42229019028804"/>
        <n v="806.77001533744"/>
        <n v="518.373430634264"/>
        <n v="412.935403912836"/>
        <n v="918.3504284677141"/>
        <n v="744.7246183964301"/>
        <n v="1523.016268478414"/>
        <n v="1288.55757602328"/>
        <n v="869.777263272"/>
        <n v="1145.864717438805"/>
        <n v="1218.402259099272"/>
        <n v="621.8523274293"/>
        <n v="2005.204735478451"/>
        <n v="1666.7647692320702"/>
        <n v="1512.3940867668719"/>
        <n v="1322.11692773874"/>
        <n v="1852.4093886094977"/>
        <n v="2677.202717018752"/>
        <n v="1787.45912189878"/>
        <n v="2859.0199085744657"/>
        <n v="1667.4588318815117"/>
        <n v="1876.109801899279"/>
        <n v="2250.775489243672"/>
        <n v="1608.253077091726"/>
        <n v="3317.933188310247"/>
        <n v="2371.68699790854"/>
        <n v="1728.5116349644638"/>
        <n v="2362.705944162993"/>
        <n v="4270.56"/>
        <n v="2951.9068107956423"/>
        <n v="2572.51719523911"/>
        <n v="4180.82506714425"/>
        <n v="2038.0620306196804"/>
        <n v="3143.05782807464"/>
        <n v="2634.4947779061517"/>
        <n v="4114.563388920298"/>
        <n v="3913.7581108567883"/>
        <n v="4405.78713160977"/>
        <n v="4498.219210831236"/>
        <n v="2935.1023722780483"/>
        <n v="3742.8653974305425"/>
        <n v="4738.257850410624"/>
        <n v="5103.855238134679"/>
        <n v="5850.34"/>
        <n v="3167.3399008296533"/>
        <n v="4763.72474356688"/>
        <n v="2404.555400505681"/>
        <n v="3909.27951489532"/>
        <n v="6069.522207394848"/>
        <n v="5544.512743767381"/>
        <n v="5258.996090641644"/>
        <n v="4435.220761861452"/>
        <n v="2640.300790935152"/>
        <n v="7496.99"/>
        <n v="3423.959152521732"/>
        <n v="3543.3006570815755"/>
        <n v="6397.062452622504"/>
        <n v="8013.904645823646"/>
        <n v="4931.895795932355"/>
        <n v="1193.9811776569811"/>
        <n v="5291.0799710704005"/>
        <n v="7510.603177183371"/>
        <n v="2623.4231258268037"/>
        <n v="6949.849126448691"/>
        <n v="8609.39504781408"/>
        <n v="5780.231086437375"/>
        <n v="8885.034503299126"/>
        <n v="5718.188026311688"/>
        <n v="6761.438152200276"/>
        <n v="9327.506450717077"/>
        <n v="8308.74269279548"/>
        <n v="7931.178174696671"/>
        <n v="8953.85675980068"/>
        <n v="2261.02145553762"/>
        <n v="8743.471069983887"/>
        <n v="6509.476034495232"/>
        <n v="11366.982791344952"/>
        <n v="8185.478955303331"/>
        <n v="8221.977654967099"/>
        <n v="1629.9881438034042"/>
        <n v="5869.446928427201"/>
        <n v="2257.8293909695312"/>
        <n v="4842.716312500001"/>
        <n v="4792.1059768049945"/>
        <n v="7333.290455838648"/>
        <n v="3863.3623475589557"/>
        <n v="4051.3408689163953"/>
        <n v="8057.514270874845"/>
        <n v="15804.518703480919"/>
        <n v="9708.491535765113"/>
        <n v="11320.845944879322"/>
        <n v="9286.714603632678"/>
        <n v="8204.577103952879"/>
        <n v="10828.716692606951"/>
        <n v="16770.077045855298"/>
        <n v="3333.7781387649798"/>
        <n v="10425.668345370432"/>
        <n v="8891.937797259943"/>
        <n v="6397.866982761479"/>
        <n v="4007.06133117255"/>
        <n v="4024.595833263479"/>
        <n v="21991.350824853227"/>
        <n v="16081.079600149813"/>
        <n v="13639.152789429514"/>
        <n v="15279.798393730134"/>
        <n v="10670.45775756408"/>
        <n v="25102.963282079203"/>
        <n v="5995.190086787301"/>
        <n v="11306.42785159466"/>
        <n v="17820.02579098509"/>
        <n v="11587.641044213997"/>
        <n v="24973.604315069802"/>
        <n v="21962.883925078764"/>
        <n v="25815.97094417695"/>
        <n v="16873.8307173126"/>
        <n v="29343.56749813508"/>
        <n v="23450.016122875008"/>
        <n v="30783.262082854348"/>
        <n v="22724.24120797559"/>
        <n v="10131.489406366438"/>
        <n v="28514.9360159715"/>
        <n v="30442.196408647294"/>
        <n v="15458.182429587043"/>
        <n v="32332.68807305278"/>
        <n v="41630.28494291747"/>
        <n v="11414.2093549827"/>
        <n v="37782.53657718337"/>
        <n v="41431.382709564095"/>
        <n v="41740.29095373002"/>
        <n v="15053.274859647092"/>
        <n v="16943.753111973427"/>
        <n v="39946.77738156978"/>
        <n v="21042.570867537102"/>
        <n v="42951.475689251274"/>
        <n v="52855.223723815296"/>
        <n v="56958.39888883678"/>
        <n v="35898.12993037994"/>
        <n v="64893.18524836973"/>
        <n v="63728.81134496123"/>
        <n v="64186.25205729276"/>
        <n v="40874.036734650916"/>
        <n v="36346.22965200788"/>
        <n v="43781.7316024769"/>
        <n v="51950.200002222715"/>
        <n v="24941.35049411287"/>
        <n v="116082.62158294614"/>
        <n v="104088.69218794144"/>
        <n v="109091.84667724065"/>
        <n v="62873.47163174311"/>
        <n v="107106.00854325126"/>
        <n v="185081.85092439147"/>
        <n v="82094.63647670942"/>
        <n v="154926.5160954259"/>
        <n v="273620.04369503877"/>
        <n v="481980.36425890954"/>
        <n v="902949.198813731"/>
      </sharedItems>
    </cacheField>
    <cacheField name="pop_u (%) rounded" numFmtId="4">
      <sharedItems containsSemiMixedTypes="0" containsString="0" containsNumber="1" containsInteger="1">
        <n v="0.0"/>
        <n v="46.0"/>
        <n v="79.0"/>
        <n v="9.0"/>
        <n v="90.0"/>
        <n v="40.0"/>
        <n v="100.0"/>
        <n v="64.0"/>
        <n v="75.0"/>
        <n v="81.0"/>
        <n v="49.0"/>
        <n v="97.0"/>
        <n v="14.0"/>
        <n v="42.0"/>
        <n v="87.0"/>
        <n v="92.0"/>
        <n v="78.0"/>
        <n v="88.0"/>
        <n v="53.0"/>
        <n v="96.0"/>
        <n v="23.0"/>
        <n v="56.0"/>
        <n v="95.0"/>
        <n v="19.0"/>
        <n v="18.0"/>
        <n v="74.0"/>
        <n v="62.0"/>
        <n v="72.0"/>
        <n v="31.0"/>
        <n v="86.0"/>
        <n v="26.0"/>
        <n v="94.0"/>
        <n v="89.0"/>
        <n v="98.0"/>
        <n v="41.0"/>
        <n v="67.0"/>
        <n v="66.0"/>
        <n v="91.0"/>
        <n v="25.0"/>
        <n v="27.0"/>
        <n v="57.0"/>
        <n v="24.0"/>
        <n v="69.0"/>
        <n v="68.0"/>
        <n v="44.0"/>
        <n v="55.0"/>
        <n v="58.0"/>
        <n v="29.0"/>
        <n v="71.0"/>
        <n v="63.0"/>
        <n v="52.0"/>
        <n v="99.0"/>
        <n v="59.0"/>
        <n v="43.0"/>
        <n v="77.0"/>
        <n v="83.0"/>
        <n v="54.0"/>
        <n v="73.0"/>
        <n v="37.0"/>
        <n v="76.0"/>
        <n v="36.0"/>
        <n v="93.0"/>
        <n v="13.0"/>
        <n v="28.0"/>
        <n v="80.0"/>
        <n v="20.0"/>
        <n v="70.0"/>
        <n v="48.0"/>
        <n v="17.0"/>
        <n v="32.0"/>
        <n v="45.0"/>
        <n v="39.0"/>
        <n v="21.0"/>
        <n v="38.0"/>
        <n v="50.0"/>
        <n v="84.0"/>
        <n v="82.0"/>
        <n v="60.0"/>
        <n v="35.0"/>
        <n v="51.0"/>
        <n v="47.0"/>
        <n v="22.0"/>
      </sharedItems>
    </cacheField>
    <cacheField name="pop_r (%)" numFmtId="4">
      <sharedItems containsSemiMixedTypes="0" containsString="0" containsNumber="1">
        <n v="100.0"/>
        <n v="53.79799652"/>
        <n v="21.492004390000005"/>
        <n v="90.885000229"/>
        <n v="10.03800201"/>
        <n v="59.91799927"/>
        <n v="0.0"/>
        <n v="35.986000059999995"/>
        <n v="24.504997250000002"/>
        <n v="19.01200104"/>
        <n v="51.48500061"/>
        <n v="2.500999449999995"/>
        <n v="85.58399963"/>
        <n v="57.60200119"/>
        <n v="12.847000120000004"/>
        <n v="12.717994689999998"/>
        <n v="8.202003480000002"/>
        <n v="22.206008909999994"/>
        <n v="12.083999629999994"/>
        <n v="47.10199738"/>
        <n v="4.060997009999994"/>
        <n v="76.90100097999999"/>
        <n v="44.40600204"/>
        <n v="5.061996460000003"/>
        <n v="81.1590004"/>
        <n v="82.11100006"/>
        <n v="25.645996089999997"/>
        <n v="54.24900055"/>
        <n v="38.02499771"/>
        <n v="28.48200226"/>
        <n v="68.80900002"/>
        <n v="14.180000309999997"/>
        <n v="74.47499847"/>
        <n v="6.1020050000000055"/>
        <n v="10.86000061"/>
        <n v="53.97499847"/>
        <n v="1.5010070799999937"/>
        <n v="21.74999237"/>
        <n v="5.255996699999997"/>
        <n v="59.33100128"/>
        <n v="33.34799957"/>
        <n v="33.85099792"/>
        <n v="8.547004700000002"/>
        <n v="32.51199341"/>
        <n v="75.32999992"/>
        <n v="57.68400192"/>
        <n v="73.2140007"/>
        <n v="0.3409957899999938"/>
        <n v="42.75299454"/>
        <n v="21.938003539999997"/>
        <n v="75.82899857"/>
        <n v="33.179000849999994"/>
        <n v="59.24000168"/>
        <n v="68.68000031"/>
        <n v="30.770996089999997"/>
        <n v="46.7859993"/>
        <n v="10.493995670000004"/>
        <n v="31.68499756"/>
        <n v="55.80400085"/>
        <n v="44.88199615"/>
        <n v="41.51800156"/>
        <n v="70.97200012"/>
        <n v="9.907997129999998"/>
        <n v="29.123001099999996"/>
        <n v="37.41800308"/>
        <n v="47.96699905"/>
        <n v="31.954002380000006"/>
        <n v="6.418998720000005"/>
        <n v="37.88800049"/>
        <n v="0.7649993899999998"/>
        <n v="43.68899918"/>
        <n v="36.68700027"/>
        <n v="31.343002319999997"/>
        <n v="50.97999954"/>
        <n v="4.48500061"/>
        <n v="40.5470047"/>
        <n v="57.15099716"/>
        <n v="42.44700241"/>
        <n v="31.585998540000006"/>
        <n v="44.67300415"/>
        <n v="13.301002499999996"/>
        <n v="57.80200195"/>
        <n v="36.34700012"/>
        <n v="47.91100311"/>
        <n v="19.229003910000003"/>
        <n v="23.281005859999993"/>
        <n v="13.724006650000007"/>
        <n v="17.026008610000005"/>
        <n v="46.24000168"/>
        <n v="32.170997619999994"/>
        <n v="14.482994079999997"/>
        <n v="11.883995060000004"/>
        <n v="47.48399734"/>
        <n v="26.555999760000006"/>
        <n v="63.14400101"/>
        <n v="40.98799896"/>
        <n v="11.075004579999998"/>
        <n v="19.308998110000005"/>
        <n v="24.314002990000006"/>
        <n v="37.81700516"/>
        <n v="63.70999908"/>
        <n v="57.07699966"/>
        <n v="57.20000076"/>
        <n v="26.084999080000003"/>
        <n v="7.41300201"/>
        <n v="43.55400085"/>
        <n v="86.65499973"/>
        <n v="41.2519989"/>
        <n v="20.516998290000004"/>
        <n v="72.49400139"/>
        <n v="28.057998659999996"/>
        <n v="12.952003480000002"/>
        <n v="41.64100266"/>
        <n v="12.02300262"/>
        <n v="43.60299683"/>
        <n v="33.69000244"/>
        <n v="8.582000730000004"/>
        <n v="20.284996030000002"/>
        <n v="25.938995360000007"/>
        <n v="17.459999080000003"/>
        <n v="79.8010006"/>
        <n v="22.805999760000006"/>
        <n v="42.91200256"/>
        <n v="1.9210052499999932"/>
        <n v="29.876998900000004"/>
        <n v="30.43199921"/>
        <n v="86.29199982"/>
        <n v="51.5850029"/>
        <n v="82.56799889"/>
        <n v="63.125"/>
        <n v="67.75799942"/>
        <n v="53.85900116"/>
        <n v="76.47999954"/>
        <n v="75.76799965000001"/>
        <n v="51.87799835"/>
        <n v="7.763999940000005"/>
        <n v="44.52499771"/>
        <n v="35.833999629999994"/>
        <n v="48.16400146"/>
        <n v="55.3710022"/>
        <n v="42.32899857"/>
        <n v="12.27300262"/>
        <n v="82.57299995"/>
        <n v="45.80599976"/>
        <n v="56.09099579"/>
        <n v="69.39299965000001"/>
        <n v="81.28700066"/>
        <n v="83.37400055"/>
        <n v="13.759002690000003"/>
        <n v="37.61899948"/>
        <n v="48.29400253"/>
        <n v="42.43999481"/>
        <n v="61.4659996"/>
        <n v="11.721000669999995"/>
        <n v="79.42399979"/>
        <n v="62.09200287"/>
        <n v="42.65100098"/>
        <n v="62.9260025"/>
        <n v="22.840003969999998"/>
        <n v="33.17500305"/>
        <n v="21.702995299999998"/>
        <n v="49.58400345"/>
        <n v="15.712997439999995"/>
        <n v="36.46800232"/>
        <n v="18.437995909999998"/>
        <n v="39.95699692"/>
        <n v="73.97400093"/>
        <n v="29.10700226"/>
        <n v="30.391998290000004"/>
        <n v="64.74700165"/>
        <n v="26.266998290000004"/>
        <n v="7.888999940000005"/>
        <n v="75.04599953"/>
        <n v="19.19000244"/>
        <n v="18.575004579999998"/>
        <n v="18.585998540000006"/>
        <n v="72.00500106999999"/>
        <n v="68.85899925"/>
        <n v="32.64599609"/>
        <n v="64.77299880999999"/>
        <n v="28.961006159999997"/>
        <n v="19.025001529999997"/>
        <n v="16.097000120000004"/>
        <n v="48.56999969"/>
        <n v="22.546997070000003"/>
        <n v="24.125999449999995"/>
        <n v="23.894996640000002"/>
        <n v="54.36199951"/>
        <n v="62.65999985"/>
        <n v="57.21699905"/>
        <n v="52.59200287"/>
        <n v="78.30500031"/>
        <n v="8.218002319999997"/>
        <n v="19.269004820000006"/>
        <n v="25.245994569999993"/>
        <n v="61.82299805"/>
        <n v="48.04199982"/>
        <n v="12.927001950000005"/>
        <n v="62.83499908"/>
        <n v="43.35900116"/>
        <n v="17.335998540000006"/>
        <n v="65.07399749999999"/>
        <n v="38.28691101"/>
      </sharedItems>
    </cacheField>
    <cacheField name="pop_r (%) rounded" numFmtId="4">
      <sharedItems containsSemiMixedTypes="0" containsString="0" containsNumber="1" containsInteger="1">
        <n v="100.0"/>
        <n v="54.0"/>
        <n v="21.0"/>
        <n v="91.0"/>
        <n v="10.0"/>
        <n v="60.0"/>
        <n v="0.0"/>
        <n v="36.0"/>
        <n v="25.0"/>
        <n v="19.0"/>
        <n v="51.0"/>
        <n v="3.0"/>
        <n v="86.0"/>
        <n v="58.0"/>
        <n v="13.0"/>
        <n v="8.0"/>
        <n v="22.0"/>
        <n v="12.0"/>
        <n v="47.0"/>
        <n v="4.0"/>
        <n v="77.0"/>
        <n v="44.0"/>
        <n v="5.0"/>
        <n v="81.0"/>
        <n v="82.0"/>
        <n v="26.0"/>
        <n v="38.0"/>
        <n v="28.0"/>
        <n v="69.0"/>
        <n v="14.0"/>
        <n v="74.0"/>
        <n v="6.0"/>
        <n v="11.0"/>
        <n v="2.0"/>
        <n v="59.0"/>
        <n v="33.0"/>
        <n v="34.0"/>
        <n v="9.0"/>
        <n v="75.0"/>
        <n v="73.0"/>
        <n v="43.0"/>
        <n v="76.0"/>
        <n v="31.0"/>
        <n v="32.0"/>
        <n v="56.0"/>
        <n v="45.0"/>
        <n v="42.0"/>
        <n v="71.0"/>
        <n v="29.0"/>
        <n v="37.0"/>
        <n v="48.0"/>
        <n v="1.0"/>
        <n v="41.0"/>
        <n v="57.0"/>
        <n v="23.0"/>
        <n v="17.0"/>
        <n v="46.0"/>
        <n v="27.0"/>
        <n v="63.0"/>
        <n v="24.0"/>
        <n v="64.0"/>
        <n v="7.0"/>
        <n v="87.0"/>
        <n v="72.0"/>
        <n v="20.0"/>
        <n v="80.0"/>
        <n v="30.0"/>
        <n v="52.0"/>
        <n v="83.0"/>
        <n v="68.0"/>
        <n v="55.0"/>
        <n v="61.0"/>
        <n v="79.0"/>
        <n v="62.0"/>
        <n v="50.0"/>
        <n v="16.0"/>
        <n v="18.0"/>
        <n v="40.0"/>
        <n v="65.0"/>
        <n v="49.0"/>
        <n v="53.0"/>
        <n v="78.0"/>
      </sharedItems>
    </cacheField>
    <cacheField name="wat_bas_n">
      <sharedItems containsMixedTypes="1" containsNumber="1">
        <n v="99.70767665"/>
        <n v="97.01087618"/>
        <n v="95.3089274"/>
        <n v="98.07748262"/>
        <n v="91.4"/>
        <n v="99.1"/>
        <n v="100.0"/>
        <n v="99.14328736"/>
        <n v="99.97161022"/>
        <n v="99.6575455"/>
        <n v="99.86438356"/>
        <n v="99.99927139"/>
        <n v="99.77377166"/>
        <n v="100.0000017"/>
        <n v="88.57204698"/>
        <n v="99.90314002"/>
        <n v="100.0000037"/>
        <n v="99.075"/>
        <n v="98.71826738"/>
        <n v="98.73108083"/>
        <n v="77.97092085"/>
        <n v="99.6952"/>
        <n v="96.88784457"/>
        <n v="91.83772455"/>
        <n v="78.22645516"/>
        <n v="96.37117971"/>
        <n v="99.30532057"/>
        <n v="98.51445042"/>
        <n v="93.78221635"/>
        <n v="91.23119075"/>
        <n v="99.99999721"/>
        <n v="99.84197078"/>
        <n v="98.40195463"/>
        <n v="99.80312604"/>
        <n v="99.9000368"/>
        <n v="100.0000004"/>
        <n v="99.5444386"/>
        <n v="88.76960642"/>
        <n v="97.98963167"/>
        <n v="99.87993254"/>
        <n v="98.85691652"/>
        <n v="67.30102554"/>
        <n v="97.31322263"/>
        <n v="95.55480685"/>
        <n v="94.30106524"/>
        <n v="76.04992021"/>
        <n v="70.75307095"/>
        <n v="99.76517318"/>
        <n v="99.8662547"/>
        <n v="85.4956012"/>
        <n v="99.59078178"/>
        <n v="98.87517077"/>
        <n v="98.78260115"/>
        <n v="59.01691221"/>
        <n v="99.5"/>
        <n v="97.74281579"/>
        <n v="72.17603927"/>
        <n v="85.3419306"/>
        <n v="92.21356307"/>
        <n v="80.94040714"/>
        <n v="84.27003628"/>
        <n v="98.01334724"/>
        <n v="95.06803883"/>
        <n v="99.56810194"/>
        <n v="91.0299445"/>
        <n v="99.97118069"/>
        <n v="85.49562527"/>
        <n v="96.11389762"/>
        <n v="99.49575756"/>
        <n v="97.3481397"/>
        <n v="90.56996224"/>
        <s v="NAN"/>
        <n v="94.37254436"/>
        <n v="71.68104923"/>
        <n v="100.0000013"/>
        <n v="37.20240205"/>
        <n v="97.39970651"/>
        <n v="75.26179159"/>
        <n v="99.81053693"/>
        <n v="97.88039722"/>
        <n v="92.16802469"/>
        <n v="99.9999955"/>
        <n v="99.78769858"/>
        <n v="73.78451158"/>
        <n v="100.0000033"/>
        <n v="100.0000011"/>
        <n v="97.94657541"/>
        <n v="91.69930522"/>
        <n v="81.7087538"/>
        <n v="92.6"/>
        <n v="99.8915238"/>
        <n v="99.01141694"/>
        <n v="99.59346633"/>
        <n v="85.21974318"/>
        <n v="63.76628562"/>
        <n v="68.58372009"/>
        <n v="100.0000028"/>
        <n v="95.29552932"/>
        <n v="45.34401752"/>
        <n v="96.53472608"/>
        <n v="81.85241502"/>
        <n v="99.99999747"/>
        <n v="99.965596"/>
        <n v="95.68922113"/>
        <n v="99.82686763"/>
        <n v="96.04337613"/>
        <n v="99.91199367"/>
        <n v="98.94030296"/>
        <n v="100.0000023"/>
        <n v="99.88059167"/>
        <n v="96.68681192"/>
        <n v="40.95092717"/>
        <n v="97.00269616"/>
        <n v="66.6953084"/>
        <n v="99.99999645"/>
        <n v="93.39007163"/>
        <n v="97.54330899"/>
        <n v="62.20712225"/>
        <n v="65.41412299"/>
        <n v="60.41450115"/>
        <n v="63.96178874"/>
        <n v="62.66645761"/>
        <n v="56.47697339"/>
        <n v="46.18753479"/>
        <n v="71.21988497"/>
        <n v="84.90523779"/>
        <n v="99.99999929"/>
        <n v="93.92585718"/>
        <n v="95.35976356"/>
        <n v="94.00642827"/>
        <n v="65.41238357"/>
        <n v="95.43497032"/>
        <n v="99.99999872"/>
        <n v="70.04772851"/>
        <n v="82.54729103"/>
        <n v="47.21485446"/>
        <n v="92.22757937"/>
        <n v="46.91179747"/>
        <n v="99.96981182"/>
        <n v="93.84384303"/>
        <n v="70.90907039"/>
        <n v="65.72041818"/>
        <n v="53.38588491"/>
        <n v="93.68580071"/>
        <n v="90.07454179"/>
        <n v="60.66356984"/>
        <n v="85.79099665"/>
        <n v="63.36942563"/>
        <n v="97.09990707"/>
        <n v="57.16773762"/>
        <n v="93.13936621"/>
        <n v="97.82878485"/>
        <n v="90.40234468"/>
        <n v="99.22181066"/>
        <n v="99.96659155"/>
        <n v="75.09141325"/>
        <n v="98.35990325"/>
        <n v="93.92828195"/>
        <n v="60.4486756"/>
        <n v="94.43732996"/>
        <n v="55.85504921"/>
        <n v="99.92561261"/>
        <n v="97.49165711"/>
        <n v="99.93139665"/>
        <n v="61.63289158"/>
        <n v="83.71819191"/>
        <n v="93.88505744"/>
        <n v="60.71679759"/>
        <n v="99.91703407"/>
        <n v="99.9999985"/>
        <n v="99.99999856"/>
        <n v="97.48263633"/>
        <n v="97.01426916"/>
        <n v="45.95212696"/>
        <n v="96.88435687"/>
        <n v="99.44017596"/>
        <n v="94.10903456"/>
        <n v="49.61557274"/>
        <n v="99.07891245"/>
        <n v="99.67956828"/>
        <n v="96.99254807"/>
        <n v="97.69796025"/>
        <n v="77.60905338"/>
        <n v="99.32085299"/>
        <n v="90.14896508"/>
        <n v="92.41534961"/>
        <n v="99.88352668"/>
        <n v="90.48952503"/>
        <n v="94.26111059"/>
      </sharedItems>
    </cacheField>
    <cacheField name="check &gt; 100" numFmtId="4">
      <sharedItems>
        <s v=""/>
        <s v="big"/>
      </sharedItems>
    </cacheField>
    <cacheField name="wat_bas_n (rounded)">
      <sharedItems containsMixedTypes="1" containsNumber="1">
        <n v="99.70767665"/>
        <n v="97.01087618"/>
        <n v="95.3089274"/>
        <n v="98.07748262"/>
        <n v="91.4"/>
        <n v="99.1"/>
        <n v="100.0"/>
        <n v="99.14328736"/>
        <n v="99.97161022"/>
        <n v="99.6575455"/>
        <n v="99.86438356"/>
        <n v="99.99927139"/>
        <n v="99.77377166"/>
        <n v="88.57204698"/>
        <n v="99.90314002"/>
        <n v="99.075"/>
        <n v="98.71826738"/>
        <n v="98.73108083"/>
        <n v="77.97092085"/>
        <n v="99.6952"/>
        <n v="96.88784457"/>
        <n v="91.83772455"/>
        <n v="78.22645516"/>
        <n v="96.37117971"/>
        <n v="99.30532057"/>
        <n v="98.51445042"/>
        <n v="93.78221635"/>
        <n v="91.23119075"/>
        <n v="99.99999721"/>
        <n v="99.84197078"/>
        <n v="98.40195463"/>
        <n v="99.80312604"/>
        <n v="99.9000368"/>
        <n v="99.5444386"/>
        <n v="88.76960642"/>
        <n v="97.98963167"/>
        <n v="99.87993254"/>
        <n v="98.85691652"/>
        <n v="67.30102554"/>
        <n v="97.31322263"/>
        <n v="95.55480685"/>
        <n v="94.30106524"/>
        <n v="76.04992021"/>
        <n v="70.75307095"/>
        <n v="99.76517318"/>
        <n v="99.8662547"/>
        <n v="85.4956012"/>
        <n v="99.59078178"/>
        <n v="98.87517077"/>
        <n v="98.78260115"/>
        <n v="59.01691221"/>
        <n v="99.5"/>
        <n v="97.74281579"/>
        <n v="72.17603927"/>
        <n v="85.3419306"/>
        <n v="92.21356307"/>
        <n v="80.94040714"/>
        <n v="84.27003628"/>
        <n v="98.01334724"/>
        <n v="95.06803883"/>
        <n v="99.56810194"/>
        <n v="91.0299445"/>
        <n v="99.97118069"/>
        <n v="85.49562527"/>
        <n v="96.11389762"/>
        <n v="99.49575756"/>
        <n v="97.3481397"/>
        <n v="90.56996224"/>
        <s v="NAN"/>
        <n v="94.37254436"/>
        <n v="71.68104923"/>
        <n v="37.20240205"/>
        <n v="97.39970651"/>
        <n v="75.26179159"/>
        <n v="99.81053693"/>
        <n v="97.88039722"/>
        <n v="92.16802469"/>
        <n v="99.9999955"/>
        <n v="99.78769858"/>
        <n v="73.78451158"/>
        <n v="97.94657541"/>
        <n v="91.69930522"/>
        <n v="81.7087538"/>
        <n v="92.6"/>
        <n v="99.8915238"/>
        <n v="99.01141694"/>
        <n v="99.59346633"/>
        <n v="85.21974318"/>
        <n v="63.76628562"/>
        <n v="68.58372009"/>
        <n v="95.29552932"/>
        <n v="45.34401752"/>
        <n v="96.53472608"/>
        <n v="81.85241502"/>
        <n v="99.99999747"/>
        <n v="99.965596"/>
        <n v="95.68922113"/>
        <n v="99.82686763"/>
        <n v="96.04337613"/>
        <n v="99.91199367"/>
        <n v="98.94030296"/>
        <n v="99.88059167"/>
        <n v="96.68681192"/>
        <n v="40.95092717"/>
        <n v="97.00269616"/>
        <n v="66.6953084"/>
        <n v="99.99999645"/>
        <n v="93.39007163"/>
        <n v="97.54330899"/>
        <n v="62.20712225"/>
        <n v="65.41412299"/>
        <n v="60.41450115"/>
        <n v="63.96178874"/>
        <n v="62.66645761"/>
        <n v="56.47697339"/>
        <n v="46.18753479"/>
        <n v="71.21988497"/>
        <n v="84.90523779"/>
        <n v="99.99999929"/>
        <n v="93.92585718"/>
        <n v="95.35976356"/>
        <n v="94.00642827"/>
        <n v="65.41238357"/>
        <n v="95.43497032"/>
        <n v="99.99999872"/>
        <n v="70.04772851"/>
        <n v="82.54729103"/>
        <n v="47.21485446"/>
        <n v="92.22757937"/>
        <n v="46.91179747"/>
        <n v="99.96981182"/>
        <n v="93.84384303"/>
        <n v="70.90907039"/>
        <n v="65.72041818"/>
        <n v="53.38588491"/>
        <n v="93.68580071"/>
        <n v="90.07454179"/>
        <n v="60.66356984"/>
        <n v="85.79099665"/>
        <n v="63.36942563"/>
        <n v="97.09990707"/>
        <n v="57.16773762"/>
        <n v="93.13936621"/>
        <n v="97.82878485"/>
        <n v="90.40234468"/>
        <n v="99.22181066"/>
        <n v="99.96659155"/>
        <n v="75.09141325"/>
        <n v="98.35990325"/>
        <n v="93.92828195"/>
        <n v="60.4486756"/>
        <n v="94.43732996"/>
        <n v="55.85504921"/>
        <n v="99.92561261"/>
        <n v="97.49165711"/>
        <n v="99.93139665"/>
        <n v="61.63289158"/>
        <n v="83.71819191"/>
        <n v="93.88505744"/>
        <n v="60.71679759"/>
        <n v="99.91703407"/>
        <n v="99.9999985"/>
        <n v="99.99999856"/>
        <n v="97.48263633"/>
        <n v="97.01426916"/>
        <n v="45.95212696"/>
        <n v="96.88435687"/>
        <n v="99.44017596"/>
        <n v="94.10903456"/>
        <n v="49.61557274"/>
        <n v="99.07891245"/>
        <n v="99.67956828"/>
        <n v="96.99254807"/>
        <n v="97.69796025"/>
        <n v="77.60905338"/>
        <n v="99.32085299"/>
        <n v="90.14896508"/>
        <n v="92.41534961"/>
        <n v="99.88352668"/>
        <n v="90.48952503"/>
        <n v="94.26111059"/>
      </sharedItems>
    </cacheField>
    <cacheField name="pop_u (rounded)" numFmtId="4">
      <sharedItems containsSemiMixedTypes="0" containsString="0" containsNumber="1" containsInteger="1">
        <n v="0.0"/>
        <n v="46.0"/>
        <n v="79.0"/>
        <n v="9.0"/>
        <n v="90.0"/>
        <n v="40.0"/>
        <n v="100.0"/>
        <n v="64.0"/>
        <n v="75.0"/>
        <n v="81.0"/>
        <n v="49.0"/>
        <n v="97.0"/>
        <n v="14.0"/>
        <n v="42.0"/>
        <n v="87.0"/>
        <n v="92.0"/>
        <n v="78.0"/>
        <n v="88.0"/>
        <n v="53.0"/>
        <n v="96.0"/>
        <n v="23.0"/>
        <n v="56.0"/>
        <n v="95.0"/>
        <n v="19.0"/>
        <n v="18.0"/>
        <n v="74.0"/>
        <n v="62.0"/>
        <n v="72.0"/>
        <n v="31.0"/>
        <n v="86.0"/>
        <n v="26.0"/>
        <n v="94.0"/>
        <n v="89.0"/>
        <n v="98.0"/>
        <n v="41.0"/>
        <n v="67.0"/>
        <n v="66.0"/>
        <n v="91.0"/>
        <n v="25.0"/>
        <n v="27.0"/>
        <n v="57.0"/>
        <n v="24.0"/>
        <n v="69.0"/>
        <n v="68.0"/>
        <n v="44.0"/>
        <n v="55.0"/>
        <n v="58.0"/>
        <n v="29.0"/>
        <n v="71.0"/>
        <n v="63.0"/>
        <n v="52.0"/>
        <n v="99.0"/>
        <n v="59.0"/>
        <n v="43.0"/>
        <n v="77.0"/>
        <n v="83.0"/>
        <n v="54.0"/>
        <n v="73.0"/>
        <n v="37.0"/>
        <n v="76.0"/>
        <n v="36.0"/>
        <n v="93.0"/>
        <n v="13.0"/>
        <n v="28.0"/>
        <n v="80.0"/>
        <n v="20.0"/>
        <n v="70.0"/>
        <n v="48.0"/>
        <n v="17.0"/>
        <n v="32.0"/>
        <n v="45.0"/>
        <n v="39.0"/>
        <n v="21.0"/>
        <n v="38.0"/>
        <n v="50.0"/>
        <n v="84.0"/>
        <n v="82.0"/>
        <n v="60.0"/>
        <n v="35.0"/>
        <n v="51.0"/>
        <n v="47.0"/>
        <n v="22.0"/>
      </sharedItems>
    </cacheField>
    <cacheField name="wat_lim_n">
      <sharedItems containsMixedTypes="1" containsNumber="1">
        <n v="0.0"/>
        <n v="11.387979"/>
        <n v="0.8814972962"/>
        <n v="4.076899625"/>
        <n v="1.815652166"/>
        <n v="6.520899952"/>
        <n v="20.23798298"/>
        <n v="0.2676005761"/>
        <n v="1.06238505"/>
        <n v="1.249110629"/>
        <n v="0.0480506913"/>
        <n v="7.904150846"/>
        <n v="1.067246941"/>
        <n v="0.5454788204"/>
        <n v="5.79547831"/>
        <n v="2.460712607"/>
        <n v="1.205244408"/>
        <n v="14.7574817"/>
        <n v="9.507067163"/>
        <n v="1.88586597"/>
        <n v="1.124829231"/>
        <n v="0.6823007424"/>
        <n v="14.03457137"/>
        <n v="1.63499414"/>
        <n v="10.40592597"/>
        <n v="7.735263103"/>
        <n v="4.72303897"/>
        <n v="8.597391391"/>
        <n v="7.08762751"/>
        <n v="1.884656092"/>
        <n v="5.367570914"/>
        <n v="2.14642893"/>
        <n v="3.823663938"/>
        <n v="0.5042424412"/>
        <n v="1.519776762"/>
        <s v="NAN"/>
        <n v="1.873480592"/>
        <n v="13.47689193"/>
        <n v="25.68237348"/>
        <n v="8.700657475"/>
        <n v="0.1894594746"/>
        <n v="1.029979486"/>
        <n v="7.541419893"/>
        <n v="0.2123014241"/>
        <n v="10.46117203"/>
        <n v="0.2072632319"/>
        <n v="1.900734111"/>
        <n v="1.506645682"/>
        <n v="7.4"/>
        <n v="0.4065302439"/>
        <n v="3.566857739"/>
        <n v="9.023316357"/>
        <n v="6.065434765"/>
        <n v="4.244199279"/>
        <n v="2.128564452"/>
        <n v="3.37211955"/>
        <n v="2.568363935"/>
        <n v="0.4256206085"/>
        <n v="1.04278118"/>
        <n v="0.1462147369"/>
        <n v="0.4670386504"/>
        <n v="37.42696287"/>
        <n v="1.471384542"/>
        <n v="9.814543652"/>
        <n v="0.1365905296"/>
        <n v="1.63135067"/>
        <n v="19.43969314"/>
        <n v="9.317535586"/>
        <n v="22.3207193"/>
        <n v="21.2815915"/>
        <n v="14.1975397"/>
        <n v="27.70419956"/>
        <n v="14.74028929"/>
        <n v="13.90222204"/>
        <n v="2.387217509"/>
        <n v="5.873730768"/>
        <n v="0.003451463449"/>
        <n v="1.034150511"/>
        <n v="6.15393902"/>
        <n v="1.941425039"/>
        <n v="21.95081497"/>
        <n v="3.854734527"/>
        <n v="31.2730034"/>
        <n v="0.5954581495"/>
        <n v="21.6538987"/>
        <n v="0.6831311872"/>
        <n v="8.935421702"/>
        <n v="12.87474863"/>
        <n v="2.71797298"/>
        <n v="0.4707829181"/>
        <n v="3.979825725"/>
        <n v="28.9627418"/>
        <n v="6.586062113"/>
        <n v="9.975784507"/>
        <n v="0.3545396865"/>
        <n v="9.287349919"/>
        <n v="0.8495593511"/>
        <n v="5.263549601"/>
        <n v="1.447541688"/>
        <n v="0.8921603495"/>
        <n v="5.671978717"/>
        <n v="26.67001975"/>
        <n v="4.985880842"/>
        <n v="27.28286"/>
        <n v="0.1861521591"/>
        <n v="9.54187005"/>
        <n v="1.595436949"/>
        <n v="2.772736186"/>
        <n v="11.29007067"/>
        <n v="1.938311229"/>
        <n v="2.023078075"/>
        <n v="13.44122447"/>
        <n v="0.2376091086"/>
        <n v="2.856486137"/>
        <n v="26.74071964"/>
        <n v="0.6219963766"/>
        <n v="1.156425878"/>
        <n v="4.979399343"/>
        <n v="0.1265490039"/>
        <n v="3.822279525"/>
        <n v="0.8554746335"/>
        <n v="4.983602562"/>
        <n v="0.8147213297"/>
      </sharedItems>
    </cacheField>
    <cacheField name="wat_unimp_n">
      <sharedItems containsMixedTypes="1" containsNumber="1">
        <n v="0.2923233459"/>
        <n v="2.989123822"/>
        <n v="4.691072596"/>
        <n v="1.922517378"/>
        <n v="8.6"/>
        <n v="0.9"/>
        <n v="0.0"/>
        <n v="0.856712639"/>
        <n v="0.0283897827"/>
        <n v="0.3424544984"/>
        <n v="0.1356164384"/>
        <n v="7.286105507E-4"/>
        <n v="0.2262283415"/>
        <n v="0.03997402585"/>
        <n v="0.09685998294"/>
        <n v="0.925"/>
        <n v="1.281732624"/>
        <n v="0.3874218777"/>
        <n v="17.95217953"/>
        <n v="0.3048"/>
        <n v="1.296503269"/>
        <n v="1.418623428"/>
        <n v="0.4435199284"/>
        <n v="3.628820295"/>
        <n v="0.6946794278"/>
        <n v="1.217949005"/>
        <n v="6.217783652"/>
        <n v="2.794650015E-6"/>
        <n v="0.1580292158"/>
        <n v="0.3489347411"/>
        <n v="0.1968739613"/>
        <n v="0.09996320036"/>
        <n v="0.407510705"/>
        <n v="3.209147716"/>
        <n v="0.3793365073"/>
        <n v="0.1200674649"/>
        <n v="0.592312011"/>
        <n v="21.26784313"/>
        <n v="0.1764242183"/>
        <n v="1.143069849"/>
        <n v="3.318602766"/>
        <n v="7.015876051"/>
        <n v="9.835567931"/>
        <n v="0.2348268167"/>
        <n v="0.1337453014"/>
        <n v="8.360029397"/>
        <n v="0.4092182232"/>
        <n v="0.5350981037"/>
        <n v="26.6263769"/>
        <n v="0.5"/>
        <n v="0.5742284762"/>
        <n v="12.21725464"/>
        <n v="6.922808357"/>
        <n v="1.732526476"/>
        <n v="10.35285207"/>
        <n v="3.740143722"/>
        <n v="1.98665276"/>
        <n v="3.047305081"/>
        <n v="0.4318980637"/>
        <n v="1.864010203"/>
        <n v="0.02881930801"/>
        <n v="6.633366714"/>
        <n v="0.06243843752"/>
        <n v="2.632761379"/>
        <n v="7.910260997"/>
        <s v="NAN"/>
        <n v="2.262304247"/>
        <n v="14.82032681"/>
        <n v="33.53911377"/>
        <n v="2.600293485"/>
        <n v="3.488080869"/>
        <n v="3.594451897E-6"/>
        <n v="1.089623295"/>
        <n v="0.2604052036"/>
        <n v="4.503407453E-6"/>
        <n v="9.559180722"/>
        <n v="0.3151739969"/>
        <n v="1.8656487"/>
        <n v="13.53053114"/>
        <n v="0.1084762012"/>
        <n v="0.9885830607"/>
        <n v="3.4229177E-6"/>
        <n v="10.62886799"/>
        <n v="15.5639457"/>
        <n v="14.16432245"/>
        <n v="0.4437204778"/>
        <n v="22.15762495"/>
        <n v="0.09315436837"/>
        <n v="3.421857005"/>
        <n v="2.527244192E-6"/>
        <n v="0.034404"/>
        <n v="3.885158264"/>
        <n v="0.1731323735"/>
        <n v="2.913842688"/>
        <n v="0.08800633369"/>
        <n v="0.8536474704"/>
        <n v="0.1194083325"/>
        <n v="1.269428783"/>
        <n v="13.53755519"/>
        <n v="1.252811506"/>
        <n v="23.49014795"/>
        <n v="3.554796791E-6"/>
        <n v="1.575010843"/>
        <n v="0.8253403378"/>
        <n v="14.75825969"/>
        <n v="21.97254088"/>
        <n v="13.15480415"/>
        <n v="6.296119406"/>
        <n v="16.27785545"/>
        <n v="13.41704303"/>
        <n v="31.56245714"/>
        <n v="5.677218558"/>
        <n v="12.60781566"/>
        <n v="7.12408621E-7"/>
        <n v="0.2004120542"/>
        <n v="2.604485389"/>
        <n v="3.215911815"/>
        <n v="21.57684071"/>
        <n v="2.545956934"/>
        <n v="1.277139333E-6"/>
        <n v="5.776304407"/>
        <n v="12.24697135"/>
        <n v="21.15863263"/>
        <n v="5.348927064"/>
        <n v="27.02751244"/>
        <n v="0.03018817873"/>
        <n v="5.20969278"/>
        <n v="14.19244161"/>
        <n v="15.00100626"/>
        <n v="32.31145967"/>
        <n v="5.843416373"/>
        <n v="4.699081176"/>
        <n v="7.77785276"/>
        <n v="2.812216176"/>
        <n v="16.72614511"/>
        <n v="2.545553241"/>
        <n v="19.45082534"/>
        <n v="4.150468349"/>
        <n v="0.22384422"/>
        <n v="2.8776725"/>
        <n v="0.7781893369"/>
        <n v="0.03340844529"/>
        <n v="14.56026288"/>
        <n v="2.427900808E-6"/>
        <n v="0.07590450129"/>
        <n v="3.650217875"/>
        <n v="0.5318366638"/>
        <n v="12.16590654"/>
        <n v="0.07438739142"/>
        <n v="0.9536162228"/>
        <n v="0.06860335296"/>
        <n v="9.780087524"/>
        <n v="5.10942478"/>
        <n v="1.410816657"/>
        <n v="14.51775136"/>
        <n v="0.08296592591"/>
        <n v="1.49610841E-6"/>
        <n v="1.43853282E-6"/>
        <n v="0.5137973631"/>
        <n v="0.7376749545"/>
        <n v="32.54231607"/>
        <n v="3.115643126"/>
        <n v="0.3222149265"/>
        <n v="3.034479307"/>
        <n v="18.63506013"/>
        <n v="0.9210875467"/>
        <n v="0.3204317169"/>
        <n v="2.38545555"/>
        <n v="0.4626557002"/>
        <n v="11.79691148"/>
        <n v="0.5525980099"/>
        <n v="4.413307574"/>
        <n v="5.553871666"/>
        <n v="0.1164733182"/>
        <n v="3.963153945"/>
        <n v="4.725451938"/>
      </sharedItems>
    </cacheField>
    <cacheField name="wat_sur_n">
      <sharedItems containsMixedTypes="1" containsNumber="1">
        <n v="0.0"/>
        <n v="0.2227520679"/>
        <n v="1.09204193"/>
        <s v="NAN"/>
        <n v="7.706424202"/>
        <n v="0.1170950144"/>
        <n v="0.563784884"/>
        <n v="0.005292650894"/>
        <n v="5.635653025"/>
        <n v="0.04964054142"/>
        <n v="2.096878897"/>
        <n v="2.380331999"/>
        <n v="2.176722038"/>
        <n v="9.904293959"/>
        <n v="4.258503433"/>
        <n v="0.3221395192"/>
        <n v="0.04796159706"/>
        <n v="5.200780116"/>
        <n v="1.330871481"/>
        <n v="0.1093493927"/>
        <n v="4.902192485"/>
        <n v="1.738474379"/>
        <n v="5.724579081"/>
        <n v="0.01909892327"/>
        <n v="1.491670799"/>
        <n v="0.02173203433"/>
        <n v="3.576110708"/>
        <n v="12.54947006"/>
        <n v="0.03015021745"/>
        <n v="6.195135664"/>
        <n v="1.530987366"/>
        <n v="4.534311965"/>
        <n v="3.254069378"/>
        <n v="0.5845310938"/>
        <n v="11.64645233"/>
        <n v="11.18652269"/>
        <n v="0.01655092647"/>
        <n v="30.36979308"/>
        <n v="12.15736404"/>
        <n v="0.05983483179"/>
        <n v="1.576720644"/>
        <n v="8.084554762"/>
        <n v="0.2731077963"/>
        <n v="4.898326997"/>
        <n v="3.594924913"/>
        <n v="3.295800547"/>
        <n v="4.109975401"/>
        <n v="8.460500354"/>
        <n v="6.858147242"/>
        <n v="2.401784021"/>
        <n v="7.509718784"/>
        <n v="9.200674434"/>
        <n v="0.09972904042"/>
        <n v="2.032299589"/>
        <n v="1.743509404"/>
        <n v="6.856836706"/>
        <n v="0.07764770471"/>
        <n v="2.22515211"/>
        <n v="1.35100309"/>
        <n v="0.3535095024"/>
        <n v="1.82803542"/>
        <n v="4.406791392"/>
        <n v="0.2633330058"/>
        <n v="5.963066293"/>
        <n v="6.403826927"/>
        <n v="11.58468244"/>
        <n v="1.246551314"/>
        <n v="2.595835594"/>
        <n v="4.810725058"/>
        <n v="9.928644759"/>
        <n v="14.09408712"/>
        <n v="1.860606087"/>
        <n v="1.947370925"/>
        <n v="1.456433219"/>
        <n v="8.900782174"/>
        <n v="0.7479339713"/>
        <n v="0.323834836"/>
        <n v="9.231086774"/>
        <n v="0.04495253272"/>
        <n v="4.696184252"/>
        <n v="1.368574512"/>
        <n v="19.04515084"/>
        <n v="9.576946362"/>
        <n v="1.931389712"/>
        <n v="13.47538038"/>
        <n v="0.06525508185"/>
        <n v="0.2249778093"/>
        <n v="8.064332495"/>
        <n v="5.008647486"/>
        <n v="0.6829581735"/>
        <n v="5.614635794"/>
        <n v="1.61544782"/>
        <n v="1.175304087"/>
        <n v="0.5637184626"/>
        <n v="0.1987161441"/>
      </sharedItems>
    </cacheField>
    <cacheField name="wat_bas_r">
      <sharedItems containsMixedTypes="1" containsNumber="1">
        <n v="99.70767665"/>
        <s v="NAN"/>
        <n v="78.17294282"/>
        <n v="99.14328736"/>
        <n v="100.0"/>
        <n v="99.75698503"/>
        <n v="94.42972"/>
        <n v="98.46807854"/>
        <n v="60.99418489"/>
        <n v="96.81402383"/>
        <n v="91.78032287"/>
        <n v="74.30061449"/>
        <n v="88.39720123"/>
        <n v="97.99520758"/>
        <n v="99.9190125"/>
        <n v="80.11452544"/>
        <n v="96.57441263"/>
        <n v="98.5952381"/>
        <n v="98.16188754"/>
        <n v="59.40526749"/>
        <n v="96.73119365"/>
        <n v="93.9284905"/>
        <n v="89.08802405"/>
        <n v="47.28073293"/>
        <n v="62.46644874"/>
        <n v="99.84576172"/>
        <n v="99.82768234"/>
        <n v="80.48779562"/>
        <n v="98.57922314"/>
        <n v="49.8319053"/>
        <n v="97.46871457"/>
        <n v="63.65035482"/>
        <n v="44.74588901"/>
        <n v="79.04372386"/>
        <n v="69.18852321"/>
        <n v="71.25616743"/>
        <n v="93.78278023"/>
        <n v="94.09135806"/>
        <n v="85.39991216"/>
        <n v="61.07075114"/>
        <n v="97.33333333"/>
        <n v="95.30083"/>
        <n v="94.2718842"/>
        <n v="85.48103812"/>
        <n v="86.32308326"/>
        <n v="49.9113389"/>
        <n v="28.10659415"/>
        <n v="98.13492075"/>
        <n v="64.10021689"/>
        <n v="99.64625"/>
        <n v="98.71555642"/>
        <n v="76.25077991"/>
        <n v="45.72441318"/>
        <n v="93.45439508"/>
        <n v="87.258429"/>
        <n v="59.10744663"/>
        <n v="97.40128797"/>
        <n v="99.11122753"/>
        <n v="78.47295942"/>
        <n v="52.75270267"/>
        <n v="52.11755275"/>
        <n v="95.84497475"/>
        <n v="39.07134367"/>
        <n v="98.56412231"/>
        <n v="76.6435992"/>
        <n v="89.87579955"/>
        <n v="99.71937474"/>
        <n v="90.92579795"/>
        <n v="99.73877609"/>
        <n v="97.31147869"/>
        <n v="99.8175993"/>
        <n v="90.30446437"/>
        <n v="33.59362881"/>
        <n v="94.38665114"/>
        <n v="42.8457001"/>
        <n v="79.93664283"/>
        <n v="93.93623193"/>
        <n v="57.68576527"/>
        <n v="58.05226799"/>
        <n v="55.64246823"/>
        <n v="50.74817899"/>
        <n v="48.28242885"/>
        <n v="37.07586282"/>
        <n v="37.57521525"/>
        <n v="65.06715583"/>
        <n v="75.2429282"/>
        <n v="92.082745"/>
        <n v="87.05074495"/>
        <n v="90.1193298"/>
        <n v="48.22728833"/>
        <n v="91.93925234"/>
        <n v="66.58504376"/>
        <n v="72.08089521"/>
        <n v="32.7182589"/>
        <n v="90.5374357"/>
        <n v="39.15415932"/>
        <n v="88.75362488"/>
        <n v="55.72244686"/>
        <n v="43.52758112"/>
        <n v="36.40642028"/>
        <n v="90.20327165"/>
        <n v="50.68133437"/>
        <n v="71.89275005"/>
        <n v="48.8666865"/>
        <n v="90.19744812"/>
        <n v="27.80822661"/>
        <n v="80.79943849"/>
        <n v="96.07258236"/>
        <n v="77.34612896"/>
        <n v="99.0604959"/>
        <n v="66.32791521"/>
        <n v="94.83114678"/>
        <n v="53.19902707"/>
        <n v="90.03753791"/>
        <n v="48.23118958"/>
        <n v="86.76707282"/>
        <n v="51.77997893"/>
        <n v="78.42256469"/>
        <n v="83.32948118"/>
        <n v="45.44696534"/>
        <n v="93.82873538"/>
        <n v="96.02516977"/>
        <n v="21.98279234"/>
        <n v="95.51453844"/>
        <n v="99.33283515"/>
        <n v="91.06193322"/>
        <n v="40.03013919"/>
        <n v="98.33706893"/>
        <n v="91.54410196"/>
        <n v="97.88023776"/>
        <n v="61.65821003"/>
        <n v="95.94525953"/>
        <n v="88.59986076"/>
        <n v="85.66796238"/>
        <n v="99.67078734"/>
        <n v="88.78250313"/>
        <n v="89.66123351"/>
      </sharedItems>
    </cacheField>
    <cacheField name="wat_lim_r">
      <sharedItems containsMixedTypes="1" containsNumber="1">
        <n v="0.0"/>
        <s v="NAN"/>
        <n v="5.39028"/>
        <n v="1.103159706"/>
        <n v="2.096609799"/>
        <n v="1.734152255"/>
        <n v="6.220703339"/>
        <n v="19.71184258"/>
        <n v="1.255132675"/>
        <n v="1.358317682"/>
        <n v="0.0809875"/>
        <n v="9.911127022"/>
        <n v="1.60029586"/>
        <n v="6.528523649"/>
        <n v="3.268806351"/>
        <n v="1.646193862"/>
        <n v="12.06161014"/>
        <n v="12.29969513"/>
        <n v="2.049364675"/>
        <n v="9.285773026"/>
        <n v="1.505202232"/>
        <n v="13.55843013"/>
        <n v="10.51114859"/>
        <n v="15.15494718"/>
        <n v="16.49783239"/>
        <n v="11.97218925"/>
        <n v="2.305264955"/>
        <n v="8.490737371"/>
        <n v="3.084170572"/>
        <n v="2.666666667"/>
        <n v="4.69917"/>
        <n v="1.52256302"/>
        <n v="1.791982583"/>
        <n v="18.49039689"/>
        <n v="19.4058899"/>
        <n v="6.537775797"/>
        <n v="0.35375"/>
        <n v="0.3174006273"/>
        <n v="21.63212113"/>
        <n v="10.6323901"/>
        <n v="0.7804762049"/>
        <n v="2.606070485"/>
        <n v="3.520974285"/>
        <n v="0.8887724684"/>
        <n v="5.598583786"/>
        <n v="5.221136889"/>
        <n v="8.187542019"/>
        <n v="3.545864028"/>
        <n v="2.429850293"/>
        <n v="0.9955971951"/>
        <n v="3.207143928"/>
        <n v="0.8067095079"/>
        <n v="2.391535671"/>
        <n v="0.6239465945"/>
        <n v="1.385315508"/>
        <n v="42.16438068"/>
        <n v="2.591752445"/>
        <n v="13.25598695"/>
        <n v="0.2447364082"/>
        <n v="3.351687357"/>
        <n v="21.25148213"/>
        <n v="12.70520504"/>
        <n v="25.08014133"/>
        <n v="26.14432944"/>
        <n v="18.59098467"/>
        <n v="36.64324958"/>
        <n v="14.35396111"/>
        <n v="15.51772278"/>
        <n v="4.052382433"/>
        <n v="7.917255"/>
        <n v="0.009631811022"/>
        <n v="1.849169999"/>
        <n v="8.331703613"/>
        <n v="1.862616064"/>
        <n v="24.41415803"/>
        <n v="3.78241223"/>
        <n v="38.62690254"/>
        <n v="0.7032099038"/>
        <n v="23.98774039"/>
        <n v="0.3564402606"/>
        <n v="13.34316829"/>
        <n v="12.67259943"/>
        <n v="1.601776163"/>
        <n v="4.207348246"/>
        <n v="33.53021373"/>
        <n v="11.93454827"/>
        <n v="12.64088359"/>
        <n v="0.5444513971"/>
        <n v="8.740488389"/>
        <n v="1.596943771"/>
        <n v="12.03707816"/>
        <n v="1.956824851"/>
        <n v="2.599251339"/>
        <n v="27.45764451"/>
        <n v="8.79672214"/>
        <n v="31.78469426"/>
        <n v="0.7312282016"/>
        <n v="11.56900419"/>
        <n v="2.316962142"/>
        <n v="6.977359359"/>
        <n v="13.98368881"/>
        <n v="4.297948765"/>
        <n v="2.684574639"/>
        <n v="12.68294146"/>
        <n v="0.3359418224"/>
        <n v="3.959520428"/>
        <n v="30.18668334"/>
        <n v="1.583163513"/>
        <n v="0.8581049804"/>
        <n v="7.128924583"/>
        <n v="0.9789509154"/>
        <n v="3.852278117"/>
        <n v="1.17809123"/>
        <n v="5.902210054"/>
        <n v="1.832679086"/>
      </sharedItems>
    </cacheField>
    <cacheField name="wat_unimp_r">
      <sharedItems containsMixedTypes="1" containsNumber="1">
        <n v="0.2923233459"/>
        <s v="NAN"/>
        <n v="21.82705718"/>
        <n v="0.856712639"/>
        <n v="0.0"/>
        <n v="0.2430149677"/>
        <n v="0.18"/>
        <n v="0.4287617551"/>
        <n v="36.90920532"/>
        <n v="1.451823918"/>
        <n v="1.72769216"/>
        <n v="1.729405704"/>
        <n v="0.6464747393"/>
        <n v="9.623217003"/>
        <n v="0.1598017947"/>
        <n v="1.404761905"/>
        <n v="1.821833386"/>
        <n v="26.955911"/>
        <n v="1.561274833"/>
        <n v="5.759897938"/>
        <n v="30.73550468"/>
        <n v="12.45046093"/>
        <n v="0.1542382836"/>
        <n v="0.1723176618"/>
        <n v="11.26233968"/>
        <n v="1.42077686"/>
        <n v="40.31645129"/>
        <n v="0.9105631982"/>
        <n v="15.73132479"/>
        <n v="44.7429624"/>
        <n v="1.596119156"/>
        <n v="14.24376547"/>
        <n v="7.081803759"/>
        <n v="6.217219771"/>
        <n v="3.603376986"/>
        <n v="2.568971895"/>
        <n v="17.58078116"/>
        <n v="5.703923618"/>
        <n v="12.99639886"/>
        <n v="7.162364342"/>
        <n v="31.5496173"/>
        <n v="46.37307301"/>
        <n v="1.865079247"/>
        <n v="3.383709875"/>
        <n v="0.9670429576"/>
        <n v="1.897409218"/>
        <n v="24.40516973"/>
        <n v="2.954593684"/>
        <n v="29.78017368"/>
        <n v="2.598712031"/>
        <n v="15.0109696"/>
        <n v="23.14294909"/>
        <n v="20.7910842"/>
        <n v="0.5711602866"/>
        <n v="24.43180086"/>
        <n v="0.4402804931"/>
        <n v="4.140706948"/>
        <n v="9.317490946"/>
        <n v="0.2806252626"/>
        <n v="6.682666377"/>
        <n v="0.2612239122"/>
        <n v="2.024714716"/>
        <n v="0.1824006965"/>
        <n v="1.115118127"/>
        <n v="14.11109616"/>
        <n v="1.905972935"/>
        <n v="43.89831295"/>
        <n v="3.954133693"/>
        <n v="2.71208071"/>
        <n v="16.89675238"/>
        <n v="23.97796833"/>
        <n v="14.77886772"/>
        <n v="9.704719143"/>
        <n v="23.01364655"/>
        <n v="21.82149546"/>
        <n v="38.52496761"/>
        <n v="7.492899307"/>
        <n v="20.51245174"/>
        <n v="7.26819549"/>
        <n v="4.583438691"/>
        <n v="31.60865444"/>
        <n v="6.014693049"/>
        <n v="6.383874146"/>
        <n v="21.72810084"/>
        <n v="28.3404457"/>
        <n v="6.510488612"/>
        <n v="31.99150648"/>
        <n v="10.18993486"/>
        <n v="23.17527956"/>
        <n v="30.12380645"/>
        <n v="43.95389345"/>
        <n v="4.269023951"/>
        <n v="11.60782393"/>
        <n v="4.999356483"/>
        <n v="23.6862564"/>
        <n v="9.258100478"/>
        <n v="22.93315258"/>
        <n v="9.612691163"/>
        <n v="6.623063373"/>
        <n v="0.9395041006"/>
        <n v="19.68294895"/>
        <n v="5.637660008"/>
        <n v="0.9946030281"/>
        <n v="14.07616061"/>
        <n v="5.13386897"/>
        <n v="12.51911322"/>
        <n v="6.592393694"/>
        <n v="3.776999287"/>
        <n v="21.21996133"/>
        <n v="1.602839669"/>
        <n v="0.7882555911"/>
        <n v="51.21598167"/>
        <n v="4.48546156"/>
        <n v="0.3312230319"/>
        <n v="4.978546347"/>
        <n v="23.49561327"/>
        <n v="1.662931067"/>
        <n v="6.872734531"/>
        <n v="0.3164802414"/>
        <n v="20.92487535"/>
        <n v="3.075789551"/>
        <n v="5.174596509"/>
        <n v="10.61491462"/>
        <n v="0.3292126628"/>
        <n v="4.57637573"/>
        <n v="8.506087409"/>
      </sharedItems>
    </cacheField>
    <cacheField name="wat_sur_r">
      <sharedItems containsMixedTypes="1" containsNumber="1">
        <n v="0.0"/>
        <s v="NAN"/>
        <n v="0.2712816327"/>
        <n v="4.258137228"/>
        <n v="10.3476661"/>
        <n v="0.3511305397"/>
        <n v="1.66548972"/>
        <n v="0.01627906977"/>
        <n v="7.110297857"/>
        <n v="2.864040809"/>
        <n v="5.152078012"/>
        <n v="9.922152249"/>
        <n v="12.78339519"/>
        <n v="6.200500018"/>
        <n v="0.5658703845"/>
        <n v="0.11552"/>
        <n v="7.059890254"/>
        <n v="4.20520981"/>
        <n v="0.0698789368"/>
        <n v="9.689839563"/>
        <n v="3.540378574"/>
        <n v="18.26429713"/>
        <n v="0.02419218345"/>
        <n v="4.722569811"/>
        <n v="0.04864690722"/>
        <n v="6.114442944"/>
        <n v="25.97829744"/>
        <n v="0.2196897375"/>
        <n v="19.23802699"/>
        <n v="5.765128712"/>
        <n v="7.180906832"/>
        <n v="7.5914054"/>
        <n v="0.9174871957"/>
        <n v="18.88321135"/>
        <n v="18.90382103"/>
        <n v="0.03800093141"/>
        <n v="34.06700517"/>
        <n v="16.00854992"/>
        <n v="0.03986"/>
        <n v="7.195101991"/>
        <n v="10.13089435"/>
        <n v="1.115623477"/>
        <n v="15.86448707"/>
        <n v="4.166000219"/>
        <n v="5.264558634"/>
        <n v="4.498522714"/>
        <n v="13.40277243"/>
        <n v="10.11293992"/>
        <n v="4.459392143"/>
        <n v="9.545856027"/>
        <n v="11.92222209"/>
        <n v="0.1922376314"/>
        <n v="5.671427747"/>
        <n v="3.448061508"/>
        <n v="11.83235362"/>
        <n v="0.1834385438"/>
        <n v="2.616924066"/>
        <n v="2.408591717"/>
        <n v="0.3143928626"/>
        <n v="2.248865782"/>
        <n v="4.866593813"/>
        <n v="0.7"/>
        <n v="7.759105289"/>
        <n v="13.676013"/>
        <n v="18.03791011"/>
        <n v="1.320356149"/>
        <n v="4.180627978"/>
        <n v="11.17334519"/>
        <n v="14.80617352"/>
        <n v="40.51813242"/>
        <n v="7.990926578"/>
        <n v="3.927417637"/>
        <n v="3.993729502"/>
        <n v="12.03231098"/>
        <n v="2.569601877"/>
        <n v="13.70566842"/>
        <n v="0.1711369258"/>
        <n v="5.907955546"/>
        <n v="7.367830005"/>
        <n v="24.13190366"/>
        <n v="12.66807947"/>
        <n v="5.916160173"/>
        <n v="19.34938452"/>
        <n v="0.2704761905"/>
        <n v="0.502"/>
        <n v="14.11828453"/>
        <n v="6.287564203"/>
        <n v="0.9451770151"/>
        <n v="10.28799004"/>
        <n v="2.373264617"/>
        <n v="2.539031772"/>
        <n v="0.7389110856"/>
      </sharedItems>
    </cacheField>
    <cacheField name="wat_bas_u">
      <sharedItems containsMixedTypes="1" containsNumber="1">
        <s v="NAN"/>
        <n v="100.0"/>
        <n v="99.63420199"/>
        <n v="99.99927139"/>
        <n v="86.9"/>
        <n v="99.90314002"/>
        <n v="99.60665819"/>
        <n v="91.53117485"/>
        <n v="97.20582219"/>
        <n v="92.10119"/>
        <n v="79.5805429"/>
        <n v="99.5"/>
        <n v="98.87896"/>
        <n v="99.65"/>
        <n v="98.99798893"/>
        <n v="93.1"/>
        <n v="98.71385387"/>
        <n v="99.19173959"/>
        <n v="91.41077689"/>
        <n v="98.10662849"/>
        <n v="98.19424406"/>
        <n v="84.13501493"/>
        <n v="96.74976305"/>
        <n v="99.72515812"/>
        <n v="99.92231522"/>
        <n v="96.47695792"/>
        <n v="99.98545421"/>
        <n v="98.87692469"/>
        <n v="70.61434791"/>
        <n v="97.93740299"/>
        <n v="93.02090855"/>
        <n v="89.80653917"/>
        <n v="97.62498058"/>
        <n v="87.96690427"/>
        <n v="96.26696535"/>
        <n v="95.66380912"/>
        <n v="95.39801591"/>
        <n v="99.95448122"/>
        <n v="96.64596558"/>
        <n v="94.8457044"/>
        <n v="99.69273444"/>
        <n v="99.44615394"/>
        <n v="97.35744448"/>
        <n v="98.08889267"/>
        <n v="89.25869465"/>
        <n v="49.66166495"/>
        <n v="96.97988603"/>
        <n v="85.52810963"/>
        <n v="99.84965286"/>
        <n v="97.62696443"/>
        <n v="94.7"/>
        <n v="99.60509406"/>
        <n v="87.09329616"/>
        <n v="99.57087001"/>
        <n v="99.30769231"/>
        <n v="97.40695661"/>
        <n v="99.5286704"/>
        <n v="99.88674854"/>
        <n v="97.06426222"/>
        <n v="78.41163766"/>
        <n v="90.58991001"/>
        <n v="94.87156989"/>
        <n v="86.07527164"/>
        <n v="96.01087362"/>
        <n v="95.58062386"/>
        <n v="99.83728281"/>
        <n v="99.84155768"/>
        <n v="99.09321259"/>
        <n v="99.90265093"/>
        <n v="98.03689158"/>
        <n v="70.01770445"/>
        <n v="97.77557664"/>
        <n v="84.62262129"/>
        <n v="99.12211832"/>
        <n v="99.12119763"/>
        <n v="90.66911086"/>
        <n v="73.25800004"/>
        <n v="83.0175993"/>
        <n v="86.58169007"/>
        <n v="92.89512895"/>
        <n v="79.12330574"/>
        <n v="74.19222309"/>
        <n v="90.45807717"/>
        <n v="95.32170094"/>
        <n v="95.40516436"/>
        <n v="97.61816944"/>
        <n v="86.73385466"/>
        <n v="98.00073133"/>
        <n v="86.45469821"/>
        <n v="95.91745475"/>
        <n v="80.08191854"/>
        <n v="99.56938019"/>
        <n v="85.81383976"/>
        <n v="99.965"/>
        <n v="96.91351044"/>
        <n v="85.09355329"/>
        <n v="82.08358486"/>
        <n v="80.47000694"/>
        <n v="89.57763316"/>
        <n v="77.01412934"/>
        <n v="96.12725952"/>
        <n v="87.98504792"/>
        <n v="99.14309591"/>
        <n v="71.74314862"/>
        <n v="96.55984408"/>
        <n v="99.55600556"/>
        <n v="97.89674601"/>
        <n v="99.25827766"/>
        <n v="99.94435484"/>
        <n v="99.80873103"/>
        <n v="91.27727011"/>
        <n v="73.76365956"/>
        <n v="96.00473586"/>
        <n v="99.79042065"/>
        <n v="78.7828518"/>
        <n v="99.90794521"/>
        <n v="99.9381928"/>
        <n v="86.97523145"/>
        <n v="95.42788606"/>
        <n v="99.00126484"/>
        <n v="88.7939249"/>
        <n v="98.64448672"/>
        <n v="97.32481783"/>
        <n v="74.50335478"/>
        <n v="99.18304001"/>
        <n v="99.5837311"/>
        <n v="97.4893325"/>
        <n v="84.21282816"/>
        <n v="98.83259961"/>
        <n v="97.40277797"/>
        <n v="92.35770519"/>
        <n v="99.82200131"/>
        <n v="92.76804985"/>
        <n v="97.58051207"/>
        <n v="99.92814447"/>
        <n v="93.6700363"/>
        <n v="97.11488267"/>
      </sharedItems>
    </cacheField>
    <cacheField name="wat_lim_u">
      <sharedItems containsMixedTypes="1" containsNumber="1">
        <s v="NAN"/>
        <n v="0.0"/>
        <n v="13.1"/>
        <n v="0.2498012758"/>
        <n v="5.658666461"/>
        <n v="2.166718886"/>
        <n v="7.89881"/>
        <n v="20.4194571"/>
        <n v="0.5"/>
        <n v="1.12104"/>
        <n v="6.9"/>
        <n v="0.7944652371"/>
        <n v="0.8082604128"/>
        <n v="3.557120425"/>
        <n v="1.3591415"/>
        <n v="15.51511107"/>
        <n v="0.7460644731"/>
        <n v="1.527338152"/>
        <n v="0.9987568151"/>
        <n v="20.03063358"/>
        <n v="1.727136954"/>
        <n v="2.698211997"/>
        <n v="7.42998076"/>
        <n v="0.4366200322"/>
        <n v="3.873689522"/>
        <n v="2.584758965"/>
        <n v="1.62808683"/>
        <n v="2.944456223"/>
        <n v="1.718335079"/>
        <n v="5.026922206"/>
        <n v="0.3072655617"/>
        <n v="1.516060408"/>
        <n v="1.911107333"/>
        <n v="9.428808083"/>
        <n v="34.27978009"/>
        <n v="10.69005698"/>
        <n v="0.1503471429"/>
        <n v="1.246217358"/>
        <n v="5.3"/>
        <n v="0.3949059374"/>
        <n v="10.37996439"/>
        <n v="0.6923076923"/>
        <n v="0.1075523143"/>
        <n v="0.1132514643"/>
        <n v="14.07927743"/>
        <n v="3.229348056"/>
        <n v="4.783037865"/>
        <n v="0.1721822608"/>
        <n v="3.985572644"/>
        <n v="0.8848144763"/>
        <n v="0.1537015262"/>
        <n v="0.1013669408"/>
        <n v="0.2727920359"/>
        <n v="18.71066092"/>
        <n v="1.1403859"/>
        <n v="7.227673879"/>
        <n v="0.09051328947"/>
        <n v="0.8788023684"/>
        <n v="8.034462869"/>
        <n v="5.708056353"/>
        <n v="9.250506251"/>
        <n v="12.95724153"/>
        <n v="4.964517757"/>
        <n v="17.26991556"/>
        <n v="15.99651381"/>
        <n v="8.85091472"/>
        <n v="0.5920836567"/>
        <n v="4.233570117"/>
        <n v="0.2768660057"/>
        <n v="3.451996194"/>
        <n v="1.999268673"/>
        <n v="10.27894825"/>
        <n v="3.947121723"/>
        <n v="14.60004919"/>
        <n v="0.1273977901"/>
        <n v="9.950440829"/>
        <n v="0.8801428799"/>
        <n v="4.818535156"/>
        <n v="13.02379677"/>
        <n v="4.498430298"/>
        <n v="3.101581411"/>
        <n v="21.48137937"/>
        <n v="2.608342455"/>
        <n v="5.452291027"/>
        <n v="0.2983242605"/>
        <n v="9.558837489"/>
        <n v="0.6423932356"/>
        <n v="1.375477117"/>
        <n v="0.19126897"/>
        <n v="8.14845779"/>
        <n v="25.22343986"/>
        <n v="3.628288591"/>
        <n v="13.74416783"/>
        <n v="0.0618072"/>
        <n v="4.327944725"/>
        <n v="0.734785403"/>
        <n v="6.337231166"/>
        <n v="1.188006671"/>
        <n v="1.815385203"/>
        <n v="14.34445818"/>
        <n v="0.1061012067"/>
        <n v="1.632836465"/>
        <n v="14.30300858"/>
        <n v="0.2973899687"/>
        <n v="1.639520121"/>
        <n v="2.99188065"/>
        <n v="3.771561162"/>
        <n v="0.6085098345"/>
        <n v="3.272056027"/>
        <n v="0.1831784927"/>
      </sharedItems>
    </cacheField>
    <cacheField name="wat_unimp_u">
      <sharedItems containsMixedTypes="1" containsNumber="1">
        <s v="NAN"/>
        <n v="0.0"/>
        <n v="0.3657980078"/>
        <n v="7.286105507E-4"/>
        <n v="0.09685998294"/>
        <n v="2.810158691"/>
        <n v="0.6274589237"/>
        <n v="0.35"/>
        <n v="1.002011069"/>
        <n v="0.4916808925"/>
        <n v="3.899286137"/>
        <n v="0.4169208475"/>
        <n v="1.495409344"/>
        <n v="0.3498740029"/>
        <n v="1.632164244"/>
        <n v="0.2748418825"/>
        <n v="0.07768478119"/>
        <n v="1.995703929"/>
        <n v="0.01454579307"/>
        <n v="0.1243184908"/>
        <n v="9.340625284"/>
        <n v="0.3354600563"/>
        <n v="3.625530038"/>
        <n v="2.763480072"/>
        <n v="1.788579159"/>
        <n v="8.026457278"/>
        <n v="0.6596102638"/>
        <n v="2.708104054"/>
        <n v="1.317064322"/>
        <n v="0.04551878364"/>
        <n v="1.635699341"/>
        <n v="0.1273733928"/>
        <n v="0.538220742"/>
        <n v="1.126495111"/>
        <n v="1.31249727"/>
        <n v="15.95940214"/>
        <n v="3.020113966"/>
        <n v="3.58408039"/>
        <n v="1.126818208"/>
        <n v="2.517789997"/>
        <n v="0.4291299944"/>
        <n v="2.244007656"/>
        <n v="0.4713296007"/>
        <n v="2.935737778"/>
        <n v="5.485735437"/>
        <n v="5.307990528"/>
        <n v="0.3453922445"/>
        <n v="7.390385564"/>
        <n v="0.003553731977"/>
        <n v="1.527268323"/>
        <n v="0.009015663296"/>
        <n v="0.1584423157"/>
        <n v="0.7437104707"/>
        <n v="0.0973490679"/>
        <n v="1.302073396"/>
        <n v="11.27163464"/>
        <n v="1.059840374"/>
        <n v="8.149704835"/>
        <n v="0.5613453808"/>
        <n v="1.296426269"/>
        <n v="19.83580681"/>
        <n v="5.462303057"/>
        <n v="0.461068398"/>
        <n v="2.122298674"/>
        <n v="3.606778703"/>
        <n v="8.922452721"/>
        <n v="4.086215402"/>
        <n v="0.361265525"/>
        <n v="1.94525887"/>
        <n v="9.130414105"/>
        <n v="2.897503996"/>
        <n v="0.1354235314"/>
        <n v="4.875836487"/>
        <n v="0.3032220202"/>
        <n v="2.13468778"/>
        <n v="0.035"/>
        <n v="2.206346677"/>
        <n v="5.80236656"/>
        <n v="3.850701351"/>
        <n v="13.74049434"/>
        <n v="6.359123168"/>
        <n v="1.504491286"/>
        <n v="1.185613803"/>
        <n v="4.912684644"/>
        <n v="0.4685798319"/>
        <n v="17.72203473"/>
        <n v="2.636408693"/>
        <n v="0.4439944434"/>
        <n v="0.7277768759"/>
        <n v="0.7417223371"/>
        <n v="0.05564516129"/>
        <n v="0.1090456533"/>
        <n v="0.3669755478"/>
        <n v="0.2095793501"/>
        <n v="6.421044133"/>
        <n v="0.09205479452"/>
        <n v="2.73514263"/>
        <n v="1.830283006"/>
        <n v="0.2639497547"/>
        <n v="2.194178786"/>
        <n v="0.1675066077"/>
        <n v="0.7217969634"/>
        <n v="10.29905862"/>
        <n v="0.816959987"/>
        <n v="0.3101676943"/>
        <n v="0.877831036"/>
        <n v="1.091582355"/>
        <n v="0.6700104236"/>
        <n v="0.6993752147"/>
        <n v="3.356908786"/>
        <n v="0.1779986949"/>
        <n v="3.126184571"/>
        <n v="1.679615139"/>
        <n v="0.0718555296"/>
        <n v="2.820607523"/>
        <n v="2.37993884"/>
      </sharedItems>
    </cacheField>
    <cacheField name="wat_sur_u">
      <sharedItems containsBlank="1" containsMixedTypes="1" containsNumber="1">
        <s v="NAN"/>
        <n v="0.0"/>
        <m/>
        <n v="1.132816553"/>
        <n v="0.1173091586"/>
        <n v="0.3103465922"/>
        <n v="0.8720082294"/>
        <n v="0.01439322693"/>
        <n v="0.65534942"/>
        <n v="0.1498202281"/>
        <n v="0.1329489253"/>
        <n v="0.4886654211"/>
        <n v="0.34046355"/>
        <n v="0.01562531586"/>
        <n v="0.09915281712"/>
        <n v="0.1977530006"/>
        <n v="0.008949452055"/>
        <n v="0.2414834229"/>
        <n v="2.023349475"/>
        <n v="0.8727514049"/>
        <n v="6.362160532"/>
        <n v="2.007293339"/>
        <n v="0.06171"/>
        <n v="0.3882429922"/>
        <n v="0.02419708411"/>
        <n v="0.2260230112"/>
        <n v="1.198136794"/>
        <n v="2.269591394"/>
        <n v="0.01805461538"/>
        <n v="0.8888103843"/>
        <n v="0.6910081144"/>
        <n v="0.1597056849"/>
        <n v="0.6837350463"/>
        <n v="0.3688495446"/>
        <n v="0.4421957805"/>
        <n v="2.101031634"/>
        <n v="4.285544994"/>
        <n v="1.041917019"/>
        <n v="1.291068417"/>
        <n v="0.9616622585"/>
        <n v="0.07878421819"/>
        <n v="1.649976404"/>
        <n v="0.09"/>
        <n v="0.9759791629"/>
        <n v="0.1613539953"/>
        <n v="0.4652264446"/>
        <n v="1.012900581"/>
        <n v="1.051936238"/>
        <n v="5.961681193"/>
        <n v="2.741830931"/>
        <n v="2.674665152"/>
        <n v="0.138"/>
        <n v="0.8531284131"/>
        <n v="0.392580896"/>
        <n v="0.2"/>
        <n v="0.2583266934"/>
        <n v="1.29350537"/>
        <n v="0.3342044223"/>
        <n v="0.1313629588"/>
        <n v="0.2373001538"/>
        <n v="0.32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mpact="0" compactData="0">
  <location ref="A1:H6" firstHeaderRow="0" firstDataRow="3" firstDataCol="0"/>
  <pivotFields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income_group" axis="axisRow" compact="0" outline="0" multipleItemSelectionAllowed="1" showAll="0" sortType="ascending">
      <items>
        <item x="1"/>
        <item x="4"/>
        <item x="3"/>
        <item x="0"/>
        <item x="2"/>
        <item t="default"/>
      </items>
    </pivotField>
    <pivotField name="Income_num" axis="axisRow" compact="0" numFmtId="2" outline="0" multipleItemSelectionAllowed="1" showAll="0" sortType="ascending" defaultSubtotal="0">
      <items>
        <item sd="0" x="0"/>
        <item x="4"/>
        <item x="3"/>
        <item x="2"/>
        <item x="1"/>
      </items>
    </pivotField>
    <pivotField name="pop_n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pop_n / 1000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pop_n (m) = roundup ( pop_n / 1000 )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pop_u (%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op_u_val = pop_n * pop_u  (divided by 10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pop_u (%) rounded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pop_r (%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op_r (%) rounded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wat_bas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check &gt; 100" compact="0" numFmtId="4" outline="0" multipleItemSelectionAllowed="1" showAll="0">
      <items>
        <item x="0"/>
        <item x="1"/>
        <item t="default"/>
      </items>
    </pivotField>
    <pivotField name="wat_bas_n (round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pop_u (rounded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wat_lim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wat_unimp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wat_sur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wat_bas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wat_lim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wat_unimp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t="default"/>
      </items>
    </pivotField>
    <pivotField name="wat_sur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wat_bas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wat_lim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wat_unimp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wat_sur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</pivotFields>
  <rowFields>
    <field x="2"/>
    <field x="1"/>
  </rowFields>
  <colFields>
    <field x="-2"/>
  </colFields>
  <dataFields>
    <dataField name="SUM of pop_n" fld="3" baseField="0"/>
    <dataField name="AVERAGE of pop_u (%)" fld="6" subtotal="average" baseField="0"/>
    <dataField name="AVERAGE of wat_bas_n" fld="11" subtotal="average" baseField="0"/>
    <dataField name="AVERAGE of wat_lim_n" fld="15" subtotal="average" baseField="0"/>
    <dataField name="AVERAGE of wat_unimp_n" fld="16" subtotal="average" baseField="0"/>
    <dataField name="AVERAGE of wat_sur_n" fld="17" subtotal="average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1:C7" firstHeaderRow="0" firstDataRow="2" firstDataCol="0"/>
  <pivotFields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income_group" axis="axisRow" compact="0" outline="0" multipleItemSelectionAllowed="1" showAll="0" sortType="ascending">
      <items>
        <item x="1"/>
        <item x="4"/>
        <item x="3"/>
        <item x="0"/>
        <item x="2"/>
        <item t="default"/>
      </items>
    </pivotField>
    <pivotField name="Income_num" axis="axisRow" compact="0" numFmtId="2" outline="0" multipleItemSelectionAllowed="1" showAll="0" sortType="ascending">
      <items>
        <item sd="0" x="0"/>
        <item sd="0" x="4"/>
        <item sd="0" x="3"/>
        <item sd="0" x="2"/>
        <item sd="0" x="1"/>
        <item t="default"/>
      </items>
    </pivotField>
    <pivotField name="pop_n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pop_n / 1000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pop_n (m) = roundup ( pop_n / 1000 )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pop_u (%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op_u_val = pop_n * pop_u  (divided by 10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pop_u (%) rounded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pop_r (%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op_r (%) rounded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wat_bas_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check &gt; 100" compact="0" numFmtId="4" outline="0" multipleItemSelectionAllowed="1" showAll="0">
      <items>
        <item x="0"/>
        <item x="1"/>
        <item t="default"/>
      </items>
    </pivotField>
    <pivotField name="wat_bas_n (round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pop_u (rounded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wat_lim_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wat_unimp_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wat_sur_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wat_bas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wat_lim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wat_unimp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t="default"/>
      </items>
    </pivotField>
    <pivotField name="wat_sur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wat_bas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wat_lim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wat_unimp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wat_sur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</pivotFields>
  <rowFields>
    <field x="2"/>
    <field x="1"/>
  </rowFields>
  <dataFields>
    <dataField name="SUM of pop_n" fld="3" baseField="0"/>
  </dataFields>
</pivotTableDefinition>
</file>

<file path=xl/tables/table1.xml><?xml version="1.0" encoding="utf-8"?>
<table xmlns="http://schemas.openxmlformats.org/spreadsheetml/2006/main" ref="A1:Z53" displayName="Table_1" name="Table_1" id="1">
  <tableColumns count="26">
    <tableColumn name="name" id="1"/>
    <tableColumn name="income_group" id="2"/>
    <tableColumn name="Income_num" id="3"/>
    <tableColumn name="pop_n" id="4"/>
    <tableColumn name="pop_n / 1000" id="5"/>
    <tableColumn name="pop_n (m) = roundup ( pop_n / 1000 )" id="6"/>
    <tableColumn name="pop_u (%)" id="7"/>
    <tableColumn name="pop_u_val = pop_n * pop_u  ( divided by 100 )" id="8"/>
    <tableColumn name="pop_u (%) rounded" id="9"/>
    <tableColumn name="pop_r (%)" id="10"/>
    <tableColumn name="pop_r (%) rounded" id="11"/>
    <tableColumn name="wat_bas_n" id="12"/>
    <tableColumn name="check &gt; 100" id="13"/>
    <tableColumn name="wat_bas_n (rounded)" id="14"/>
    <tableColumn name="pop_u (rounded)" id="15"/>
    <tableColumn name="wat_lim_n" id="16"/>
    <tableColumn name="wat_unimp_n" id="17"/>
    <tableColumn name="wat_sur_n" id="18"/>
    <tableColumn name="wat_bas_r" id="19"/>
    <tableColumn name="wat_lim_r" id="20"/>
    <tableColumn name="wat_unimp_r" id="21"/>
    <tableColumn name="wat_sur_r" id="22"/>
    <tableColumn name="wat_bas_u" id="23"/>
    <tableColumn name="wat_lim_u" id="24"/>
    <tableColumn name="wat_unimp_u" id="25"/>
    <tableColumn name="wat_sur_u" id="26"/>
  </tableColumns>
  <tableStyleInfo name="Detail1-Lower middle income-2.0-style" showColumnStripes="0" showFirstColumn="1" showLastColumn="1" showRowStripes="1"/>
</table>
</file>

<file path=xl/tables/table2.xml><?xml version="1.0" encoding="utf-8"?>
<table xmlns="http://schemas.openxmlformats.org/spreadsheetml/2006/main" ref="A1:Z27" displayName="Table_2" name="Table_2" id="2">
  <tableColumns count="26">
    <tableColumn name="name" id="1"/>
    <tableColumn name="income_group" id="2"/>
    <tableColumn name="Income_num" id="3"/>
    <tableColumn name="pop_n" id="4"/>
    <tableColumn name="pop_n / 1000" id="5"/>
    <tableColumn name="pop_n (m) = roundup ( pop_n / 1000 )" id="6"/>
    <tableColumn name="pop_u (%)" id="7"/>
    <tableColumn name="pop_u_val = pop_n * pop_u  (divided by 100)" id="8"/>
    <tableColumn name="pop_u (%) rounded" id="9"/>
    <tableColumn name="pop_r (%)" id="10"/>
    <tableColumn name="pop_r (%) rounded" id="11"/>
    <tableColumn name="wat_bas_n" id="12"/>
    <tableColumn name="check &gt; 100" id="13"/>
    <tableColumn name="wat_bas_n (rounded)" id="14"/>
    <tableColumn name="pop_u (rounded)" id="15"/>
    <tableColumn name="wat_lim_n" id="16"/>
    <tableColumn name="wat_unimp_n" id="17"/>
    <tableColumn name="wat_sur_n" id="18"/>
    <tableColumn name="wat_bas_r" id="19"/>
    <tableColumn name="wat_lim_r" id="20"/>
    <tableColumn name="wat_unimp_r" id="21"/>
    <tableColumn name="wat_sur_r" id="22"/>
    <tableColumn name="wat_bas_u" id="23"/>
    <tableColumn name="wat_lim_u" id="24"/>
    <tableColumn name="wat_unimp_u" id="25"/>
    <tableColumn name="wat_sur_u" id="26"/>
  </tableColumns>
  <tableStyleInfo name="Detail3-1.00-Low income-style" showColumnStripes="0" showFirstColumn="1" showLastColumn="1" showRowStripes="1"/>
</table>
</file>

<file path=xl/tables/table3.xml><?xml version="1.0" encoding="utf-8"?>
<table xmlns="http://schemas.openxmlformats.org/spreadsheetml/2006/main" ref="A1:Z17" displayName="Table_3" name="Table_3" id="3">
  <tableColumns count="26">
    <tableColumn name="name" id="1"/>
    <tableColumn name="income_group" id="2"/>
    <tableColumn name="Income_num" id="3"/>
    <tableColumn name="pop_n" id="4"/>
    <tableColumn name="pop_n / 1000" id="5"/>
    <tableColumn name="pop_n (m) = roundup ( pop_n / 1000 )" id="6"/>
    <tableColumn name="pop_u (%)" id="7"/>
    <tableColumn name="pop_u_val = pop_n * pop_u  ( divided by 100 )" id="8"/>
    <tableColumn name="pop_u (%) rounded" id="9"/>
    <tableColumn name="pop_r (%)" id="10"/>
    <tableColumn name="pop_r (%) rounded" id="11"/>
    <tableColumn name="wat_bas_n" id="12"/>
    <tableColumn name="check &gt; 100" id="13"/>
    <tableColumn name="wat_bas_n (rounded)" id="14"/>
    <tableColumn name="pop_u (rounded)" id="15"/>
    <tableColumn name="wat_lim_n" id="16"/>
    <tableColumn name="wat_unimp_n" id="17"/>
    <tableColumn name="wat_sur_n" id="18"/>
    <tableColumn name="wat_bas_r" id="19"/>
    <tableColumn name="wat_lim_r" id="20"/>
    <tableColumn name="wat_unimp_r" id="21"/>
    <tableColumn name="wat_sur_r" id="22"/>
    <tableColumn name="wat_bas_u" id="23"/>
    <tableColumn name="wat_lim_u" id="24"/>
    <tableColumn name="wat_unimp_u" id="25"/>
    <tableColumn name="wat_sur_u" id="26"/>
  </tableColumns>
  <tableStyleInfo name="Detail2-N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5.25"/>
    <col customWidth="1" min="3" max="3" width="10.75"/>
    <col customWidth="1" min="4" max="4" width="20.88"/>
    <col customWidth="1" min="5" max="5" width="16.5"/>
    <col customWidth="1" min="6" max="6" width="15.13"/>
    <col customWidth="1" min="7" max="7" width="19.88"/>
    <col customWidth="1" min="8" max="8" width="13.5"/>
    <col customWidth="1" min="9" max="9" width="11.63"/>
    <col customWidth="1" min="10" max="10" width="13.38"/>
    <col customWidth="1" min="11" max="11" width="13.75"/>
    <col customWidth="1" min="12" max="12" width="12.63"/>
    <col customWidth="1" min="13" max="13" width="12.0"/>
    <col customWidth="1" min="14" max="14" width="12.63"/>
    <col customWidth="1" min="15" max="15" width="14.38"/>
    <col customWidth="1" min="16" max="16" width="13.5"/>
    <col customWidth="1" min="17" max="26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>
        <v>0.0</v>
      </c>
      <c r="E2" s="2" t="s">
        <v>19</v>
      </c>
      <c r="F2" s="2">
        <v>0.0</v>
      </c>
      <c r="G2" s="2" t="s">
        <v>20</v>
      </c>
      <c r="H2" s="2">
        <v>0.0</v>
      </c>
      <c r="I2" s="2" t="s">
        <v>19</v>
      </c>
      <c r="J2" s="2">
        <v>0.0</v>
      </c>
      <c r="K2" s="2" t="s">
        <v>20</v>
      </c>
      <c r="L2" s="2">
        <v>0.0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2" t="s">
        <v>21</v>
      </c>
      <c r="B3" s="2" t="s">
        <v>17</v>
      </c>
      <c r="C3" s="2" t="s">
        <v>22</v>
      </c>
      <c r="D3" s="2" t="s">
        <v>23</v>
      </c>
      <c r="E3" s="2" t="s">
        <v>24</v>
      </c>
      <c r="F3" s="2">
        <v>0.0</v>
      </c>
      <c r="G3" s="2" t="s">
        <v>25</v>
      </c>
      <c r="H3" s="2">
        <v>0.0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2" t="s">
        <v>26</v>
      </c>
      <c r="B4" s="2" t="s">
        <v>17</v>
      </c>
      <c r="C4" s="2" t="s">
        <v>27</v>
      </c>
      <c r="D4" s="2" t="s">
        <v>28</v>
      </c>
      <c r="E4" s="2" t="s">
        <v>29</v>
      </c>
      <c r="F4" s="2">
        <v>0.0</v>
      </c>
      <c r="G4" s="2" t="s">
        <v>30</v>
      </c>
      <c r="H4" s="2">
        <v>0.0</v>
      </c>
      <c r="I4" s="2" t="s">
        <v>31</v>
      </c>
      <c r="J4" s="2">
        <v>0.0</v>
      </c>
      <c r="K4" s="2" t="s">
        <v>32</v>
      </c>
      <c r="L4" s="2">
        <v>0.0</v>
      </c>
      <c r="M4" s="2">
        <v>100.0</v>
      </c>
      <c r="N4" s="2">
        <v>0.0</v>
      </c>
      <c r="O4" s="2">
        <v>0.0</v>
      </c>
      <c r="P4" s="2">
        <v>0.0</v>
      </c>
    </row>
    <row r="5">
      <c r="A5" s="2" t="s">
        <v>33</v>
      </c>
      <c r="B5" s="2" t="s">
        <v>17</v>
      </c>
      <c r="C5" s="2" t="s">
        <v>34</v>
      </c>
      <c r="D5" s="2" t="s">
        <v>35</v>
      </c>
      <c r="E5" s="2" t="s">
        <v>36</v>
      </c>
      <c r="F5" s="2">
        <v>0.0</v>
      </c>
      <c r="G5" s="2" t="s">
        <v>37</v>
      </c>
      <c r="H5" s="2">
        <v>0.0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2" t="s">
        <v>38</v>
      </c>
      <c r="B6" s="2" t="s">
        <v>17</v>
      </c>
      <c r="C6" s="2" t="s">
        <v>39</v>
      </c>
      <c r="D6" s="2" t="s">
        <v>40</v>
      </c>
      <c r="E6" s="2" t="s">
        <v>41</v>
      </c>
      <c r="F6" s="2">
        <v>0.0</v>
      </c>
      <c r="G6" s="3">
        <v>45085.0</v>
      </c>
      <c r="H6" s="2">
        <v>0.0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2" t="s">
        <v>42</v>
      </c>
      <c r="B7" s="2" t="s">
        <v>17</v>
      </c>
      <c r="C7" s="2" t="s">
        <v>43</v>
      </c>
      <c r="D7" s="2" t="s">
        <v>44</v>
      </c>
      <c r="E7" s="2" t="s">
        <v>45</v>
      </c>
      <c r="F7" s="2">
        <v>0.0</v>
      </c>
      <c r="G7" s="2" t="s">
        <v>46</v>
      </c>
      <c r="H7" s="2">
        <v>0.0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2" t="s">
        <v>47</v>
      </c>
      <c r="B8" s="2" t="s">
        <v>17</v>
      </c>
      <c r="C8" s="2" t="s">
        <v>48</v>
      </c>
      <c r="D8" s="2">
        <v>100.0</v>
      </c>
      <c r="E8" s="2">
        <v>100.0</v>
      </c>
      <c r="F8" s="2">
        <v>0.0</v>
      </c>
      <c r="G8" s="2">
        <v>0.0</v>
      </c>
      <c r="H8" s="2">
        <v>0.0</v>
      </c>
      <c r="I8" s="2" t="s">
        <v>17</v>
      </c>
      <c r="J8" s="2" t="s">
        <v>17</v>
      </c>
      <c r="K8" s="2" t="s">
        <v>17</v>
      </c>
      <c r="L8" s="2" t="s">
        <v>17</v>
      </c>
      <c r="M8" s="2">
        <v>100.0</v>
      </c>
      <c r="N8" s="2">
        <v>0.0</v>
      </c>
      <c r="O8" s="2">
        <v>0.0</v>
      </c>
      <c r="P8" s="2">
        <v>0.0</v>
      </c>
    </row>
    <row r="9">
      <c r="A9" s="2" t="s">
        <v>49</v>
      </c>
      <c r="B9" s="2" t="s">
        <v>50</v>
      </c>
      <c r="C9" s="2" t="s">
        <v>51</v>
      </c>
      <c r="D9" s="2">
        <v>100.0</v>
      </c>
      <c r="E9" s="2">
        <v>100.0</v>
      </c>
      <c r="F9" s="2">
        <v>0.0</v>
      </c>
      <c r="G9" s="2">
        <v>0.0</v>
      </c>
      <c r="H9" s="2">
        <v>0.0</v>
      </c>
      <c r="I9" s="2" t="s">
        <v>17</v>
      </c>
      <c r="J9" s="2" t="s">
        <v>17</v>
      </c>
      <c r="K9" s="2" t="s">
        <v>17</v>
      </c>
      <c r="L9" s="2" t="s">
        <v>17</v>
      </c>
      <c r="M9" s="2">
        <v>100.0</v>
      </c>
      <c r="N9" s="2">
        <v>0.0</v>
      </c>
      <c r="O9" s="2">
        <v>0.0</v>
      </c>
      <c r="P9" s="2">
        <v>0.0</v>
      </c>
    </row>
    <row r="10">
      <c r="A10" s="2" t="s">
        <v>52</v>
      </c>
      <c r="B10" s="2" t="s">
        <v>17</v>
      </c>
      <c r="C10" s="2" t="s">
        <v>53</v>
      </c>
      <c r="D10" s="2">
        <v>0.0</v>
      </c>
      <c r="E10" s="2" t="s">
        <v>54</v>
      </c>
      <c r="F10" s="2">
        <v>0.0</v>
      </c>
      <c r="G10" s="2" t="s">
        <v>55</v>
      </c>
      <c r="H10" s="2">
        <v>0.0</v>
      </c>
      <c r="I10" s="2" t="s">
        <v>54</v>
      </c>
      <c r="J10" s="2">
        <v>0.0</v>
      </c>
      <c r="K10" s="2" t="s">
        <v>55</v>
      </c>
      <c r="L10" s="2">
        <v>0.0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2" t="s">
        <v>56</v>
      </c>
      <c r="B11" s="2" t="s">
        <v>57</v>
      </c>
      <c r="C11" s="2" t="s">
        <v>58</v>
      </c>
      <c r="D11" s="2" t="s">
        <v>59</v>
      </c>
      <c r="E11" s="2">
        <v>100.0</v>
      </c>
      <c r="F11" s="2">
        <v>0.0</v>
      </c>
      <c r="G11" s="2">
        <v>0.0</v>
      </c>
      <c r="H11" s="2">
        <v>0.0</v>
      </c>
      <c r="I11" s="2">
        <v>100.0</v>
      </c>
      <c r="J11" s="2">
        <v>0.0</v>
      </c>
      <c r="K11" s="2">
        <v>0.0</v>
      </c>
      <c r="L11" s="2">
        <v>0.0</v>
      </c>
      <c r="M11" s="2">
        <v>100.0</v>
      </c>
      <c r="N11" s="2">
        <v>0.0</v>
      </c>
      <c r="O11" s="2">
        <v>0.0</v>
      </c>
      <c r="P11" s="2">
        <v>0.0</v>
      </c>
    </row>
    <row r="12">
      <c r="A12" s="2" t="s">
        <v>60</v>
      </c>
      <c r="B12" s="2" t="s">
        <v>17</v>
      </c>
      <c r="C12" s="2" t="s">
        <v>61</v>
      </c>
      <c r="D12" s="2" t="s">
        <v>62</v>
      </c>
      <c r="E12" s="2" t="s">
        <v>63</v>
      </c>
      <c r="F12" s="2">
        <v>0.0</v>
      </c>
      <c r="G12" s="2" t="s">
        <v>64</v>
      </c>
      <c r="H12" s="2">
        <v>0.0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2" t="s">
        <v>65</v>
      </c>
      <c r="B13" s="2" t="s">
        <v>57</v>
      </c>
      <c r="C13" s="2" t="s">
        <v>66</v>
      </c>
      <c r="D13" s="2" t="s">
        <v>67</v>
      </c>
      <c r="E13" s="2" t="s">
        <v>68</v>
      </c>
      <c r="F13" s="2">
        <v>0.0</v>
      </c>
      <c r="G13" s="2" t="s">
        <v>69</v>
      </c>
      <c r="H13" s="2">
        <v>0.0</v>
      </c>
      <c r="I13" s="2" t="s">
        <v>70</v>
      </c>
      <c r="J13" s="2">
        <v>0.0</v>
      </c>
      <c r="K13" s="2" t="s">
        <v>71</v>
      </c>
      <c r="L13" s="2">
        <v>0.0</v>
      </c>
      <c r="M13" s="2" t="s">
        <v>72</v>
      </c>
      <c r="N13" s="2">
        <v>0.0</v>
      </c>
      <c r="O13" s="2" t="s">
        <v>73</v>
      </c>
      <c r="P13" s="2">
        <v>0.0</v>
      </c>
    </row>
    <row r="14">
      <c r="A14" s="2" t="s">
        <v>74</v>
      </c>
      <c r="B14" s="2" t="s">
        <v>50</v>
      </c>
      <c r="C14" s="2" t="s">
        <v>75</v>
      </c>
      <c r="D14" s="2" t="s">
        <v>76</v>
      </c>
      <c r="E14" s="2" t="s">
        <v>77</v>
      </c>
      <c r="F14" s="2">
        <v>0.0</v>
      </c>
      <c r="G14" s="2" t="s">
        <v>78</v>
      </c>
      <c r="H14" s="2">
        <v>0.0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2" t="s">
        <v>79</v>
      </c>
      <c r="B15" s="2" t="s">
        <v>50</v>
      </c>
      <c r="C15" s="2" t="s">
        <v>80</v>
      </c>
      <c r="D15" s="2">
        <v>100.0</v>
      </c>
      <c r="E15" s="2">
        <v>100.0</v>
      </c>
      <c r="F15" s="2">
        <v>0.0</v>
      </c>
      <c r="G15" s="2">
        <v>0.0</v>
      </c>
      <c r="H15" s="2">
        <v>0.0</v>
      </c>
      <c r="I15" s="2" t="s">
        <v>17</v>
      </c>
      <c r="J15" s="2" t="s">
        <v>17</v>
      </c>
      <c r="K15" s="2" t="s">
        <v>17</v>
      </c>
      <c r="L15" s="2" t="s">
        <v>17</v>
      </c>
      <c r="M15" s="2">
        <v>100.0</v>
      </c>
      <c r="N15" s="2">
        <v>0.0</v>
      </c>
      <c r="O15" s="2">
        <v>0.0</v>
      </c>
      <c r="P15" s="2">
        <v>0.0</v>
      </c>
    </row>
    <row r="16">
      <c r="A16" s="2" t="s">
        <v>81</v>
      </c>
      <c r="B16" s="2" t="s">
        <v>50</v>
      </c>
      <c r="C16" s="2" t="s">
        <v>82</v>
      </c>
      <c r="D16" s="2" t="s">
        <v>83</v>
      </c>
      <c r="E16" s="2">
        <v>100.0</v>
      </c>
      <c r="F16" s="2">
        <v>0.0</v>
      </c>
      <c r="G16" s="2">
        <v>0.0</v>
      </c>
      <c r="H16" s="2">
        <v>0.0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2" t="s">
        <v>84</v>
      </c>
      <c r="B17" s="2" t="s">
        <v>50</v>
      </c>
      <c r="C17" s="2" t="s">
        <v>85</v>
      </c>
      <c r="D17" s="2" t="s">
        <v>86</v>
      </c>
      <c r="E17" s="2">
        <v>100.0</v>
      </c>
      <c r="F17" s="2">
        <v>0.0</v>
      </c>
      <c r="G17" s="2">
        <v>0.0</v>
      </c>
      <c r="H17" s="2">
        <v>0.0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2" t="s">
        <v>87</v>
      </c>
      <c r="B18" s="2" t="s">
        <v>50</v>
      </c>
      <c r="C18" s="2" t="s">
        <v>88</v>
      </c>
      <c r="D18" s="2">
        <v>100.0</v>
      </c>
      <c r="E18" s="2" t="s">
        <v>89</v>
      </c>
      <c r="F18" s="2">
        <v>0.0</v>
      </c>
      <c r="G18" s="2" t="s">
        <v>90</v>
      </c>
      <c r="H18" s="2">
        <v>0.0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89</v>
      </c>
      <c r="N18" s="2">
        <v>0.0</v>
      </c>
      <c r="O18" s="2" t="s">
        <v>90</v>
      </c>
      <c r="P18" s="2">
        <v>0.0</v>
      </c>
    </row>
    <row r="19">
      <c r="A19" s="2" t="s">
        <v>91</v>
      </c>
      <c r="B19" s="2" t="s">
        <v>50</v>
      </c>
      <c r="C19" s="2" t="s">
        <v>92</v>
      </c>
      <c r="D19" s="2">
        <v>100.0</v>
      </c>
      <c r="E19" s="2">
        <v>100.0</v>
      </c>
      <c r="F19" s="2">
        <v>0.0</v>
      </c>
      <c r="G19" s="2">
        <v>0.0</v>
      </c>
      <c r="H19" s="2">
        <v>0.0</v>
      </c>
      <c r="I19" s="2" t="s">
        <v>17</v>
      </c>
      <c r="J19" s="2" t="s">
        <v>17</v>
      </c>
      <c r="K19" s="2" t="s">
        <v>17</v>
      </c>
      <c r="L19" s="2" t="s">
        <v>17</v>
      </c>
      <c r="M19" s="2">
        <v>100.0</v>
      </c>
      <c r="N19" s="2">
        <v>0.0</v>
      </c>
      <c r="O19" s="2">
        <v>0.0</v>
      </c>
      <c r="P19" s="2">
        <v>0.0</v>
      </c>
    </row>
    <row r="20">
      <c r="A20" s="2" t="s">
        <v>93</v>
      </c>
      <c r="B20" s="2" t="s">
        <v>50</v>
      </c>
      <c r="C20" s="2" t="s">
        <v>94</v>
      </c>
      <c r="D20" s="2" t="s">
        <v>95</v>
      </c>
      <c r="E20" s="2">
        <v>100.0</v>
      </c>
      <c r="F20" s="2">
        <v>0.0</v>
      </c>
      <c r="G20" s="2">
        <v>0.0</v>
      </c>
      <c r="H20" s="2">
        <v>0.0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2" t="s">
        <v>96</v>
      </c>
      <c r="B21" s="2" t="s">
        <v>57</v>
      </c>
      <c r="C21" s="2" t="s">
        <v>97</v>
      </c>
      <c r="D21" s="2" t="s">
        <v>98</v>
      </c>
      <c r="E21" s="2" t="s">
        <v>99</v>
      </c>
      <c r="F21" s="2">
        <v>0.0</v>
      </c>
      <c r="G21" s="2" t="s">
        <v>100</v>
      </c>
      <c r="H21" s="2">
        <v>0.0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2" t="s">
        <v>101</v>
      </c>
      <c r="B22" s="2" t="s">
        <v>50</v>
      </c>
      <c r="C22" s="2" t="s">
        <v>102</v>
      </c>
      <c r="D22" s="2" t="s">
        <v>103</v>
      </c>
      <c r="E22" s="2" t="s">
        <v>104</v>
      </c>
      <c r="F22" s="2">
        <v>0.0</v>
      </c>
      <c r="G22" s="2">
        <v>0.0</v>
      </c>
      <c r="H22" s="2">
        <v>0.0</v>
      </c>
      <c r="I22" s="2">
        <v>100.0</v>
      </c>
      <c r="J22" s="2">
        <v>0.0</v>
      </c>
      <c r="K22" s="2">
        <v>0.0</v>
      </c>
      <c r="L22" s="2">
        <v>0.0</v>
      </c>
      <c r="M22" s="2">
        <v>100.0</v>
      </c>
      <c r="N22" s="2">
        <v>0.0</v>
      </c>
      <c r="O22" s="2">
        <v>0.0</v>
      </c>
      <c r="P22" s="2">
        <v>0.0</v>
      </c>
    </row>
    <row r="23">
      <c r="A23" s="2" t="s">
        <v>105</v>
      </c>
      <c r="B23" s="2" t="s">
        <v>50</v>
      </c>
      <c r="C23" s="2" t="s">
        <v>106</v>
      </c>
      <c r="D23" s="2" t="s">
        <v>107</v>
      </c>
      <c r="E23" s="2">
        <v>100.0</v>
      </c>
      <c r="F23" s="2">
        <v>0.0</v>
      </c>
      <c r="G23" s="2">
        <v>0.0</v>
      </c>
      <c r="H23" s="2">
        <v>0.0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2" t="s">
        <v>108</v>
      </c>
      <c r="B24" s="2" t="s">
        <v>57</v>
      </c>
      <c r="C24" s="4" t="s">
        <v>109</v>
      </c>
      <c r="D24" s="2" t="s">
        <v>110</v>
      </c>
      <c r="E24" s="2" t="s">
        <v>111</v>
      </c>
      <c r="F24" s="2" t="s">
        <v>112</v>
      </c>
      <c r="G24" s="2" t="s">
        <v>113</v>
      </c>
      <c r="H24" s="2">
        <v>0.0</v>
      </c>
      <c r="I24" s="2" t="s">
        <v>114</v>
      </c>
      <c r="J24" s="2" t="s">
        <v>115</v>
      </c>
      <c r="K24" s="2" t="s">
        <v>116</v>
      </c>
      <c r="L24" s="2">
        <v>0.0</v>
      </c>
      <c r="M24" s="2" t="s">
        <v>117</v>
      </c>
      <c r="N24" s="3">
        <v>44939.0</v>
      </c>
      <c r="O24" s="2">
        <v>0.0</v>
      </c>
      <c r="P24" s="2">
        <v>0.0</v>
      </c>
    </row>
    <row r="25">
      <c r="A25" s="2" t="s">
        <v>118</v>
      </c>
      <c r="B25" s="2" t="s">
        <v>50</v>
      </c>
      <c r="C25" s="2" t="s">
        <v>119</v>
      </c>
      <c r="D25" s="2">
        <v>100.0</v>
      </c>
      <c r="E25" s="2" t="s">
        <v>120</v>
      </c>
      <c r="F25" s="2">
        <v>0.0</v>
      </c>
      <c r="G25" s="2" t="s">
        <v>121</v>
      </c>
      <c r="H25" s="2">
        <v>0.0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120</v>
      </c>
      <c r="N25" s="2">
        <v>0.0</v>
      </c>
      <c r="O25" s="2" t="s">
        <v>121</v>
      </c>
      <c r="P25" s="2">
        <v>0.0</v>
      </c>
    </row>
    <row r="26">
      <c r="A26" s="2" t="s">
        <v>122</v>
      </c>
      <c r="B26" s="2" t="s">
        <v>50</v>
      </c>
      <c r="C26" s="2" t="s">
        <v>123</v>
      </c>
      <c r="D26" s="2" t="s">
        <v>124</v>
      </c>
      <c r="E26" s="2" t="s">
        <v>125</v>
      </c>
      <c r="F26" s="2">
        <v>0.0</v>
      </c>
      <c r="G26" s="2">
        <v>0.0</v>
      </c>
      <c r="H26" s="2">
        <v>0.0</v>
      </c>
      <c r="I26" s="2">
        <v>100.0</v>
      </c>
      <c r="J26" s="2">
        <v>0.0</v>
      </c>
      <c r="K26" s="2">
        <v>0.0</v>
      </c>
      <c r="L26" s="2">
        <v>0.0</v>
      </c>
      <c r="M26" s="2">
        <v>100.0</v>
      </c>
      <c r="N26" s="2">
        <v>0.0</v>
      </c>
      <c r="O26" s="2">
        <v>0.0</v>
      </c>
      <c r="P26" s="2">
        <v>0.0</v>
      </c>
    </row>
    <row r="27">
      <c r="A27" s="2" t="s">
        <v>126</v>
      </c>
      <c r="B27" s="2" t="s">
        <v>50</v>
      </c>
      <c r="C27" s="2" t="s">
        <v>127</v>
      </c>
      <c r="D27" s="2" t="s">
        <v>128</v>
      </c>
      <c r="E27" s="2" t="s">
        <v>129</v>
      </c>
      <c r="F27" s="2">
        <v>0.0</v>
      </c>
      <c r="G27" s="2" t="s">
        <v>130</v>
      </c>
      <c r="H27" s="2">
        <v>0.0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2" t="s">
        <v>131</v>
      </c>
      <c r="B28" s="2" t="s">
        <v>50</v>
      </c>
      <c r="C28" s="2" t="s">
        <v>132</v>
      </c>
      <c r="D28" s="2" t="s">
        <v>133</v>
      </c>
      <c r="E28" s="2" t="s">
        <v>134</v>
      </c>
      <c r="F28" s="2">
        <v>0.0</v>
      </c>
      <c r="G28" s="2" t="s">
        <v>135</v>
      </c>
      <c r="H28" s="2">
        <v>0.0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2" t="s">
        <v>136</v>
      </c>
      <c r="B29" s="2" t="s">
        <v>57</v>
      </c>
      <c r="C29" s="2" t="s">
        <v>137</v>
      </c>
      <c r="D29" s="2" t="s">
        <v>138</v>
      </c>
      <c r="E29" s="2" t="s">
        <v>139</v>
      </c>
      <c r="F29" s="2" t="s">
        <v>140</v>
      </c>
      <c r="G29" s="2" t="s">
        <v>141</v>
      </c>
      <c r="H29" s="2">
        <v>0.0</v>
      </c>
      <c r="I29" s="2" t="s">
        <v>142</v>
      </c>
      <c r="J29" s="2" t="s">
        <v>143</v>
      </c>
      <c r="K29" s="2" t="s">
        <v>144</v>
      </c>
      <c r="L29" s="2">
        <v>0.0</v>
      </c>
      <c r="M29" s="2" t="s">
        <v>145</v>
      </c>
      <c r="N29" s="2" t="s">
        <v>146</v>
      </c>
      <c r="O29" s="2">
        <v>0.0</v>
      </c>
    </row>
    <row r="30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151</v>
      </c>
      <c r="F30" s="2" t="s">
        <v>152</v>
      </c>
      <c r="G30" s="2" t="s">
        <v>153</v>
      </c>
      <c r="H30" s="2">
        <v>0.0</v>
      </c>
      <c r="I30" s="2" t="s">
        <v>154</v>
      </c>
      <c r="J30" s="2" t="s">
        <v>155</v>
      </c>
      <c r="K30" s="2" t="s">
        <v>156</v>
      </c>
      <c r="L30" s="2">
        <v>0.0</v>
      </c>
      <c r="M30" s="2" t="s">
        <v>157</v>
      </c>
      <c r="N30" s="2" t="s">
        <v>158</v>
      </c>
      <c r="O30" s="2" t="s">
        <v>159</v>
      </c>
      <c r="P30" s="2">
        <v>0.0</v>
      </c>
    </row>
    <row r="31">
      <c r="A31" s="2" t="s">
        <v>160</v>
      </c>
      <c r="B31" s="2" t="s">
        <v>50</v>
      </c>
      <c r="C31" s="2" t="s">
        <v>161</v>
      </c>
      <c r="D31" s="2" t="s">
        <v>162</v>
      </c>
      <c r="E31" s="2" t="s">
        <v>163</v>
      </c>
      <c r="F31" s="2">
        <v>0.0</v>
      </c>
      <c r="G31" s="2" t="s">
        <v>164</v>
      </c>
      <c r="H31" s="2">
        <v>0.0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>
      <c r="A32" s="2" t="s">
        <v>165</v>
      </c>
      <c r="B32" s="2" t="s">
        <v>57</v>
      </c>
      <c r="C32" s="2" t="s">
        <v>166</v>
      </c>
      <c r="D32" s="2" t="s">
        <v>167</v>
      </c>
      <c r="E32" s="2" t="s">
        <v>168</v>
      </c>
      <c r="F32" s="2" t="s">
        <v>169</v>
      </c>
      <c r="G32" s="2" t="s">
        <v>170</v>
      </c>
      <c r="H32" s="2">
        <v>0.0</v>
      </c>
      <c r="I32" s="2" t="s">
        <v>171</v>
      </c>
      <c r="J32" s="2" t="s">
        <v>172</v>
      </c>
      <c r="K32" s="2" t="s">
        <v>173</v>
      </c>
      <c r="L32" s="2">
        <v>0.0</v>
      </c>
      <c r="M32" s="2" t="s">
        <v>174</v>
      </c>
      <c r="N32" s="2" t="s">
        <v>175</v>
      </c>
      <c r="O32" s="2" t="s">
        <v>176</v>
      </c>
      <c r="P32" s="2">
        <v>0.0</v>
      </c>
    </row>
    <row r="33">
      <c r="A33" s="2" t="s">
        <v>177</v>
      </c>
      <c r="B33" s="2" t="s">
        <v>148</v>
      </c>
      <c r="C33" s="2" t="s">
        <v>178</v>
      </c>
      <c r="D33" s="2" t="s">
        <v>179</v>
      </c>
      <c r="E33" s="2" t="s">
        <v>180</v>
      </c>
      <c r="F33" s="2" t="s">
        <v>181</v>
      </c>
      <c r="G33" s="2" t="s">
        <v>182</v>
      </c>
      <c r="H33" s="2" t="s">
        <v>183</v>
      </c>
      <c r="I33" s="2" t="s">
        <v>184</v>
      </c>
      <c r="J33" s="2" t="s">
        <v>185</v>
      </c>
      <c r="K33" s="2" t="s">
        <v>186</v>
      </c>
      <c r="L33" s="2" t="s">
        <v>187</v>
      </c>
      <c r="M33" s="2" t="s">
        <v>188</v>
      </c>
      <c r="N33" s="2" t="s">
        <v>189</v>
      </c>
      <c r="O33" s="2">
        <v>0.0</v>
      </c>
      <c r="P33" s="2">
        <v>0.0</v>
      </c>
    </row>
    <row r="34">
      <c r="A34" s="2" t="s">
        <v>190</v>
      </c>
      <c r="B34" s="2" t="s">
        <v>148</v>
      </c>
      <c r="C34" s="2" t="s">
        <v>191</v>
      </c>
      <c r="D34" s="2" t="s">
        <v>192</v>
      </c>
      <c r="E34" s="2" t="s">
        <v>193</v>
      </c>
      <c r="F34" s="2" t="s">
        <v>194</v>
      </c>
      <c r="G34" s="2" t="s">
        <v>195</v>
      </c>
      <c r="H34" s="2" t="s">
        <v>196</v>
      </c>
      <c r="I34" s="2" t="s">
        <v>197</v>
      </c>
      <c r="J34" s="2" t="s">
        <v>198</v>
      </c>
      <c r="K34" s="2" t="s">
        <v>199</v>
      </c>
      <c r="L34" s="2" t="s">
        <v>200</v>
      </c>
      <c r="M34" s="2" t="s">
        <v>201</v>
      </c>
      <c r="N34" s="2" t="s">
        <v>202</v>
      </c>
      <c r="O34" s="2">
        <v>0.0</v>
      </c>
      <c r="P34" s="2">
        <v>0.0</v>
      </c>
    </row>
    <row r="35">
      <c r="A35" s="2" t="s">
        <v>203</v>
      </c>
      <c r="B35" s="2" t="s">
        <v>17</v>
      </c>
      <c r="C35" s="2" t="s">
        <v>204</v>
      </c>
      <c r="D35" s="2" t="s">
        <v>205</v>
      </c>
      <c r="E35" s="2" t="s">
        <v>206</v>
      </c>
      <c r="F35" s="2">
        <v>0.0</v>
      </c>
      <c r="G35" s="2" t="s">
        <v>207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</row>
    <row r="36">
      <c r="A36" s="2" t="s">
        <v>208</v>
      </c>
      <c r="B36" s="2" t="s">
        <v>50</v>
      </c>
      <c r="C36" s="2" t="s">
        <v>209</v>
      </c>
      <c r="D36" s="2" t="s">
        <v>210</v>
      </c>
      <c r="E36" s="2">
        <v>100.0</v>
      </c>
      <c r="F36" s="2">
        <v>0.0</v>
      </c>
      <c r="G36" s="2">
        <v>0.0</v>
      </c>
      <c r="H36" s="2">
        <v>0.0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</row>
    <row r="37">
      <c r="A37" s="2" t="s">
        <v>211</v>
      </c>
      <c r="B37" s="2" t="s">
        <v>50</v>
      </c>
      <c r="C37" s="2" t="s">
        <v>212</v>
      </c>
      <c r="D37" s="2" t="s">
        <v>213</v>
      </c>
      <c r="E37" s="2" t="s">
        <v>214</v>
      </c>
      <c r="F37" s="2">
        <v>0.0</v>
      </c>
      <c r="G37" s="2" t="s">
        <v>215</v>
      </c>
      <c r="H37" s="2">
        <v>0.0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</row>
    <row r="38">
      <c r="A38" s="2" t="s">
        <v>216</v>
      </c>
      <c r="B38" s="2" t="s">
        <v>50</v>
      </c>
      <c r="C38" s="2" t="s">
        <v>217</v>
      </c>
      <c r="D38" s="2" t="s">
        <v>218</v>
      </c>
      <c r="E38" s="2" t="s">
        <v>219</v>
      </c>
      <c r="F38" s="2" t="s">
        <v>220</v>
      </c>
      <c r="G38" s="2" t="s">
        <v>221</v>
      </c>
      <c r="H38" s="2">
        <v>0.0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</row>
    <row r="39">
      <c r="A39" s="2" t="s">
        <v>222</v>
      </c>
      <c r="B39" s="2" t="s">
        <v>17</v>
      </c>
      <c r="C39" s="2" t="s">
        <v>223</v>
      </c>
      <c r="D39" s="2" t="s">
        <v>224</v>
      </c>
      <c r="E39" s="2" t="s">
        <v>225</v>
      </c>
      <c r="F39" s="2">
        <v>0.0</v>
      </c>
      <c r="G39" s="2" t="s">
        <v>226</v>
      </c>
      <c r="H39" s="2">
        <v>0.0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</row>
    <row r="40">
      <c r="A40" s="2" t="s">
        <v>227</v>
      </c>
      <c r="B40" s="2" t="s">
        <v>148</v>
      </c>
      <c r="C40" s="2" t="s">
        <v>228</v>
      </c>
      <c r="D40" s="2" t="s">
        <v>229</v>
      </c>
      <c r="E40" s="2" t="s">
        <v>230</v>
      </c>
      <c r="F40" s="2" t="s">
        <v>231</v>
      </c>
      <c r="G40" s="2">
        <v>0.0</v>
      </c>
      <c r="H40" s="2" t="s">
        <v>232</v>
      </c>
      <c r="I40" s="2" t="s">
        <v>233</v>
      </c>
      <c r="J40" s="2" t="s">
        <v>234</v>
      </c>
      <c r="K40" s="2">
        <v>0.0</v>
      </c>
      <c r="L40" s="2" t="s">
        <v>235</v>
      </c>
      <c r="M40" s="2" t="s">
        <v>236</v>
      </c>
      <c r="N40" s="2" t="s">
        <v>237</v>
      </c>
      <c r="O40" s="2">
        <v>0.0</v>
      </c>
      <c r="P40" s="2">
        <v>0.0</v>
      </c>
    </row>
    <row r="41">
      <c r="A41" s="2" t="s">
        <v>238</v>
      </c>
      <c r="B41" s="2" t="s">
        <v>50</v>
      </c>
      <c r="C41" s="2" t="s">
        <v>239</v>
      </c>
      <c r="D41" s="2" t="s">
        <v>240</v>
      </c>
      <c r="E41" s="2" t="s">
        <v>241</v>
      </c>
      <c r="F41" s="2">
        <v>0.0</v>
      </c>
      <c r="G41" s="2" t="s">
        <v>242</v>
      </c>
      <c r="H41" s="2">
        <v>0.0</v>
      </c>
      <c r="I41" s="2">
        <v>100.0</v>
      </c>
      <c r="J41" s="2">
        <v>0.0</v>
      </c>
      <c r="K41" s="2">
        <v>0.0</v>
      </c>
      <c r="L41" s="2">
        <v>0.0</v>
      </c>
      <c r="M41" s="2">
        <v>100.0</v>
      </c>
      <c r="N41" s="2">
        <v>0.0</v>
      </c>
      <c r="O41" s="2">
        <v>0.0</v>
      </c>
      <c r="P41" s="2">
        <v>0.0</v>
      </c>
    </row>
    <row r="42">
      <c r="A42" s="2" t="s">
        <v>243</v>
      </c>
      <c r="B42" s="2" t="s">
        <v>17</v>
      </c>
      <c r="C42" s="2" t="s">
        <v>244</v>
      </c>
      <c r="D42" s="2" t="s">
        <v>245</v>
      </c>
      <c r="E42" s="2" t="s">
        <v>246</v>
      </c>
      <c r="F42" s="2">
        <v>0.0</v>
      </c>
      <c r="G42" s="2" t="s">
        <v>247</v>
      </c>
      <c r="H42" s="2">
        <v>0.0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</row>
    <row r="43">
      <c r="A43" s="2" t="s">
        <v>248</v>
      </c>
      <c r="B43" s="2" t="s">
        <v>57</v>
      </c>
      <c r="C43" s="2" t="s">
        <v>249</v>
      </c>
      <c r="D43" s="2" t="s">
        <v>250</v>
      </c>
      <c r="E43" s="2" t="s">
        <v>251</v>
      </c>
      <c r="F43" s="2" t="s">
        <v>252</v>
      </c>
      <c r="G43" s="2" t="s">
        <v>253</v>
      </c>
      <c r="H43" s="2">
        <v>0.0</v>
      </c>
      <c r="I43" s="2" t="s">
        <v>254</v>
      </c>
      <c r="J43" s="2" t="s">
        <v>255</v>
      </c>
      <c r="K43" s="2" t="s">
        <v>256</v>
      </c>
      <c r="L43" s="2">
        <v>0.0</v>
      </c>
      <c r="M43" s="2" t="s">
        <v>257</v>
      </c>
      <c r="N43" s="2" t="s">
        <v>258</v>
      </c>
      <c r="O43" s="2">
        <v>0.0</v>
      </c>
      <c r="P43" s="2">
        <v>0.0</v>
      </c>
    </row>
    <row r="44">
      <c r="A44" s="2" t="s">
        <v>259</v>
      </c>
      <c r="B44" s="2" t="s">
        <v>17</v>
      </c>
      <c r="C44" s="2" t="s">
        <v>260</v>
      </c>
      <c r="D44" s="2" t="s">
        <v>261</v>
      </c>
      <c r="E44" s="2" t="s">
        <v>262</v>
      </c>
      <c r="F44" s="2">
        <v>0.0</v>
      </c>
      <c r="G44" s="2" t="s">
        <v>263</v>
      </c>
      <c r="H44" s="2">
        <v>0.0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</row>
    <row r="45">
      <c r="A45" s="2" t="s">
        <v>264</v>
      </c>
      <c r="B45" s="2" t="s">
        <v>50</v>
      </c>
      <c r="C45" s="2" t="s">
        <v>265</v>
      </c>
      <c r="D45" s="2" t="s">
        <v>266</v>
      </c>
      <c r="E45" s="2" t="s">
        <v>267</v>
      </c>
      <c r="F45" s="2">
        <v>0.0</v>
      </c>
      <c r="G45" s="2" t="s">
        <v>268</v>
      </c>
      <c r="H45" s="2">
        <v>0.0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269</v>
      </c>
      <c r="N45" s="2">
        <v>0.0</v>
      </c>
      <c r="O45" s="2" t="s">
        <v>270</v>
      </c>
      <c r="P45" s="2">
        <v>0.0</v>
      </c>
    </row>
    <row r="46">
      <c r="A46" s="2" t="s">
        <v>271</v>
      </c>
      <c r="B46" s="2" t="s">
        <v>50</v>
      </c>
      <c r="C46" s="2" t="s">
        <v>272</v>
      </c>
      <c r="D46" s="2" t="s">
        <v>273</v>
      </c>
      <c r="E46" s="2" t="s">
        <v>274</v>
      </c>
      <c r="F46" s="2">
        <v>0.0</v>
      </c>
      <c r="G46" s="2">
        <v>0.0</v>
      </c>
      <c r="H46" s="2">
        <v>0.0</v>
      </c>
      <c r="I46" s="2">
        <v>100.0</v>
      </c>
      <c r="J46" s="2">
        <v>0.0</v>
      </c>
      <c r="K46" s="2">
        <v>0.0</v>
      </c>
      <c r="L46" s="2">
        <v>0.0</v>
      </c>
      <c r="M46" s="2">
        <v>100.0</v>
      </c>
      <c r="N46" s="2">
        <v>0.0</v>
      </c>
      <c r="O46" s="2">
        <v>0.0</v>
      </c>
      <c r="P46" s="2">
        <v>0.0</v>
      </c>
    </row>
    <row r="47">
      <c r="A47" s="2" t="s">
        <v>275</v>
      </c>
      <c r="B47" s="2" t="s">
        <v>57</v>
      </c>
      <c r="C47" s="2" t="s">
        <v>276</v>
      </c>
      <c r="D47" s="2" t="s">
        <v>277</v>
      </c>
      <c r="E47" s="2" t="s">
        <v>278</v>
      </c>
      <c r="F47" s="2" t="s">
        <v>279</v>
      </c>
      <c r="G47" s="2" t="s">
        <v>280</v>
      </c>
      <c r="H47" s="2">
        <v>0.0</v>
      </c>
      <c r="I47" s="2" t="s">
        <v>281</v>
      </c>
      <c r="J47" s="2" t="s">
        <v>282</v>
      </c>
      <c r="K47" s="2">
        <v>0.0</v>
      </c>
      <c r="L47" s="2">
        <v>0.0</v>
      </c>
      <c r="M47" s="2" t="s">
        <v>283</v>
      </c>
      <c r="N47" s="2">
        <v>0.0</v>
      </c>
      <c r="O47" s="2" t="s">
        <v>284</v>
      </c>
      <c r="P47" s="2">
        <v>0.0</v>
      </c>
    </row>
    <row r="48">
      <c r="A48" s="2" t="s">
        <v>285</v>
      </c>
      <c r="B48" s="2" t="s">
        <v>148</v>
      </c>
      <c r="C48" s="2" t="s">
        <v>286</v>
      </c>
      <c r="D48" s="2" t="s">
        <v>287</v>
      </c>
      <c r="E48" s="4" t="s">
        <v>288</v>
      </c>
      <c r="F48" s="2" t="s">
        <v>289</v>
      </c>
      <c r="G48" s="2" t="s">
        <v>290</v>
      </c>
      <c r="H48" s="2" t="s">
        <v>291</v>
      </c>
      <c r="I48" s="2" t="s">
        <v>292</v>
      </c>
      <c r="J48" s="2" t="s">
        <v>293</v>
      </c>
      <c r="K48" s="2" t="s">
        <v>294</v>
      </c>
      <c r="L48" s="2" t="s">
        <v>295</v>
      </c>
      <c r="M48" s="2" t="s">
        <v>296</v>
      </c>
      <c r="N48" s="3">
        <v>45175.0</v>
      </c>
      <c r="O48" s="2">
        <v>0.0</v>
      </c>
      <c r="P48" s="2">
        <v>0.0</v>
      </c>
    </row>
    <row r="49">
      <c r="A49" s="2" t="s">
        <v>297</v>
      </c>
      <c r="B49" s="2" t="s">
        <v>57</v>
      </c>
      <c r="C49" s="2" t="s">
        <v>298</v>
      </c>
      <c r="D49" s="2" t="s">
        <v>299</v>
      </c>
      <c r="E49" s="2" t="s">
        <v>300</v>
      </c>
      <c r="F49" s="2" t="s">
        <v>301</v>
      </c>
      <c r="G49" s="2" t="s">
        <v>302</v>
      </c>
      <c r="H49" s="2" t="s">
        <v>303</v>
      </c>
      <c r="I49" s="2" t="s">
        <v>304</v>
      </c>
      <c r="J49" s="2" t="s">
        <v>305</v>
      </c>
      <c r="K49" s="2" t="s">
        <v>306</v>
      </c>
      <c r="L49" s="2" t="s">
        <v>307</v>
      </c>
      <c r="M49" s="2" t="s">
        <v>308</v>
      </c>
      <c r="N49" s="2" t="s">
        <v>309</v>
      </c>
      <c r="O49" s="2" t="s">
        <v>310</v>
      </c>
      <c r="P49" s="2">
        <v>0.0</v>
      </c>
    </row>
    <row r="50">
      <c r="A50" s="2" t="s">
        <v>311</v>
      </c>
      <c r="B50" s="2" t="s">
        <v>50</v>
      </c>
      <c r="C50" s="2" t="s">
        <v>312</v>
      </c>
      <c r="D50" s="2" t="s">
        <v>313</v>
      </c>
      <c r="E50" s="2" t="s">
        <v>314</v>
      </c>
      <c r="F50" s="2">
        <v>0.0</v>
      </c>
      <c r="G50" s="2" t="s">
        <v>315</v>
      </c>
      <c r="H50" s="2">
        <v>0.0</v>
      </c>
      <c r="I50" s="2" t="s">
        <v>316</v>
      </c>
      <c r="J50" s="2">
        <v>0.0</v>
      </c>
      <c r="K50" s="2" t="s">
        <v>317</v>
      </c>
      <c r="L50" s="2">
        <v>0.0</v>
      </c>
      <c r="M50" s="2">
        <v>100.0</v>
      </c>
      <c r="N50" s="2">
        <v>0.0</v>
      </c>
      <c r="O50" s="2">
        <v>0.0</v>
      </c>
      <c r="P50" s="2">
        <v>0.0</v>
      </c>
    </row>
    <row r="51">
      <c r="A51" s="2" t="s">
        <v>318</v>
      </c>
      <c r="B51" s="2" t="s">
        <v>57</v>
      </c>
      <c r="C51" s="2" t="s">
        <v>319</v>
      </c>
      <c r="D51" s="2" t="s">
        <v>320</v>
      </c>
      <c r="E51" s="2" t="s">
        <v>321</v>
      </c>
      <c r="F51" s="2" t="s">
        <v>322</v>
      </c>
      <c r="G51" s="2" t="s">
        <v>323</v>
      </c>
      <c r="H51" s="2" t="s">
        <v>324</v>
      </c>
      <c r="I51" s="2" t="s">
        <v>325</v>
      </c>
      <c r="J51" s="2">
        <v>0.0</v>
      </c>
      <c r="K51" s="2" t="s">
        <v>326</v>
      </c>
      <c r="L51" s="2" t="s">
        <v>327</v>
      </c>
      <c r="M51" s="2" t="s">
        <v>328</v>
      </c>
      <c r="N51" s="2" t="s">
        <v>329</v>
      </c>
      <c r="O51" s="2">
        <v>0.0</v>
      </c>
      <c r="P51" s="2">
        <v>0.0</v>
      </c>
    </row>
    <row r="52">
      <c r="A52" s="2" t="s">
        <v>330</v>
      </c>
      <c r="B52" s="2" t="s">
        <v>50</v>
      </c>
      <c r="C52" s="2" t="s">
        <v>331</v>
      </c>
      <c r="D52" s="2">
        <v>100.0</v>
      </c>
      <c r="E52" s="2">
        <v>100.0</v>
      </c>
      <c r="F52" s="2">
        <v>0.0</v>
      </c>
      <c r="G52" s="2">
        <v>0.0</v>
      </c>
      <c r="H52" s="2">
        <v>0.0</v>
      </c>
      <c r="I52" s="2" t="s">
        <v>17</v>
      </c>
      <c r="J52" s="2" t="s">
        <v>17</v>
      </c>
      <c r="K52" s="2" t="s">
        <v>17</v>
      </c>
      <c r="L52" s="2" t="s">
        <v>17</v>
      </c>
      <c r="M52" s="2">
        <v>100.0</v>
      </c>
      <c r="N52" s="2">
        <v>0.0</v>
      </c>
      <c r="O52" s="2">
        <v>0.0</v>
      </c>
      <c r="P52" s="2">
        <v>0.0</v>
      </c>
    </row>
    <row r="53">
      <c r="A53" s="2" t="s">
        <v>332</v>
      </c>
      <c r="B53" s="2" t="s">
        <v>148</v>
      </c>
      <c r="C53" s="2" t="s">
        <v>333</v>
      </c>
      <c r="D53" s="2" t="s">
        <v>334</v>
      </c>
      <c r="E53" s="2" t="s">
        <v>335</v>
      </c>
      <c r="F53" s="2" t="s">
        <v>336</v>
      </c>
      <c r="G53" s="2" t="s">
        <v>337</v>
      </c>
      <c r="H53" s="2" t="s">
        <v>338</v>
      </c>
      <c r="I53" s="2" t="s">
        <v>339</v>
      </c>
      <c r="J53" s="2" t="s">
        <v>340</v>
      </c>
      <c r="K53" s="2" t="s">
        <v>341</v>
      </c>
      <c r="L53" s="2" t="s">
        <v>342</v>
      </c>
      <c r="M53" s="2" t="s">
        <v>343</v>
      </c>
      <c r="N53" s="2" t="s">
        <v>344</v>
      </c>
      <c r="O53" s="2" t="s">
        <v>345</v>
      </c>
      <c r="P53" s="2" t="s">
        <v>346</v>
      </c>
    </row>
    <row r="54">
      <c r="A54" s="2" t="s">
        <v>347</v>
      </c>
      <c r="B54" s="2" t="s">
        <v>148</v>
      </c>
      <c r="C54" s="2" t="s">
        <v>348</v>
      </c>
      <c r="D54" s="2" t="s">
        <v>349</v>
      </c>
      <c r="E54" s="2" t="s">
        <v>350</v>
      </c>
      <c r="F54" s="2" t="s">
        <v>351</v>
      </c>
      <c r="G54" s="2" t="s">
        <v>352</v>
      </c>
      <c r="H54" s="2" t="s">
        <v>353</v>
      </c>
      <c r="I54" s="2" t="s">
        <v>354</v>
      </c>
      <c r="J54" s="2" t="s">
        <v>355</v>
      </c>
      <c r="K54" s="2">
        <v>0.0</v>
      </c>
      <c r="L54" s="2">
        <v>0.0</v>
      </c>
      <c r="M54" s="2" t="s">
        <v>356</v>
      </c>
      <c r="N54" s="2" t="s">
        <v>357</v>
      </c>
      <c r="O54" s="2" t="s">
        <v>358</v>
      </c>
      <c r="P54" s="2" t="s">
        <v>359</v>
      </c>
    </row>
    <row r="55">
      <c r="A55" s="2" t="s">
        <v>360</v>
      </c>
      <c r="B55" s="2" t="s">
        <v>57</v>
      </c>
      <c r="C55" s="2" t="s">
        <v>361</v>
      </c>
      <c r="D55" s="2" t="s">
        <v>362</v>
      </c>
      <c r="E55" s="2" t="s">
        <v>363</v>
      </c>
      <c r="F55" s="2" t="s">
        <v>364</v>
      </c>
      <c r="G55" s="2" t="s">
        <v>365</v>
      </c>
      <c r="H55" s="2" t="s">
        <v>366</v>
      </c>
      <c r="I55" s="2" t="s">
        <v>367</v>
      </c>
      <c r="J55" s="2" t="s">
        <v>368</v>
      </c>
      <c r="K55" s="2" t="s">
        <v>369</v>
      </c>
      <c r="L55" s="2" t="s">
        <v>370</v>
      </c>
      <c r="M55" s="2">
        <v>100.0</v>
      </c>
      <c r="N55" s="2">
        <v>0.0</v>
      </c>
      <c r="O55" s="2">
        <v>0.0</v>
      </c>
      <c r="P55" s="2">
        <v>0.0</v>
      </c>
    </row>
    <row r="56">
      <c r="A56" s="2" t="s">
        <v>371</v>
      </c>
      <c r="B56" s="2" t="s">
        <v>17</v>
      </c>
      <c r="C56" s="2" t="s">
        <v>372</v>
      </c>
      <c r="D56" s="2" t="s">
        <v>373</v>
      </c>
      <c r="E56" s="2">
        <v>100.0</v>
      </c>
      <c r="F56" s="2">
        <v>0.0</v>
      </c>
      <c r="G56" s="2">
        <v>0.0</v>
      </c>
      <c r="H56" s="2">
        <v>0.0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</row>
    <row r="57">
      <c r="A57" s="2" t="s">
        <v>374</v>
      </c>
      <c r="B57" s="2" t="s">
        <v>57</v>
      </c>
      <c r="C57" s="2" t="s">
        <v>375</v>
      </c>
      <c r="D57" s="2" t="s">
        <v>376</v>
      </c>
      <c r="E57" s="2" t="s">
        <v>377</v>
      </c>
      <c r="F57" s="2">
        <v>0.0</v>
      </c>
      <c r="G57" s="2" t="s">
        <v>378</v>
      </c>
      <c r="H57" s="2" t="s">
        <v>379</v>
      </c>
      <c r="I57" s="2" t="s">
        <v>380</v>
      </c>
      <c r="J57" s="2">
        <v>0.0</v>
      </c>
      <c r="K57" s="2" t="s">
        <v>381</v>
      </c>
      <c r="L57" s="2" t="s">
        <v>382</v>
      </c>
      <c r="M57" s="2" t="s">
        <v>383</v>
      </c>
      <c r="N57" s="2">
        <v>0.0</v>
      </c>
      <c r="O57" s="2" t="s">
        <v>384</v>
      </c>
      <c r="P57" s="2" t="s">
        <v>385</v>
      </c>
    </row>
    <row r="58">
      <c r="A58" s="2" t="s">
        <v>386</v>
      </c>
      <c r="B58" s="2" t="s">
        <v>148</v>
      </c>
      <c r="C58" s="2" t="s">
        <v>387</v>
      </c>
      <c r="D58" s="2" t="s">
        <v>388</v>
      </c>
      <c r="E58" s="2" t="s">
        <v>389</v>
      </c>
      <c r="F58" s="2" t="s">
        <v>390</v>
      </c>
      <c r="G58" s="2" t="s">
        <v>391</v>
      </c>
      <c r="H58" s="2" t="s">
        <v>392</v>
      </c>
      <c r="I58" s="2" t="s">
        <v>393</v>
      </c>
      <c r="J58" s="2" t="s">
        <v>394</v>
      </c>
      <c r="K58" s="2" t="s">
        <v>395</v>
      </c>
      <c r="L58" s="2" t="s">
        <v>396</v>
      </c>
      <c r="M58" s="2" t="s">
        <v>397</v>
      </c>
      <c r="N58" s="2" t="s">
        <v>398</v>
      </c>
      <c r="O58" s="2" t="s">
        <v>399</v>
      </c>
      <c r="P58" s="2">
        <v>0.0</v>
      </c>
    </row>
    <row r="59">
      <c r="A59" s="2" t="s">
        <v>400</v>
      </c>
      <c r="B59" s="2" t="s">
        <v>148</v>
      </c>
      <c r="C59" s="2" t="s">
        <v>401</v>
      </c>
      <c r="D59" s="2" t="s">
        <v>402</v>
      </c>
      <c r="E59" s="2" t="s">
        <v>403</v>
      </c>
      <c r="F59" s="2" t="s">
        <v>404</v>
      </c>
      <c r="G59" s="2" t="s">
        <v>405</v>
      </c>
      <c r="H59" s="2" t="s">
        <v>406</v>
      </c>
      <c r="I59" s="2" t="s">
        <v>407</v>
      </c>
      <c r="J59" s="2" t="s">
        <v>408</v>
      </c>
      <c r="K59" s="2" t="s">
        <v>409</v>
      </c>
      <c r="L59" s="2" t="s">
        <v>410</v>
      </c>
      <c r="M59" s="2" t="s">
        <v>411</v>
      </c>
      <c r="N59" s="2" t="s">
        <v>412</v>
      </c>
      <c r="O59" s="2" t="s">
        <v>413</v>
      </c>
      <c r="P59" s="2" t="s">
        <v>414</v>
      </c>
    </row>
    <row r="60">
      <c r="A60" s="2" t="s">
        <v>415</v>
      </c>
      <c r="B60" s="2" t="s">
        <v>50</v>
      </c>
      <c r="C60" s="2" t="s">
        <v>416</v>
      </c>
      <c r="D60" s="2" t="s">
        <v>417</v>
      </c>
      <c r="E60" s="2" t="s">
        <v>418</v>
      </c>
      <c r="F60" s="2">
        <v>0.0</v>
      </c>
      <c r="G60" s="2" t="s">
        <v>419</v>
      </c>
      <c r="H60" s="2">
        <v>0.0</v>
      </c>
      <c r="I60" s="2" t="s">
        <v>420</v>
      </c>
      <c r="J60" s="2">
        <v>0.0</v>
      </c>
      <c r="K60" s="2" t="s">
        <v>421</v>
      </c>
      <c r="L60" s="2">
        <v>0.0</v>
      </c>
      <c r="M60" s="2" t="s">
        <v>422</v>
      </c>
      <c r="N60" s="2">
        <v>0.0</v>
      </c>
      <c r="O60" s="2" t="s">
        <v>423</v>
      </c>
      <c r="P60" s="2">
        <v>0.0</v>
      </c>
    </row>
    <row r="61">
      <c r="A61" s="2" t="s">
        <v>424</v>
      </c>
      <c r="B61" s="2" t="s">
        <v>57</v>
      </c>
      <c r="C61" s="2" t="s">
        <v>425</v>
      </c>
      <c r="D61" s="2" t="s">
        <v>426</v>
      </c>
      <c r="E61" s="2" t="s">
        <v>427</v>
      </c>
      <c r="F61" s="2">
        <v>0.0</v>
      </c>
      <c r="G61" s="2" t="s">
        <v>428</v>
      </c>
      <c r="H61" s="2">
        <v>0.0</v>
      </c>
      <c r="I61" s="2" t="s">
        <v>429</v>
      </c>
      <c r="J61" s="2">
        <v>0.0</v>
      </c>
      <c r="K61" s="2" t="s">
        <v>430</v>
      </c>
      <c r="L61" s="2">
        <v>0.0</v>
      </c>
      <c r="M61" s="2" t="s">
        <v>431</v>
      </c>
      <c r="N61" s="2">
        <v>0.0</v>
      </c>
      <c r="O61" s="2" t="s">
        <v>432</v>
      </c>
      <c r="P61" s="2">
        <v>0.0</v>
      </c>
    </row>
    <row r="62">
      <c r="A62" s="2" t="s">
        <v>433</v>
      </c>
      <c r="B62" s="2" t="s">
        <v>148</v>
      </c>
      <c r="C62" s="2" t="s">
        <v>434</v>
      </c>
      <c r="D62" s="2" t="s">
        <v>435</v>
      </c>
      <c r="E62" s="2" t="s">
        <v>436</v>
      </c>
      <c r="F62" s="2" t="s">
        <v>437</v>
      </c>
      <c r="G62" s="2" t="s">
        <v>438</v>
      </c>
      <c r="H62" s="2" t="s">
        <v>439</v>
      </c>
      <c r="I62" s="2" t="s">
        <v>440</v>
      </c>
      <c r="J62" s="2" t="s">
        <v>441</v>
      </c>
      <c r="K62" s="2" t="s">
        <v>442</v>
      </c>
      <c r="L62" s="2" t="s">
        <v>443</v>
      </c>
      <c r="M62" s="2" t="s">
        <v>444</v>
      </c>
      <c r="N62" s="2" t="s">
        <v>445</v>
      </c>
      <c r="O62" s="2" t="s">
        <v>446</v>
      </c>
      <c r="P62" s="2">
        <v>0.0</v>
      </c>
    </row>
    <row r="63">
      <c r="A63" s="2" t="s">
        <v>447</v>
      </c>
      <c r="B63" s="2" t="s">
        <v>50</v>
      </c>
      <c r="C63" s="2" t="s">
        <v>448</v>
      </c>
      <c r="D63" s="2" t="s">
        <v>449</v>
      </c>
      <c r="E63" s="2" t="s">
        <v>450</v>
      </c>
      <c r="F63" s="2">
        <v>0.0</v>
      </c>
      <c r="G63" s="2" t="s">
        <v>451</v>
      </c>
      <c r="H63" s="2">
        <v>0.0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452</v>
      </c>
      <c r="N63" s="2">
        <v>0.0</v>
      </c>
      <c r="O63" s="2" t="s">
        <v>453</v>
      </c>
      <c r="P63" s="2">
        <v>0.0</v>
      </c>
    </row>
    <row r="64">
      <c r="A64" s="2" t="s">
        <v>454</v>
      </c>
      <c r="B64" s="2" t="s">
        <v>50</v>
      </c>
      <c r="C64" s="2" t="s">
        <v>455</v>
      </c>
      <c r="D64" s="2" t="s">
        <v>456</v>
      </c>
      <c r="E64" s="2" t="s">
        <v>457</v>
      </c>
      <c r="F64" s="2" t="s">
        <v>458</v>
      </c>
      <c r="G64" s="2">
        <v>0.0</v>
      </c>
      <c r="H64" s="2">
        <v>0.0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</row>
    <row r="65">
      <c r="A65" s="2" t="s">
        <v>459</v>
      </c>
      <c r="B65" s="2" t="s">
        <v>50</v>
      </c>
      <c r="C65" s="2" t="s">
        <v>460</v>
      </c>
      <c r="D65" s="2" t="s">
        <v>461</v>
      </c>
      <c r="E65" s="2">
        <v>100.0</v>
      </c>
      <c r="F65" s="2">
        <v>0.0</v>
      </c>
      <c r="G65" s="2">
        <v>0.0</v>
      </c>
      <c r="H65" s="2">
        <v>0.0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</row>
    <row r="66">
      <c r="A66" s="2" t="s">
        <v>462</v>
      </c>
      <c r="B66" s="2" t="s">
        <v>50</v>
      </c>
      <c r="C66" s="2" t="s">
        <v>463</v>
      </c>
      <c r="D66" s="2" t="s">
        <v>464</v>
      </c>
      <c r="E66" s="2" t="s">
        <v>465</v>
      </c>
      <c r="F66" s="2" t="s">
        <v>466</v>
      </c>
      <c r="G66" s="2" t="s">
        <v>467</v>
      </c>
      <c r="H66" s="2">
        <v>0.0</v>
      </c>
      <c r="I66" s="2" t="s">
        <v>468</v>
      </c>
      <c r="J66" s="2">
        <v>0.0</v>
      </c>
      <c r="K66" s="2" t="s">
        <v>469</v>
      </c>
      <c r="L66" s="2">
        <v>0.0</v>
      </c>
      <c r="M66" s="2" t="s">
        <v>470</v>
      </c>
      <c r="N66" s="2" t="s">
        <v>471</v>
      </c>
      <c r="O66" s="2" t="s">
        <v>472</v>
      </c>
      <c r="P66" s="2">
        <v>0.0</v>
      </c>
    </row>
    <row r="67">
      <c r="A67" s="2" t="s">
        <v>473</v>
      </c>
      <c r="B67" s="2" t="s">
        <v>474</v>
      </c>
      <c r="C67" s="2" t="s">
        <v>475</v>
      </c>
      <c r="D67" s="2" t="s">
        <v>476</v>
      </c>
      <c r="E67" s="2" t="s">
        <v>477</v>
      </c>
      <c r="F67" s="2" t="s">
        <v>478</v>
      </c>
      <c r="G67" s="2" t="s">
        <v>479</v>
      </c>
      <c r="H67" s="2" t="s">
        <v>480</v>
      </c>
      <c r="I67" s="2" t="s">
        <v>481</v>
      </c>
      <c r="J67" s="2" t="s">
        <v>482</v>
      </c>
      <c r="K67" s="2" t="s">
        <v>483</v>
      </c>
      <c r="L67" s="2" t="s">
        <v>484</v>
      </c>
      <c r="M67" s="2" t="s">
        <v>485</v>
      </c>
      <c r="N67" s="2" t="s">
        <v>486</v>
      </c>
      <c r="O67" s="2" t="s">
        <v>487</v>
      </c>
      <c r="P67" s="2" t="s">
        <v>488</v>
      </c>
    </row>
    <row r="68">
      <c r="A68" s="2" t="s">
        <v>489</v>
      </c>
      <c r="B68" s="2" t="s">
        <v>50</v>
      </c>
      <c r="C68" s="2" t="s">
        <v>490</v>
      </c>
      <c r="D68" s="2" t="s">
        <v>491</v>
      </c>
      <c r="E68" s="2" t="s">
        <v>236</v>
      </c>
      <c r="F68" s="2">
        <v>0.0</v>
      </c>
      <c r="G68" s="2" t="s">
        <v>237</v>
      </c>
      <c r="H68" s="2">
        <v>0.0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</row>
    <row r="69">
      <c r="A69" s="2" t="s">
        <v>492</v>
      </c>
      <c r="B69" s="2" t="s">
        <v>57</v>
      </c>
      <c r="C69" s="2" t="s">
        <v>493</v>
      </c>
      <c r="D69" s="2" t="s">
        <v>494</v>
      </c>
      <c r="E69" s="2" t="s">
        <v>495</v>
      </c>
      <c r="F69" s="2" t="s">
        <v>496</v>
      </c>
      <c r="G69" s="2" t="s">
        <v>497</v>
      </c>
      <c r="H69" s="2" t="s">
        <v>498</v>
      </c>
      <c r="I69" s="2" t="s">
        <v>499</v>
      </c>
      <c r="J69" s="2" t="s">
        <v>500</v>
      </c>
      <c r="K69" s="2" t="s">
        <v>501</v>
      </c>
      <c r="L69" s="2" t="s">
        <v>502</v>
      </c>
      <c r="M69" s="2" t="s">
        <v>503</v>
      </c>
      <c r="N69" s="2" t="s">
        <v>504</v>
      </c>
      <c r="O69" s="2" t="s">
        <v>505</v>
      </c>
      <c r="P69" s="2">
        <v>0.0</v>
      </c>
    </row>
    <row r="70">
      <c r="A70" s="2" t="s">
        <v>506</v>
      </c>
      <c r="B70" s="2" t="s">
        <v>148</v>
      </c>
      <c r="C70" s="2" t="s">
        <v>507</v>
      </c>
      <c r="D70" s="2" t="s">
        <v>508</v>
      </c>
      <c r="E70" s="2" t="s">
        <v>509</v>
      </c>
      <c r="F70" s="2" t="s">
        <v>510</v>
      </c>
      <c r="G70" s="2" t="s">
        <v>511</v>
      </c>
      <c r="H70" s="2" t="s">
        <v>512</v>
      </c>
      <c r="I70" s="2" t="s">
        <v>513</v>
      </c>
      <c r="J70" s="2" t="s">
        <v>514</v>
      </c>
      <c r="K70" s="2" t="s">
        <v>515</v>
      </c>
      <c r="L70" s="2" t="s">
        <v>516</v>
      </c>
      <c r="M70" s="2" t="s">
        <v>517</v>
      </c>
      <c r="N70" s="2" t="s">
        <v>518</v>
      </c>
      <c r="O70" s="2" t="s">
        <v>519</v>
      </c>
      <c r="P70" s="2" t="s">
        <v>520</v>
      </c>
    </row>
    <row r="71">
      <c r="A71" s="2" t="s">
        <v>521</v>
      </c>
      <c r="B71" s="2" t="s">
        <v>57</v>
      </c>
      <c r="C71" s="2" t="s">
        <v>522</v>
      </c>
      <c r="D71" s="2" t="s">
        <v>523</v>
      </c>
      <c r="E71" s="2" t="s">
        <v>524</v>
      </c>
      <c r="F71" s="2" t="s">
        <v>525</v>
      </c>
      <c r="G71" s="2" t="s">
        <v>526</v>
      </c>
      <c r="H71" s="2" t="s">
        <v>17</v>
      </c>
      <c r="I71" s="2" t="s">
        <v>527</v>
      </c>
      <c r="J71" s="2" t="s">
        <v>528</v>
      </c>
      <c r="K71" s="2" t="s">
        <v>529</v>
      </c>
      <c r="L71" s="2" t="s">
        <v>17</v>
      </c>
      <c r="M71" s="2" t="s">
        <v>530</v>
      </c>
      <c r="N71" s="2" t="s">
        <v>531</v>
      </c>
      <c r="O71" s="2" t="s">
        <v>532</v>
      </c>
      <c r="P71" s="2" t="s">
        <v>17</v>
      </c>
    </row>
    <row r="72">
      <c r="A72" s="2" t="s">
        <v>533</v>
      </c>
      <c r="B72" s="2" t="s">
        <v>57</v>
      </c>
      <c r="C72" s="2" t="s">
        <v>534</v>
      </c>
      <c r="D72" s="2" t="s">
        <v>535</v>
      </c>
      <c r="E72" s="2" t="s">
        <v>536</v>
      </c>
      <c r="F72" s="2" t="s">
        <v>537</v>
      </c>
      <c r="G72" s="2" t="s">
        <v>538</v>
      </c>
      <c r="H72" s="2" t="s">
        <v>539</v>
      </c>
      <c r="I72" s="2" t="s">
        <v>540</v>
      </c>
      <c r="J72" s="2" t="s">
        <v>541</v>
      </c>
      <c r="K72" s="2" t="s">
        <v>542</v>
      </c>
      <c r="L72" s="2" t="s">
        <v>543</v>
      </c>
      <c r="M72" s="2" t="s">
        <v>544</v>
      </c>
      <c r="N72" s="2" t="s">
        <v>545</v>
      </c>
      <c r="O72" s="2" t="s">
        <v>546</v>
      </c>
      <c r="P72" s="2" t="s">
        <v>547</v>
      </c>
    </row>
    <row r="73">
      <c r="A73" s="2" t="s">
        <v>548</v>
      </c>
      <c r="B73" s="2" t="s">
        <v>474</v>
      </c>
      <c r="C73" s="2" t="s">
        <v>549</v>
      </c>
      <c r="D73" s="2" t="s">
        <v>550</v>
      </c>
      <c r="E73" s="2" t="s">
        <v>551</v>
      </c>
      <c r="F73" s="2" t="s">
        <v>552</v>
      </c>
      <c r="G73" s="2" t="s">
        <v>553</v>
      </c>
      <c r="H73" s="2" t="s">
        <v>554</v>
      </c>
      <c r="I73" s="2" t="s">
        <v>555</v>
      </c>
      <c r="J73" s="2" t="s">
        <v>556</v>
      </c>
      <c r="K73" s="2" t="s">
        <v>557</v>
      </c>
      <c r="L73" s="2" t="s">
        <v>558</v>
      </c>
      <c r="M73" s="2" t="s">
        <v>559</v>
      </c>
      <c r="N73" s="2" t="s">
        <v>560</v>
      </c>
      <c r="O73" s="2" t="s">
        <v>561</v>
      </c>
      <c r="P73" s="2" t="s">
        <v>562</v>
      </c>
    </row>
    <row r="74">
      <c r="A74" s="2" t="s">
        <v>563</v>
      </c>
      <c r="B74" s="2" t="s">
        <v>57</v>
      </c>
      <c r="C74" s="2" t="s">
        <v>564</v>
      </c>
      <c r="D74" s="2" t="s">
        <v>565</v>
      </c>
      <c r="E74" s="2" t="s">
        <v>566</v>
      </c>
      <c r="F74" s="2" t="s">
        <v>567</v>
      </c>
      <c r="G74" s="2" t="s">
        <v>568</v>
      </c>
      <c r="H74" s="2" t="s">
        <v>569</v>
      </c>
      <c r="I74" s="2" t="s">
        <v>570</v>
      </c>
      <c r="J74" s="2" t="s">
        <v>571</v>
      </c>
      <c r="K74" s="2" t="s">
        <v>572</v>
      </c>
      <c r="L74" s="2" t="s">
        <v>573</v>
      </c>
      <c r="M74" s="2" t="s">
        <v>574</v>
      </c>
      <c r="N74" s="2" t="s">
        <v>575</v>
      </c>
      <c r="O74" s="2" t="s">
        <v>576</v>
      </c>
      <c r="P74" s="2" t="s">
        <v>577</v>
      </c>
    </row>
    <row r="75">
      <c r="A75" s="2" t="s">
        <v>578</v>
      </c>
      <c r="B75" s="2" t="s">
        <v>50</v>
      </c>
      <c r="C75" s="2" t="s">
        <v>579</v>
      </c>
      <c r="D75" s="2" t="s">
        <v>580</v>
      </c>
      <c r="E75" s="2" t="s">
        <v>581</v>
      </c>
      <c r="F75" s="2">
        <v>0.0</v>
      </c>
      <c r="G75" s="2" t="s">
        <v>582</v>
      </c>
      <c r="H75" s="2">
        <v>0.0</v>
      </c>
      <c r="I75" s="2" t="s">
        <v>583</v>
      </c>
      <c r="J75" s="2">
        <v>0.0</v>
      </c>
      <c r="K75" s="2" t="s">
        <v>584</v>
      </c>
      <c r="L75" s="2">
        <v>0.0</v>
      </c>
      <c r="M75" s="2">
        <v>100.0</v>
      </c>
      <c r="N75" s="2">
        <v>0.0</v>
      </c>
      <c r="O75" s="2">
        <v>0.0</v>
      </c>
      <c r="P75" s="2">
        <v>0.0</v>
      </c>
    </row>
    <row r="76">
      <c r="A76" s="2" t="s">
        <v>585</v>
      </c>
      <c r="B76" s="2" t="s">
        <v>50</v>
      </c>
      <c r="C76" s="2" t="s">
        <v>586</v>
      </c>
      <c r="D76" s="2" t="s">
        <v>587</v>
      </c>
      <c r="E76" s="2">
        <v>100.0</v>
      </c>
      <c r="F76" s="2">
        <v>0.0</v>
      </c>
      <c r="G76" s="2">
        <v>0.0</v>
      </c>
      <c r="H76" s="2">
        <v>0.0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</row>
    <row r="77">
      <c r="A77" s="2" t="s">
        <v>588</v>
      </c>
      <c r="B77" s="2" t="s">
        <v>57</v>
      </c>
      <c r="C77" s="2" t="s">
        <v>589</v>
      </c>
      <c r="D77" s="2" t="s">
        <v>590</v>
      </c>
      <c r="E77" s="2" t="s">
        <v>591</v>
      </c>
      <c r="F77" s="2" t="s">
        <v>592</v>
      </c>
      <c r="G77" s="2" t="s">
        <v>593</v>
      </c>
      <c r="H77" s="2">
        <v>0.0</v>
      </c>
      <c r="I77" s="2" t="s">
        <v>594</v>
      </c>
      <c r="J77" s="2" t="s">
        <v>595</v>
      </c>
      <c r="K77" s="2" t="s">
        <v>596</v>
      </c>
      <c r="L77" s="2">
        <v>0.0</v>
      </c>
      <c r="M77" s="2" t="s">
        <v>597</v>
      </c>
      <c r="N77" s="2" t="s">
        <v>598</v>
      </c>
      <c r="O77" s="2" t="s">
        <v>599</v>
      </c>
      <c r="P77" s="2">
        <v>0.0</v>
      </c>
    </row>
    <row r="78">
      <c r="A78" s="2" t="s">
        <v>600</v>
      </c>
      <c r="B78" s="2" t="s">
        <v>50</v>
      </c>
      <c r="C78" s="2" t="s">
        <v>601</v>
      </c>
      <c r="D78" s="2" t="s">
        <v>602</v>
      </c>
      <c r="E78" s="2" t="s">
        <v>603</v>
      </c>
      <c r="F78" s="2">
        <v>0.0</v>
      </c>
      <c r="G78" s="2" t="s">
        <v>604</v>
      </c>
      <c r="H78" s="2">
        <v>0.0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</row>
    <row r="79">
      <c r="A79" s="2" t="s">
        <v>605</v>
      </c>
      <c r="B79" s="2" t="s">
        <v>57</v>
      </c>
      <c r="C79" s="2" t="s">
        <v>606</v>
      </c>
      <c r="D79" s="2" t="s">
        <v>607</v>
      </c>
      <c r="E79" s="2" t="s">
        <v>608</v>
      </c>
      <c r="F79" s="2" t="s">
        <v>609</v>
      </c>
      <c r="G79" s="2" t="s">
        <v>610</v>
      </c>
      <c r="H79" s="2" t="s">
        <v>611</v>
      </c>
      <c r="I79" s="2" t="s">
        <v>612</v>
      </c>
      <c r="J79" s="2" t="s">
        <v>613</v>
      </c>
      <c r="K79" s="2" t="s">
        <v>614</v>
      </c>
      <c r="L79" s="2" t="s">
        <v>615</v>
      </c>
      <c r="M79" s="2" t="s">
        <v>616</v>
      </c>
      <c r="N79" s="2" t="s">
        <v>617</v>
      </c>
      <c r="O79" s="2" t="s">
        <v>618</v>
      </c>
      <c r="P79" s="2" t="s">
        <v>619</v>
      </c>
    </row>
    <row r="80">
      <c r="A80" s="2" t="s">
        <v>620</v>
      </c>
      <c r="B80" s="2" t="s">
        <v>57</v>
      </c>
      <c r="C80" s="2" t="s">
        <v>621</v>
      </c>
      <c r="D80" s="2" t="s">
        <v>622</v>
      </c>
      <c r="E80" s="2" t="s">
        <v>623</v>
      </c>
      <c r="F80" s="2">
        <v>0.0</v>
      </c>
      <c r="G80" s="2" t="s">
        <v>624</v>
      </c>
      <c r="H80" s="2">
        <v>0.0</v>
      </c>
      <c r="I80" s="2">
        <v>100.0</v>
      </c>
      <c r="J80" s="2">
        <v>0.0</v>
      </c>
      <c r="K80" s="2">
        <v>0.0</v>
      </c>
      <c r="L80" s="2">
        <v>0.0</v>
      </c>
      <c r="M80" s="2" t="s">
        <v>625</v>
      </c>
      <c r="N80" s="2">
        <v>0.0</v>
      </c>
      <c r="O80" s="2" t="s">
        <v>626</v>
      </c>
      <c r="P80" s="2">
        <v>0.0</v>
      </c>
    </row>
    <row r="81">
      <c r="A81" s="2" t="s">
        <v>627</v>
      </c>
      <c r="B81" s="2" t="s">
        <v>148</v>
      </c>
      <c r="C81" s="2" t="s">
        <v>628</v>
      </c>
      <c r="D81" s="2" t="s">
        <v>629</v>
      </c>
      <c r="E81" s="2" t="s">
        <v>630</v>
      </c>
      <c r="F81" s="2" t="s">
        <v>631</v>
      </c>
      <c r="G81" s="2" t="s">
        <v>632</v>
      </c>
      <c r="H81" s="2" t="s">
        <v>633</v>
      </c>
      <c r="I81" s="2" t="s">
        <v>634</v>
      </c>
      <c r="J81" s="2" t="s">
        <v>635</v>
      </c>
      <c r="K81" s="2" t="s">
        <v>636</v>
      </c>
      <c r="L81" s="2" t="s">
        <v>637</v>
      </c>
      <c r="M81" s="2" t="s">
        <v>638</v>
      </c>
      <c r="N81" s="2" t="s">
        <v>639</v>
      </c>
      <c r="O81" s="2" t="s">
        <v>640</v>
      </c>
      <c r="P81" s="2">
        <v>0.0</v>
      </c>
    </row>
    <row r="82">
      <c r="A82" s="2" t="s">
        <v>641</v>
      </c>
      <c r="B82" s="2" t="s">
        <v>57</v>
      </c>
      <c r="C82" s="2" t="s">
        <v>642</v>
      </c>
      <c r="D82" s="2" t="s">
        <v>643</v>
      </c>
      <c r="E82" s="2" t="s">
        <v>644</v>
      </c>
      <c r="F82" s="2" t="s">
        <v>645</v>
      </c>
      <c r="G82" s="2" t="s">
        <v>646</v>
      </c>
      <c r="H82" s="2">
        <v>0.0</v>
      </c>
      <c r="I82" s="2" t="s">
        <v>647</v>
      </c>
      <c r="J82" s="2" t="s">
        <v>648</v>
      </c>
      <c r="K82" s="2">
        <v>0.0</v>
      </c>
      <c r="L82" s="2">
        <v>0.0</v>
      </c>
      <c r="M82" s="2" t="s">
        <v>649</v>
      </c>
      <c r="N82" s="2" t="s">
        <v>650</v>
      </c>
      <c r="O82" s="2" t="s">
        <v>651</v>
      </c>
      <c r="P82" s="2">
        <v>0.0</v>
      </c>
    </row>
    <row r="83">
      <c r="A83" s="2" t="s">
        <v>652</v>
      </c>
      <c r="B83" s="2" t="s">
        <v>50</v>
      </c>
      <c r="C83" s="2" t="s">
        <v>653</v>
      </c>
      <c r="D83" s="2" t="s">
        <v>654</v>
      </c>
      <c r="E83" s="2" t="s">
        <v>655</v>
      </c>
      <c r="F83" s="2" t="s">
        <v>656</v>
      </c>
      <c r="G83" s="2">
        <v>0.0</v>
      </c>
      <c r="H83" s="2">
        <v>0.0</v>
      </c>
      <c r="I83" s="2" t="s">
        <v>657</v>
      </c>
      <c r="J83" s="2" t="s">
        <v>658</v>
      </c>
      <c r="K83" s="2">
        <v>0.0</v>
      </c>
      <c r="L83" s="2">
        <v>0.0</v>
      </c>
      <c r="M83" s="2" t="s">
        <v>659</v>
      </c>
      <c r="N83" s="2" t="s">
        <v>660</v>
      </c>
      <c r="O83" s="2">
        <v>0.0</v>
      </c>
      <c r="P83" s="2">
        <v>0.0</v>
      </c>
    </row>
    <row r="84">
      <c r="A84" s="2" t="s">
        <v>661</v>
      </c>
      <c r="B84" s="2" t="s">
        <v>57</v>
      </c>
      <c r="C84" s="2" t="s">
        <v>662</v>
      </c>
      <c r="D84" s="2" t="s">
        <v>663</v>
      </c>
      <c r="E84" s="2" t="s">
        <v>664</v>
      </c>
      <c r="F84" s="2">
        <v>0.0</v>
      </c>
      <c r="G84" s="2" t="s">
        <v>665</v>
      </c>
      <c r="H84" s="2" t="s">
        <v>666</v>
      </c>
      <c r="I84" s="2" t="s">
        <v>667</v>
      </c>
      <c r="J84" s="2">
        <v>0.0</v>
      </c>
      <c r="K84" s="2" t="s">
        <v>668</v>
      </c>
      <c r="L84" s="2" t="s">
        <v>669</v>
      </c>
      <c r="M84" s="2" t="s">
        <v>670</v>
      </c>
      <c r="N84" s="2">
        <v>0.0</v>
      </c>
      <c r="O84" s="2" t="s">
        <v>671</v>
      </c>
      <c r="P84" s="2" t="s">
        <v>672</v>
      </c>
    </row>
    <row r="85">
      <c r="A85" s="2" t="s">
        <v>673</v>
      </c>
      <c r="B85" s="2" t="s">
        <v>57</v>
      </c>
      <c r="C85" s="2" t="s">
        <v>674</v>
      </c>
      <c r="D85" s="2" t="s">
        <v>675</v>
      </c>
      <c r="E85" s="2" t="s">
        <v>676</v>
      </c>
      <c r="F85" s="2" t="s">
        <v>677</v>
      </c>
      <c r="G85" s="2" t="s">
        <v>678</v>
      </c>
      <c r="H85" s="2">
        <v>0.0</v>
      </c>
      <c r="I85" s="2" t="s">
        <v>679</v>
      </c>
      <c r="J85" s="2" t="s">
        <v>680</v>
      </c>
      <c r="K85" s="2" t="s">
        <v>681</v>
      </c>
      <c r="L85" s="2">
        <v>0.0</v>
      </c>
      <c r="M85" s="2" t="s">
        <v>682</v>
      </c>
      <c r="N85" s="2" t="s">
        <v>683</v>
      </c>
      <c r="O85" s="2" t="s">
        <v>684</v>
      </c>
      <c r="P85" s="2">
        <v>0.0</v>
      </c>
    </row>
    <row r="86">
      <c r="A86" s="2" t="s">
        <v>685</v>
      </c>
      <c r="B86" s="2" t="s">
        <v>50</v>
      </c>
      <c r="C86" s="2" t="s">
        <v>686</v>
      </c>
      <c r="D86" s="2" t="s">
        <v>687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>
        <v>100.0</v>
      </c>
      <c r="N86" s="2">
        <v>0.0</v>
      </c>
      <c r="O86" s="2">
        <v>0.0</v>
      </c>
      <c r="P86" s="2">
        <v>0.0</v>
      </c>
    </row>
    <row r="87">
      <c r="A87" s="2" t="s">
        <v>688</v>
      </c>
      <c r="B87" s="2" t="s">
        <v>50</v>
      </c>
      <c r="C87" s="2" t="s">
        <v>689</v>
      </c>
      <c r="D87" s="2">
        <v>100.0</v>
      </c>
      <c r="E87" s="2">
        <v>100.0</v>
      </c>
      <c r="F87" s="2">
        <v>0.0</v>
      </c>
      <c r="G87" s="2">
        <v>0.0</v>
      </c>
      <c r="H87" s="2">
        <v>0.0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</row>
    <row r="88">
      <c r="A88" s="2" t="s">
        <v>690</v>
      </c>
      <c r="B88" s="2" t="s">
        <v>50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695</v>
      </c>
      <c r="H88" s="2" t="s">
        <v>696</v>
      </c>
      <c r="I88" s="2" t="s">
        <v>697</v>
      </c>
      <c r="J88" s="2" t="s">
        <v>698</v>
      </c>
      <c r="K88" s="2" t="s">
        <v>699</v>
      </c>
      <c r="L88" s="2" t="s">
        <v>700</v>
      </c>
      <c r="M88" s="2" t="s">
        <v>701</v>
      </c>
      <c r="N88" s="2" t="s">
        <v>702</v>
      </c>
      <c r="O88" s="2">
        <v>0.0</v>
      </c>
      <c r="P88" s="2">
        <v>0.0</v>
      </c>
    </row>
    <row r="89">
      <c r="A89" s="2" t="s">
        <v>703</v>
      </c>
      <c r="B89" s="2" t="s">
        <v>148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708</v>
      </c>
      <c r="H89" s="2" t="s">
        <v>709</v>
      </c>
      <c r="I89" s="2" t="s">
        <v>710</v>
      </c>
      <c r="J89" s="2" t="s">
        <v>711</v>
      </c>
      <c r="K89" s="2" t="s">
        <v>712</v>
      </c>
      <c r="L89" s="2" t="s">
        <v>713</v>
      </c>
      <c r="M89" s="2" t="s">
        <v>714</v>
      </c>
      <c r="N89" s="2" t="s">
        <v>715</v>
      </c>
      <c r="O89" s="2" t="s">
        <v>716</v>
      </c>
      <c r="P89" s="2">
        <v>0.0</v>
      </c>
    </row>
    <row r="90">
      <c r="A90" s="2" t="s">
        <v>717</v>
      </c>
      <c r="B90" s="2" t="s">
        <v>50</v>
      </c>
      <c r="C90" s="2" t="s">
        <v>718</v>
      </c>
      <c r="D90" s="2" t="s">
        <v>719</v>
      </c>
      <c r="E90" s="2" t="s">
        <v>720</v>
      </c>
      <c r="F90" s="2">
        <v>0.0</v>
      </c>
      <c r="G90" s="2">
        <v>0.0</v>
      </c>
      <c r="H90" s="2">
        <v>0.0</v>
      </c>
      <c r="I90" s="2">
        <v>100.0</v>
      </c>
      <c r="J90" s="2">
        <v>0.0</v>
      </c>
      <c r="K90" s="2">
        <v>0.0</v>
      </c>
      <c r="L90" s="2">
        <v>0.0</v>
      </c>
      <c r="M90" s="2">
        <v>100.0</v>
      </c>
      <c r="N90" s="2">
        <v>0.0</v>
      </c>
      <c r="O90" s="2">
        <v>0.0</v>
      </c>
      <c r="P90" s="2">
        <v>0.0</v>
      </c>
    </row>
    <row r="91">
      <c r="A91" s="2" t="s">
        <v>721</v>
      </c>
      <c r="B91" s="2" t="s">
        <v>474</v>
      </c>
      <c r="C91" s="2" t="s">
        <v>722</v>
      </c>
      <c r="D91" s="2" t="s">
        <v>723</v>
      </c>
      <c r="E91" s="2" t="s">
        <v>724</v>
      </c>
      <c r="F91" s="2" t="s">
        <v>725</v>
      </c>
      <c r="G91" s="2" t="s">
        <v>726</v>
      </c>
      <c r="H91" s="2" t="s">
        <v>727</v>
      </c>
      <c r="I91" s="2" t="s">
        <v>728</v>
      </c>
      <c r="J91" s="2" t="s">
        <v>729</v>
      </c>
      <c r="K91" s="2" t="s">
        <v>730</v>
      </c>
      <c r="L91" s="2" t="s">
        <v>731</v>
      </c>
      <c r="M91" s="2" t="s">
        <v>732</v>
      </c>
      <c r="N91" s="2" t="s">
        <v>733</v>
      </c>
      <c r="O91" s="2" t="s">
        <v>734</v>
      </c>
      <c r="P91" s="2" t="s">
        <v>735</v>
      </c>
    </row>
    <row r="92">
      <c r="A92" s="2" t="s">
        <v>736</v>
      </c>
      <c r="B92" s="2" t="s">
        <v>50</v>
      </c>
      <c r="C92" s="2" t="s">
        <v>737</v>
      </c>
      <c r="D92" s="2" t="s">
        <v>738</v>
      </c>
      <c r="E92" s="2" t="s">
        <v>739</v>
      </c>
      <c r="F92" s="2">
        <v>0.0</v>
      </c>
      <c r="G92" s="2" t="s">
        <v>740</v>
      </c>
      <c r="H92" s="2">
        <v>0.0</v>
      </c>
      <c r="I92" s="2" t="s">
        <v>741</v>
      </c>
      <c r="J92" s="2">
        <v>0.0</v>
      </c>
      <c r="K92" s="2" t="s">
        <v>742</v>
      </c>
      <c r="L92" s="2">
        <v>0.0</v>
      </c>
      <c r="M92" s="2" t="s">
        <v>743</v>
      </c>
      <c r="N92" s="2">
        <v>0.0</v>
      </c>
      <c r="O92" s="2" t="s">
        <v>744</v>
      </c>
      <c r="P92" s="2">
        <v>0.0</v>
      </c>
    </row>
    <row r="93">
      <c r="A93" s="2" t="s">
        <v>745</v>
      </c>
      <c r="B93" s="2" t="s">
        <v>474</v>
      </c>
      <c r="C93" s="2" t="s">
        <v>746</v>
      </c>
      <c r="D93" s="2" t="s">
        <v>747</v>
      </c>
      <c r="E93" s="2" t="s">
        <v>748</v>
      </c>
      <c r="F93" s="2" t="s">
        <v>749</v>
      </c>
      <c r="G93" s="2" t="s">
        <v>750</v>
      </c>
      <c r="H93" s="2" t="s">
        <v>751</v>
      </c>
      <c r="I93" s="2" t="s">
        <v>752</v>
      </c>
      <c r="J93" s="2" t="s">
        <v>753</v>
      </c>
      <c r="K93" s="2" t="s">
        <v>754</v>
      </c>
      <c r="L93" s="2" t="s">
        <v>755</v>
      </c>
      <c r="M93" s="2" t="s">
        <v>756</v>
      </c>
      <c r="N93" s="2" t="s">
        <v>757</v>
      </c>
      <c r="O93" s="2" t="s">
        <v>758</v>
      </c>
      <c r="P93" s="2" t="s">
        <v>759</v>
      </c>
    </row>
    <row r="94">
      <c r="A94" s="2" t="s">
        <v>760</v>
      </c>
      <c r="B94" s="2" t="s">
        <v>57</v>
      </c>
      <c r="C94" s="2" t="s">
        <v>761</v>
      </c>
      <c r="D94" s="2" t="s">
        <v>762</v>
      </c>
      <c r="E94" s="2" t="s">
        <v>763</v>
      </c>
      <c r="F94" s="2" t="s">
        <v>764</v>
      </c>
      <c r="G94" s="2" t="s">
        <v>765</v>
      </c>
      <c r="H94" s="2">
        <v>0.0</v>
      </c>
      <c r="I94" s="2" t="s">
        <v>766</v>
      </c>
      <c r="J94" s="2" t="s">
        <v>767</v>
      </c>
      <c r="K94" s="2">
        <v>0.0</v>
      </c>
      <c r="L94" s="2">
        <v>0.0</v>
      </c>
      <c r="M94" s="2" t="s">
        <v>768</v>
      </c>
      <c r="N94" s="2" t="s">
        <v>769</v>
      </c>
      <c r="O94" s="2">
        <v>0.0</v>
      </c>
      <c r="P94" s="2">
        <v>0.0</v>
      </c>
    </row>
    <row r="95">
      <c r="A95" s="2" t="s">
        <v>770</v>
      </c>
      <c r="B95" s="2" t="s">
        <v>148</v>
      </c>
      <c r="C95" s="2" t="s">
        <v>771</v>
      </c>
      <c r="D95" s="2" t="s">
        <v>772</v>
      </c>
      <c r="E95" s="2" t="s">
        <v>773</v>
      </c>
      <c r="F95" s="2" t="s">
        <v>774</v>
      </c>
      <c r="G95" s="2" t="s">
        <v>775</v>
      </c>
      <c r="H95" s="2" t="s">
        <v>17</v>
      </c>
      <c r="I95" s="2" t="s">
        <v>776</v>
      </c>
      <c r="J95" s="2" t="s">
        <v>777</v>
      </c>
      <c r="K95" s="2" t="s">
        <v>778</v>
      </c>
      <c r="L95" s="2" t="s">
        <v>17</v>
      </c>
      <c r="M95" s="2" t="s">
        <v>779</v>
      </c>
      <c r="N95" s="2" t="s">
        <v>780</v>
      </c>
      <c r="O95" s="2" t="s">
        <v>781</v>
      </c>
      <c r="P95" s="2" t="s">
        <v>17</v>
      </c>
    </row>
    <row r="96">
      <c r="A96" s="2" t="s">
        <v>782</v>
      </c>
      <c r="B96" s="2" t="s">
        <v>50</v>
      </c>
      <c r="C96" s="2" t="s">
        <v>783</v>
      </c>
      <c r="D96" s="2" t="s">
        <v>784</v>
      </c>
      <c r="E96" s="2" t="s">
        <v>785</v>
      </c>
      <c r="F96" s="2" t="s">
        <v>786</v>
      </c>
      <c r="G96" s="2" t="s">
        <v>787</v>
      </c>
      <c r="H96" s="2" t="s">
        <v>788</v>
      </c>
      <c r="I96" s="2" t="s">
        <v>789</v>
      </c>
      <c r="J96" s="2" t="s">
        <v>790</v>
      </c>
      <c r="K96" s="2" t="s">
        <v>791</v>
      </c>
      <c r="L96" s="2" t="s">
        <v>792</v>
      </c>
      <c r="M96" s="2" t="s">
        <v>793</v>
      </c>
      <c r="N96" s="3">
        <v>44990.0</v>
      </c>
      <c r="O96" s="2">
        <v>0.0</v>
      </c>
      <c r="P96" s="2">
        <v>0.0</v>
      </c>
    </row>
    <row r="97">
      <c r="A97" s="2" t="s">
        <v>794</v>
      </c>
      <c r="B97" s="2" t="s">
        <v>50</v>
      </c>
      <c r="C97" s="2" t="s">
        <v>795</v>
      </c>
      <c r="D97" s="2" t="s">
        <v>796</v>
      </c>
      <c r="E97" s="2" t="s">
        <v>797</v>
      </c>
      <c r="F97" s="2">
        <v>0.0</v>
      </c>
      <c r="G97" s="2" t="s">
        <v>798</v>
      </c>
      <c r="H97" s="2">
        <v>0.0</v>
      </c>
      <c r="I97" s="2">
        <v>100.0</v>
      </c>
      <c r="J97" s="2">
        <v>0.0</v>
      </c>
      <c r="K97" s="2">
        <v>0.0</v>
      </c>
      <c r="L97" s="2">
        <v>0.0</v>
      </c>
      <c r="M97" s="2">
        <v>100.0</v>
      </c>
      <c r="N97" s="2">
        <v>0.0</v>
      </c>
      <c r="O97" s="2">
        <v>0.0</v>
      </c>
      <c r="P97" s="2">
        <v>0.0</v>
      </c>
    </row>
    <row r="98">
      <c r="A98" s="2" t="s">
        <v>799</v>
      </c>
      <c r="B98" s="2" t="s">
        <v>50</v>
      </c>
      <c r="C98" s="2" t="s">
        <v>800</v>
      </c>
      <c r="D98" s="2" t="s">
        <v>801</v>
      </c>
      <c r="E98" s="2" t="s">
        <v>802</v>
      </c>
      <c r="F98" s="2" t="s">
        <v>803</v>
      </c>
      <c r="G98" s="2">
        <v>0.0</v>
      </c>
      <c r="H98" s="2">
        <v>0.0</v>
      </c>
      <c r="I98" s="2">
        <v>100.0</v>
      </c>
      <c r="J98" s="2">
        <v>0.0</v>
      </c>
      <c r="K98" s="2">
        <v>0.0</v>
      </c>
      <c r="L98" s="2">
        <v>0.0</v>
      </c>
      <c r="M98" s="2" t="s">
        <v>804</v>
      </c>
      <c r="N98" s="2" t="s">
        <v>805</v>
      </c>
      <c r="O98" s="2">
        <v>0.0</v>
      </c>
      <c r="P98" s="2">
        <v>0.0</v>
      </c>
    </row>
    <row r="99">
      <c r="A99" s="2" t="s">
        <v>806</v>
      </c>
      <c r="B99" s="2" t="s">
        <v>148</v>
      </c>
      <c r="C99" s="2" t="s">
        <v>807</v>
      </c>
      <c r="D99" s="2" t="s">
        <v>808</v>
      </c>
      <c r="E99" s="2" t="s">
        <v>809</v>
      </c>
      <c r="F99" s="2" t="s">
        <v>810</v>
      </c>
      <c r="G99" s="2" t="s">
        <v>811</v>
      </c>
      <c r="H99" s="2" t="s">
        <v>812</v>
      </c>
      <c r="I99" s="2" t="s">
        <v>813</v>
      </c>
      <c r="J99" s="2" t="s">
        <v>814</v>
      </c>
      <c r="K99" s="2" t="s">
        <v>815</v>
      </c>
      <c r="L99" s="2" t="s">
        <v>816</v>
      </c>
      <c r="M99" s="2" t="s">
        <v>817</v>
      </c>
      <c r="N99" s="2" t="s">
        <v>818</v>
      </c>
      <c r="O99" s="2" t="s">
        <v>819</v>
      </c>
      <c r="P99" s="2" t="s">
        <v>820</v>
      </c>
    </row>
    <row r="100">
      <c r="A100" s="2" t="s">
        <v>821</v>
      </c>
      <c r="B100" s="2" t="s">
        <v>50</v>
      </c>
      <c r="C100" s="2" t="s">
        <v>822</v>
      </c>
      <c r="D100" s="2" t="s">
        <v>823</v>
      </c>
      <c r="E100" s="2" t="s">
        <v>824</v>
      </c>
      <c r="F100" s="2">
        <v>0.0</v>
      </c>
      <c r="G100" s="2">
        <v>0.0</v>
      </c>
      <c r="H100" s="2">
        <v>0.0</v>
      </c>
      <c r="I100" s="2">
        <v>100.0</v>
      </c>
      <c r="J100" s="2">
        <v>0.0</v>
      </c>
      <c r="K100" s="2">
        <v>0.0</v>
      </c>
      <c r="L100" s="2">
        <v>0.0</v>
      </c>
      <c r="M100" s="2">
        <v>100.0</v>
      </c>
      <c r="N100" s="2">
        <v>0.0</v>
      </c>
      <c r="O100" s="2">
        <v>0.0</v>
      </c>
      <c r="P100" s="2">
        <v>0.0</v>
      </c>
    </row>
    <row r="101">
      <c r="A101" s="2" t="s">
        <v>825</v>
      </c>
      <c r="B101" s="2" t="s">
        <v>50</v>
      </c>
      <c r="C101" s="2" t="s">
        <v>826</v>
      </c>
      <c r="D101" s="2" t="s">
        <v>827</v>
      </c>
      <c r="E101" s="2" t="s">
        <v>828</v>
      </c>
      <c r="F101" s="2">
        <v>0.0</v>
      </c>
      <c r="G101" s="2">
        <v>0.0</v>
      </c>
      <c r="H101" s="2">
        <v>0.0</v>
      </c>
      <c r="I101" s="2">
        <v>100.0</v>
      </c>
      <c r="J101" s="2">
        <v>0.0</v>
      </c>
      <c r="K101" s="2">
        <v>0.0</v>
      </c>
      <c r="L101" s="2">
        <v>0.0</v>
      </c>
      <c r="M101" s="2">
        <v>100.0</v>
      </c>
      <c r="N101" s="2">
        <v>0.0</v>
      </c>
      <c r="O101" s="2">
        <v>0.0</v>
      </c>
      <c r="P101" s="2">
        <v>0.0</v>
      </c>
    </row>
    <row r="102">
      <c r="A102" s="2" t="s">
        <v>829</v>
      </c>
      <c r="B102" s="2" t="s">
        <v>50</v>
      </c>
      <c r="C102" s="2" t="s">
        <v>830</v>
      </c>
      <c r="D102" s="2">
        <v>100.0</v>
      </c>
      <c r="E102" s="2">
        <v>100.0</v>
      </c>
      <c r="F102" s="2">
        <v>0.0</v>
      </c>
      <c r="G102" s="2">
        <v>0.0</v>
      </c>
      <c r="H102" s="2">
        <v>0.0</v>
      </c>
      <c r="I102" s="2" t="s">
        <v>17</v>
      </c>
      <c r="J102" s="2" t="s">
        <v>17</v>
      </c>
      <c r="K102" s="2" t="s">
        <v>17</v>
      </c>
      <c r="L102" s="2" t="s">
        <v>17</v>
      </c>
      <c r="M102" s="2">
        <v>100.0</v>
      </c>
      <c r="N102" s="2">
        <v>0.0</v>
      </c>
      <c r="O102" s="2">
        <v>0.0</v>
      </c>
      <c r="P102" s="2">
        <v>0.0</v>
      </c>
    </row>
    <row r="103">
      <c r="A103" s="2" t="s">
        <v>831</v>
      </c>
      <c r="B103" s="2" t="s">
        <v>57</v>
      </c>
      <c r="C103" s="2" t="s">
        <v>832</v>
      </c>
      <c r="D103" s="2" t="s">
        <v>833</v>
      </c>
      <c r="E103" s="2">
        <v>100.0</v>
      </c>
      <c r="F103" s="2">
        <v>0.0</v>
      </c>
      <c r="G103" s="2">
        <v>0.0</v>
      </c>
      <c r="H103" s="2">
        <v>0.0</v>
      </c>
      <c r="I103" s="2">
        <v>100.0</v>
      </c>
      <c r="J103" s="2">
        <v>0.0</v>
      </c>
      <c r="K103" s="2">
        <v>0.0</v>
      </c>
      <c r="L103" s="2">
        <v>0.0</v>
      </c>
      <c r="M103" s="2">
        <v>100.0</v>
      </c>
      <c r="N103" s="2">
        <v>0.0</v>
      </c>
      <c r="O103" s="2">
        <v>0.0</v>
      </c>
      <c r="P103" s="2">
        <v>0.0</v>
      </c>
    </row>
    <row r="104">
      <c r="A104" s="2" t="s">
        <v>834</v>
      </c>
      <c r="B104" s="2" t="s">
        <v>148</v>
      </c>
      <c r="C104" s="2" t="s">
        <v>835</v>
      </c>
      <c r="D104" s="2" t="s">
        <v>836</v>
      </c>
      <c r="E104" s="2" t="s">
        <v>837</v>
      </c>
      <c r="F104" s="2" t="s">
        <v>838</v>
      </c>
      <c r="G104" s="2" t="s">
        <v>839</v>
      </c>
      <c r="H104" s="2" t="s">
        <v>840</v>
      </c>
      <c r="I104" s="2" t="s">
        <v>841</v>
      </c>
      <c r="J104" s="2" t="s">
        <v>842</v>
      </c>
      <c r="K104" s="2">
        <v>0.0</v>
      </c>
      <c r="L104" s="2" t="s">
        <v>843</v>
      </c>
      <c r="M104" s="2" t="s">
        <v>844</v>
      </c>
      <c r="N104" s="2">
        <v>0.0</v>
      </c>
      <c r="O104" s="2" t="s">
        <v>845</v>
      </c>
      <c r="P104" s="2">
        <v>0.0</v>
      </c>
    </row>
    <row r="105">
      <c r="A105" s="2" t="s">
        <v>846</v>
      </c>
      <c r="B105" s="2" t="s">
        <v>17</v>
      </c>
      <c r="C105" s="2" t="s">
        <v>847</v>
      </c>
      <c r="D105" s="2" t="s">
        <v>848</v>
      </c>
      <c r="E105" s="2" t="s">
        <v>849</v>
      </c>
      <c r="F105" s="2" t="s">
        <v>850</v>
      </c>
      <c r="G105" s="2" t="s">
        <v>851</v>
      </c>
      <c r="H105" s="2" t="s">
        <v>852</v>
      </c>
      <c r="I105" s="2" t="s">
        <v>853</v>
      </c>
      <c r="J105" s="2" t="s">
        <v>854</v>
      </c>
      <c r="K105" s="2" t="s">
        <v>855</v>
      </c>
      <c r="L105" s="2" t="s">
        <v>856</v>
      </c>
      <c r="M105" s="2" t="s">
        <v>857</v>
      </c>
      <c r="N105" s="2" t="s">
        <v>858</v>
      </c>
      <c r="O105" s="2">
        <v>0.0</v>
      </c>
      <c r="P105" s="2">
        <v>0.0</v>
      </c>
    </row>
    <row r="106">
      <c r="A106" s="2" t="s">
        <v>859</v>
      </c>
      <c r="B106" s="2" t="s">
        <v>148</v>
      </c>
      <c r="C106" s="2" t="s">
        <v>860</v>
      </c>
      <c r="D106" s="2" t="s">
        <v>861</v>
      </c>
      <c r="E106" s="2" t="s">
        <v>862</v>
      </c>
      <c r="F106" s="2" t="s">
        <v>863</v>
      </c>
      <c r="G106" s="2" t="s">
        <v>864</v>
      </c>
      <c r="H106" s="2" t="s">
        <v>865</v>
      </c>
      <c r="I106" s="2" t="s">
        <v>866</v>
      </c>
      <c r="J106" s="2" t="s">
        <v>867</v>
      </c>
      <c r="K106" s="2" t="s">
        <v>868</v>
      </c>
      <c r="L106" s="2" t="s">
        <v>869</v>
      </c>
      <c r="M106" s="2" t="s">
        <v>870</v>
      </c>
      <c r="N106" s="2" t="s">
        <v>871</v>
      </c>
      <c r="O106" s="2" t="s">
        <v>872</v>
      </c>
      <c r="P106" s="2" t="s">
        <v>873</v>
      </c>
    </row>
    <row r="107">
      <c r="A107" s="2" t="s">
        <v>874</v>
      </c>
      <c r="B107" s="2" t="s">
        <v>148</v>
      </c>
      <c r="C107" s="2" t="s">
        <v>875</v>
      </c>
      <c r="D107" s="2" t="s">
        <v>876</v>
      </c>
      <c r="E107" s="2" t="s">
        <v>877</v>
      </c>
      <c r="F107" s="3">
        <v>45023.0</v>
      </c>
      <c r="G107" s="2">
        <v>0.0</v>
      </c>
      <c r="H107" s="2">
        <v>0.0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</row>
    <row r="108">
      <c r="A108" s="2" t="s">
        <v>878</v>
      </c>
      <c r="B108" s="2" t="s">
        <v>57</v>
      </c>
      <c r="C108" s="2" t="s">
        <v>879</v>
      </c>
      <c r="D108" s="2" t="s">
        <v>880</v>
      </c>
      <c r="E108" s="2" t="s">
        <v>881</v>
      </c>
      <c r="F108" s="2">
        <v>0.0</v>
      </c>
      <c r="G108" s="2" t="s">
        <v>882</v>
      </c>
      <c r="H108" s="2">
        <v>0.0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</row>
    <row r="109">
      <c r="A109" s="2" t="s">
        <v>883</v>
      </c>
      <c r="B109" s="2" t="s">
        <v>57</v>
      </c>
      <c r="C109" s="2" t="s">
        <v>884</v>
      </c>
      <c r="D109" s="2" t="s">
        <v>885</v>
      </c>
      <c r="E109" s="2" t="s">
        <v>886</v>
      </c>
      <c r="F109" s="2">
        <v>0.0</v>
      </c>
      <c r="G109" s="2" t="s">
        <v>887</v>
      </c>
      <c r="H109" s="2">
        <v>0.0</v>
      </c>
      <c r="I109" s="2" t="s">
        <v>888</v>
      </c>
      <c r="J109" s="2">
        <v>0.0</v>
      </c>
      <c r="K109" s="2" t="s">
        <v>889</v>
      </c>
      <c r="L109" s="2">
        <v>0.0</v>
      </c>
      <c r="M109" s="2" t="s">
        <v>890</v>
      </c>
      <c r="N109" s="2">
        <v>0.0</v>
      </c>
      <c r="O109" s="2" t="s">
        <v>891</v>
      </c>
      <c r="P109" s="2">
        <v>0.0</v>
      </c>
    </row>
    <row r="110">
      <c r="A110" s="2" t="s">
        <v>892</v>
      </c>
      <c r="B110" s="2" t="s">
        <v>57</v>
      </c>
      <c r="C110" s="2" t="s">
        <v>893</v>
      </c>
      <c r="D110" s="2" t="s">
        <v>894</v>
      </c>
      <c r="E110" s="2" t="s">
        <v>895</v>
      </c>
      <c r="F110" s="2" t="s">
        <v>896</v>
      </c>
      <c r="G110" s="2" t="s">
        <v>897</v>
      </c>
      <c r="H110" s="2">
        <v>0.0</v>
      </c>
      <c r="I110" s="2" t="s">
        <v>898</v>
      </c>
      <c r="J110" s="2" t="s">
        <v>899</v>
      </c>
      <c r="K110" s="2">
        <v>0.0</v>
      </c>
      <c r="L110" s="2">
        <v>0.0</v>
      </c>
      <c r="M110" s="2" t="s">
        <v>900</v>
      </c>
      <c r="N110" s="2" t="s">
        <v>901</v>
      </c>
      <c r="O110" s="2">
        <v>0.0</v>
      </c>
      <c r="P110" s="2">
        <v>0.0</v>
      </c>
    </row>
    <row r="111">
      <c r="A111" s="2" t="s">
        <v>902</v>
      </c>
      <c r="B111" s="2" t="s">
        <v>148</v>
      </c>
      <c r="C111" s="2" t="s">
        <v>903</v>
      </c>
      <c r="D111" s="2" t="s">
        <v>904</v>
      </c>
      <c r="E111" s="2" t="s">
        <v>905</v>
      </c>
      <c r="F111" s="2" t="s">
        <v>906</v>
      </c>
      <c r="G111" s="2" t="s">
        <v>907</v>
      </c>
      <c r="H111" s="2" t="s">
        <v>908</v>
      </c>
      <c r="I111" s="2" t="s">
        <v>909</v>
      </c>
      <c r="J111" s="2" t="s">
        <v>910</v>
      </c>
      <c r="K111" s="2" t="s">
        <v>911</v>
      </c>
      <c r="L111" s="2" t="s">
        <v>912</v>
      </c>
      <c r="M111" s="2" t="s">
        <v>913</v>
      </c>
      <c r="N111" s="2">
        <v>0.0</v>
      </c>
      <c r="O111" s="2" t="s">
        <v>914</v>
      </c>
      <c r="P111" s="2">
        <v>0.0</v>
      </c>
    </row>
    <row r="112">
      <c r="A112" s="2" t="s">
        <v>915</v>
      </c>
      <c r="B112" s="2" t="s">
        <v>50</v>
      </c>
      <c r="C112" s="2" t="s">
        <v>916</v>
      </c>
      <c r="D112" s="2">
        <v>100.0</v>
      </c>
      <c r="E112" s="2">
        <v>100.0</v>
      </c>
      <c r="F112" s="2">
        <v>0.0</v>
      </c>
      <c r="G112" s="2">
        <v>0.0</v>
      </c>
      <c r="H112" s="2">
        <v>0.0</v>
      </c>
      <c r="I112" s="2" t="s">
        <v>17</v>
      </c>
      <c r="J112" s="2" t="s">
        <v>17</v>
      </c>
      <c r="K112" s="2" t="s">
        <v>17</v>
      </c>
      <c r="L112" s="2" t="s">
        <v>17</v>
      </c>
      <c r="M112" s="2">
        <v>100.0</v>
      </c>
      <c r="N112" s="2">
        <v>0.0</v>
      </c>
      <c r="O112" s="2">
        <v>0.0</v>
      </c>
      <c r="P112" s="2">
        <v>0.0</v>
      </c>
    </row>
    <row r="113">
      <c r="A113" s="2" t="s">
        <v>917</v>
      </c>
      <c r="B113" s="2" t="s">
        <v>474</v>
      </c>
      <c r="C113" s="2" t="s">
        <v>918</v>
      </c>
      <c r="D113" s="2" t="s">
        <v>919</v>
      </c>
      <c r="E113" s="2" t="s">
        <v>920</v>
      </c>
      <c r="F113" s="2" t="s">
        <v>921</v>
      </c>
      <c r="G113" s="2" t="s">
        <v>922</v>
      </c>
      <c r="H113" s="4" t="s">
        <v>923</v>
      </c>
      <c r="I113" s="2" t="s">
        <v>924</v>
      </c>
      <c r="J113" s="2" t="s">
        <v>925</v>
      </c>
      <c r="K113" s="2" t="s">
        <v>926</v>
      </c>
      <c r="L113" s="2" t="s">
        <v>927</v>
      </c>
      <c r="M113" s="2" t="s">
        <v>928</v>
      </c>
      <c r="N113" s="2" t="s">
        <v>929</v>
      </c>
      <c r="O113" s="2" t="s">
        <v>930</v>
      </c>
      <c r="P113" s="2" t="s">
        <v>931</v>
      </c>
    </row>
    <row r="114">
      <c r="A114" s="2" t="s">
        <v>932</v>
      </c>
      <c r="B114" s="2" t="s">
        <v>474</v>
      </c>
      <c r="C114" s="2" t="s">
        <v>933</v>
      </c>
      <c r="D114" s="2" t="s">
        <v>934</v>
      </c>
      <c r="E114" s="2" t="s">
        <v>935</v>
      </c>
      <c r="F114" s="2" t="s">
        <v>936</v>
      </c>
      <c r="G114" s="2" t="s">
        <v>937</v>
      </c>
      <c r="H114" s="2" t="s">
        <v>938</v>
      </c>
      <c r="I114" s="2" t="s">
        <v>939</v>
      </c>
      <c r="J114" s="2" t="s">
        <v>940</v>
      </c>
      <c r="K114" s="2" t="s">
        <v>941</v>
      </c>
      <c r="L114" s="2" t="s">
        <v>942</v>
      </c>
      <c r="M114" s="2" t="s">
        <v>943</v>
      </c>
      <c r="N114" s="2" t="s">
        <v>944</v>
      </c>
      <c r="O114" s="2" t="s">
        <v>945</v>
      </c>
      <c r="P114" s="2" t="s">
        <v>946</v>
      </c>
    </row>
    <row r="115">
      <c r="A115" s="2" t="s">
        <v>947</v>
      </c>
      <c r="B115" s="2" t="s">
        <v>50</v>
      </c>
      <c r="C115" s="2" t="s">
        <v>948</v>
      </c>
      <c r="D115" s="2" t="s">
        <v>949</v>
      </c>
      <c r="E115" s="2" t="s">
        <v>950</v>
      </c>
      <c r="F115" s="2">
        <v>0.0</v>
      </c>
      <c r="G115" s="2">
        <v>0.0</v>
      </c>
      <c r="H115" s="2">
        <v>0.0</v>
      </c>
      <c r="I115" s="2">
        <v>100.0</v>
      </c>
      <c r="J115" s="2">
        <v>0.0</v>
      </c>
      <c r="K115" s="2">
        <v>0.0</v>
      </c>
      <c r="L115" s="2">
        <v>0.0</v>
      </c>
      <c r="M115" s="2">
        <v>100.0</v>
      </c>
      <c r="N115" s="2">
        <v>0.0</v>
      </c>
      <c r="O115" s="2">
        <v>0.0</v>
      </c>
      <c r="P115" s="2">
        <v>0.0</v>
      </c>
    </row>
    <row r="116">
      <c r="A116" s="2" t="s">
        <v>951</v>
      </c>
      <c r="B116" s="2" t="s">
        <v>50</v>
      </c>
      <c r="C116" s="2" t="s">
        <v>952</v>
      </c>
      <c r="D116" s="2" t="s">
        <v>953</v>
      </c>
      <c r="E116" s="2">
        <v>100.0</v>
      </c>
      <c r="F116" s="2">
        <v>0.0</v>
      </c>
      <c r="G116" s="2">
        <v>0.0</v>
      </c>
      <c r="H116" s="2">
        <v>0.0</v>
      </c>
      <c r="I116" s="2">
        <v>100.0</v>
      </c>
      <c r="J116" s="2">
        <v>0.0</v>
      </c>
      <c r="K116" s="2">
        <v>0.0</v>
      </c>
      <c r="L116" s="2">
        <v>0.0</v>
      </c>
      <c r="M116" s="2">
        <v>100.0</v>
      </c>
      <c r="N116" s="2">
        <v>0.0</v>
      </c>
      <c r="O116" s="2">
        <v>0.0</v>
      </c>
      <c r="P116" s="2">
        <v>0.0</v>
      </c>
    </row>
    <row r="117">
      <c r="A117" s="2" t="s">
        <v>954</v>
      </c>
      <c r="B117" s="2" t="s">
        <v>57</v>
      </c>
      <c r="C117" s="2" t="s">
        <v>955</v>
      </c>
      <c r="D117" s="2" t="s">
        <v>956</v>
      </c>
      <c r="E117" s="2" t="s">
        <v>957</v>
      </c>
      <c r="F117" s="2" t="s">
        <v>958</v>
      </c>
      <c r="G117" s="2" t="s">
        <v>959</v>
      </c>
      <c r="H117" s="2" t="s">
        <v>960</v>
      </c>
      <c r="I117" s="2" t="s">
        <v>961</v>
      </c>
      <c r="J117" s="2" t="s">
        <v>962</v>
      </c>
      <c r="K117" s="2" t="s">
        <v>963</v>
      </c>
      <c r="L117" s="2" t="s">
        <v>964</v>
      </c>
      <c r="M117" s="2" t="s">
        <v>965</v>
      </c>
      <c r="N117" s="2" t="s">
        <v>966</v>
      </c>
      <c r="O117" s="2" t="s">
        <v>967</v>
      </c>
      <c r="P117" s="2">
        <v>0.0</v>
      </c>
    </row>
    <row r="118">
      <c r="A118" s="2" t="s">
        <v>968</v>
      </c>
      <c r="B118" s="2" t="s">
        <v>148</v>
      </c>
      <c r="C118" s="2" t="s">
        <v>969</v>
      </c>
      <c r="D118" s="2" t="s">
        <v>970</v>
      </c>
      <c r="E118" s="2" t="s">
        <v>971</v>
      </c>
      <c r="F118" s="2" t="s">
        <v>972</v>
      </c>
      <c r="G118" s="2" t="s">
        <v>973</v>
      </c>
      <c r="H118" s="2" t="s">
        <v>974</v>
      </c>
      <c r="I118" s="2" t="s">
        <v>975</v>
      </c>
      <c r="J118" s="2" t="s">
        <v>976</v>
      </c>
      <c r="K118" s="2" t="s">
        <v>977</v>
      </c>
      <c r="L118" s="2" t="s">
        <v>978</v>
      </c>
      <c r="M118" s="2" t="s">
        <v>979</v>
      </c>
      <c r="N118" s="2" t="s">
        <v>980</v>
      </c>
      <c r="O118" s="2" t="s">
        <v>981</v>
      </c>
      <c r="P118" s="2" t="s">
        <v>982</v>
      </c>
    </row>
    <row r="119">
      <c r="A119" s="2" t="s">
        <v>983</v>
      </c>
      <c r="B119" s="2" t="s">
        <v>50</v>
      </c>
      <c r="C119" s="2" t="s">
        <v>984</v>
      </c>
      <c r="D119" s="2" t="s">
        <v>985</v>
      </c>
      <c r="E119" s="2">
        <v>100.0</v>
      </c>
      <c r="F119" s="2">
        <v>0.0</v>
      </c>
      <c r="G119" s="2">
        <v>0.0</v>
      </c>
      <c r="H119" s="2">
        <v>0.0</v>
      </c>
      <c r="I119" s="2">
        <v>100.0</v>
      </c>
      <c r="J119" s="2">
        <v>0.0</v>
      </c>
      <c r="K119" s="2">
        <v>0.0</v>
      </c>
      <c r="L119" s="2">
        <v>0.0</v>
      </c>
      <c r="M119" s="2">
        <v>100.0</v>
      </c>
      <c r="N119" s="2">
        <v>0.0</v>
      </c>
      <c r="O119" s="2">
        <v>0.0</v>
      </c>
      <c r="P119" s="2">
        <v>0.0</v>
      </c>
    </row>
    <row r="120">
      <c r="A120" s="2" t="s">
        <v>986</v>
      </c>
      <c r="B120" s="2" t="s">
        <v>57</v>
      </c>
      <c r="C120" s="2" t="s">
        <v>987</v>
      </c>
      <c r="D120" s="2" t="s">
        <v>988</v>
      </c>
      <c r="E120" s="2" t="s">
        <v>989</v>
      </c>
      <c r="F120" s="2" t="s">
        <v>990</v>
      </c>
      <c r="G120" s="2" t="s">
        <v>991</v>
      </c>
      <c r="H120" s="2">
        <v>0.0</v>
      </c>
      <c r="I120" s="2" t="s">
        <v>992</v>
      </c>
      <c r="J120" s="2" t="s">
        <v>993</v>
      </c>
      <c r="K120" s="2" t="s">
        <v>994</v>
      </c>
      <c r="L120" s="2">
        <v>0.0</v>
      </c>
      <c r="M120" s="2" t="s">
        <v>995</v>
      </c>
      <c r="N120" s="2" t="s">
        <v>996</v>
      </c>
      <c r="O120" s="2" t="s">
        <v>997</v>
      </c>
      <c r="P120" s="2">
        <v>0.0</v>
      </c>
    </row>
    <row r="121">
      <c r="A121" s="2" t="s">
        <v>998</v>
      </c>
      <c r="B121" s="2" t="s">
        <v>148</v>
      </c>
      <c r="C121" s="2" t="s">
        <v>999</v>
      </c>
      <c r="D121" s="2" t="s">
        <v>1000</v>
      </c>
      <c r="E121" s="2" t="s">
        <v>1001</v>
      </c>
      <c r="F121" s="2" t="s">
        <v>1002</v>
      </c>
      <c r="G121" s="2" t="s">
        <v>1003</v>
      </c>
      <c r="H121" s="2" t="s">
        <v>1004</v>
      </c>
      <c r="I121" s="2" t="s">
        <v>1005</v>
      </c>
      <c r="J121" s="2" t="s">
        <v>1006</v>
      </c>
      <c r="K121" s="2" t="s">
        <v>1007</v>
      </c>
      <c r="L121" s="2" t="s">
        <v>1008</v>
      </c>
      <c r="M121" s="2" t="s">
        <v>1009</v>
      </c>
      <c r="N121" s="2" t="s">
        <v>1010</v>
      </c>
      <c r="O121" s="2" t="s">
        <v>1011</v>
      </c>
      <c r="P121" s="2" t="s">
        <v>1012</v>
      </c>
    </row>
    <row r="122">
      <c r="A122" s="2" t="s">
        <v>1013</v>
      </c>
      <c r="B122" s="2" t="s">
        <v>50</v>
      </c>
      <c r="C122" s="2" t="s">
        <v>1014</v>
      </c>
      <c r="D122" s="2" t="s">
        <v>1015</v>
      </c>
      <c r="E122" s="2" t="s">
        <v>1016</v>
      </c>
      <c r="F122" s="2">
        <v>0.0</v>
      </c>
      <c r="G122" s="2" t="s">
        <v>1017</v>
      </c>
      <c r="H122" s="2">
        <v>0.0</v>
      </c>
      <c r="I122" s="2">
        <v>100.0</v>
      </c>
      <c r="J122" s="2">
        <v>0.0</v>
      </c>
      <c r="K122" s="2">
        <v>0.0</v>
      </c>
      <c r="L122" s="2">
        <v>0.0</v>
      </c>
      <c r="M122" s="2">
        <v>100.0</v>
      </c>
      <c r="N122" s="2">
        <v>0.0</v>
      </c>
      <c r="O122" s="2">
        <v>0.0</v>
      </c>
      <c r="P122" s="2">
        <v>0.0</v>
      </c>
    </row>
    <row r="123">
      <c r="A123" s="2" t="s">
        <v>1018</v>
      </c>
      <c r="B123" s="2" t="s">
        <v>50</v>
      </c>
      <c r="C123" s="2" t="s">
        <v>1019</v>
      </c>
      <c r="D123" s="2" t="s">
        <v>1020</v>
      </c>
      <c r="E123" s="2" t="s">
        <v>1021</v>
      </c>
      <c r="F123" s="2">
        <v>0.0</v>
      </c>
      <c r="G123" s="2" t="s">
        <v>1022</v>
      </c>
      <c r="H123" s="2">
        <v>0.0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</row>
    <row r="124">
      <c r="A124" s="2" t="s">
        <v>1023</v>
      </c>
      <c r="B124" s="2" t="s">
        <v>148</v>
      </c>
      <c r="C124" s="2" t="s">
        <v>1024</v>
      </c>
      <c r="D124" s="2" t="s">
        <v>1025</v>
      </c>
      <c r="E124" s="2" t="s">
        <v>1026</v>
      </c>
      <c r="F124" s="2" t="s">
        <v>1027</v>
      </c>
      <c r="G124" s="2" t="s">
        <v>1028</v>
      </c>
      <c r="H124" s="2">
        <v>0.0</v>
      </c>
      <c r="I124" s="2" t="s">
        <v>1029</v>
      </c>
      <c r="J124" s="2" t="s">
        <v>1030</v>
      </c>
      <c r="K124" s="2" t="s">
        <v>1031</v>
      </c>
      <c r="L124" s="2">
        <v>0.0</v>
      </c>
      <c r="M124" s="2" t="s">
        <v>1032</v>
      </c>
      <c r="N124" s="2" t="s">
        <v>1033</v>
      </c>
      <c r="O124" s="2" t="s">
        <v>1034</v>
      </c>
      <c r="P124" s="2">
        <v>0.0</v>
      </c>
    </row>
    <row r="125">
      <c r="A125" s="2" t="s">
        <v>1035</v>
      </c>
      <c r="B125" s="2" t="s">
        <v>50</v>
      </c>
      <c r="C125" s="2" t="s">
        <v>1036</v>
      </c>
      <c r="D125" s="2" t="s">
        <v>1037</v>
      </c>
      <c r="E125" s="2" t="s">
        <v>1038</v>
      </c>
      <c r="F125" s="2">
        <v>0.0</v>
      </c>
      <c r="G125" s="2" t="s">
        <v>1039</v>
      </c>
      <c r="H125" s="2">
        <v>0.0</v>
      </c>
      <c r="I125" s="2" t="s">
        <v>1040</v>
      </c>
      <c r="J125" s="2">
        <v>0.0</v>
      </c>
      <c r="K125" s="2" t="s">
        <v>1041</v>
      </c>
      <c r="L125" s="2">
        <v>0.0</v>
      </c>
      <c r="M125" s="2" t="s">
        <v>1042</v>
      </c>
      <c r="N125" s="2">
        <v>0.0</v>
      </c>
      <c r="O125" s="2" t="s">
        <v>1043</v>
      </c>
      <c r="P125" s="2">
        <v>0.0</v>
      </c>
    </row>
    <row r="126">
      <c r="A126" s="2" t="s">
        <v>1044</v>
      </c>
      <c r="B126" s="2" t="s">
        <v>57</v>
      </c>
      <c r="C126" s="2" t="s">
        <v>1045</v>
      </c>
      <c r="D126" s="2" t="s">
        <v>1046</v>
      </c>
      <c r="E126" s="2" t="s">
        <v>1047</v>
      </c>
      <c r="F126" s="2" t="s">
        <v>1048</v>
      </c>
      <c r="G126" s="2" t="s">
        <v>1049</v>
      </c>
      <c r="H126" s="2">
        <v>0.0</v>
      </c>
      <c r="I126" s="2" t="s">
        <v>1050</v>
      </c>
      <c r="J126" s="2" t="s">
        <v>1051</v>
      </c>
      <c r="K126" s="2" t="s">
        <v>1052</v>
      </c>
      <c r="L126" s="2">
        <v>0.0</v>
      </c>
      <c r="M126" s="2">
        <v>100.0</v>
      </c>
      <c r="N126" s="2">
        <v>0.0</v>
      </c>
      <c r="O126" s="2">
        <v>0.0</v>
      </c>
      <c r="P126" s="2">
        <v>0.0</v>
      </c>
    </row>
    <row r="127">
      <c r="A127" s="2" t="s">
        <v>1053</v>
      </c>
      <c r="B127" s="2" t="s">
        <v>50</v>
      </c>
      <c r="C127" s="2" t="s">
        <v>1054</v>
      </c>
      <c r="D127" s="2" t="s">
        <v>1055</v>
      </c>
      <c r="E127" s="2" t="s">
        <v>1056</v>
      </c>
      <c r="F127" s="2">
        <v>0.0</v>
      </c>
      <c r="G127" s="2" t="s">
        <v>1057</v>
      </c>
      <c r="H127" s="2">
        <v>0.0</v>
      </c>
      <c r="I127" s="2" t="s">
        <v>1058</v>
      </c>
      <c r="J127" s="2">
        <v>0.0</v>
      </c>
      <c r="K127" s="2" t="s">
        <v>1059</v>
      </c>
      <c r="L127" s="2">
        <v>0.0</v>
      </c>
      <c r="M127" s="2">
        <v>100.0</v>
      </c>
      <c r="N127" s="2">
        <v>0.0</v>
      </c>
      <c r="O127" s="2">
        <v>0.0</v>
      </c>
      <c r="P127" s="2">
        <v>0.0</v>
      </c>
    </row>
    <row r="128">
      <c r="A128" s="2" t="s">
        <v>1060</v>
      </c>
      <c r="B128" s="2" t="s">
        <v>57</v>
      </c>
      <c r="C128" s="2" t="s">
        <v>1061</v>
      </c>
      <c r="D128" s="2" t="s">
        <v>1062</v>
      </c>
      <c r="E128" s="2" t="s">
        <v>1063</v>
      </c>
      <c r="F128" s="2" t="s">
        <v>1064</v>
      </c>
      <c r="G128" s="2" t="s">
        <v>1065</v>
      </c>
      <c r="H128" s="2" t="s">
        <v>1066</v>
      </c>
      <c r="I128" s="2" t="s">
        <v>1067</v>
      </c>
      <c r="J128" s="2" t="s">
        <v>1068</v>
      </c>
      <c r="K128" s="2" t="s">
        <v>1069</v>
      </c>
      <c r="L128" s="2" t="s">
        <v>1070</v>
      </c>
      <c r="M128" s="2" t="s">
        <v>1071</v>
      </c>
      <c r="N128" s="2" t="s">
        <v>1072</v>
      </c>
      <c r="O128" s="2" t="s">
        <v>1073</v>
      </c>
      <c r="P128" s="2" t="s">
        <v>1074</v>
      </c>
    </row>
    <row r="129">
      <c r="A129" s="2" t="s">
        <v>1075</v>
      </c>
      <c r="B129" s="2" t="s">
        <v>50</v>
      </c>
      <c r="C129" s="2" t="s">
        <v>1076</v>
      </c>
      <c r="D129" s="2" t="s">
        <v>1077</v>
      </c>
      <c r="E129" s="2" t="s">
        <v>1078</v>
      </c>
      <c r="F129" s="2">
        <v>0.0</v>
      </c>
      <c r="G129" s="2">
        <v>0.0</v>
      </c>
      <c r="H129" s="2">
        <v>0.0</v>
      </c>
      <c r="I129" s="2">
        <v>100.0</v>
      </c>
      <c r="J129" s="2">
        <v>0.0</v>
      </c>
      <c r="K129" s="2">
        <v>0.0</v>
      </c>
      <c r="L129" s="2">
        <v>0.0</v>
      </c>
      <c r="M129" s="2">
        <v>100.0</v>
      </c>
      <c r="N129" s="2">
        <v>0.0</v>
      </c>
      <c r="O129" s="2">
        <v>0.0</v>
      </c>
      <c r="P129" s="2">
        <v>0.0</v>
      </c>
    </row>
    <row r="130">
      <c r="A130" s="2" t="s">
        <v>1079</v>
      </c>
      <c r="B130" s="2" t="s">
        <v>50</v>
      </c>
      <c r="C130" s="2" t="s">
        <v>1080</v>
      </c>
      <c r="D130" s="2" t="s">
        <v>1081</v>
      </c>
      <c r="E130" s="2" t="s">
        <v>1082</v>
      </c>
      <c r="F130" s="2">
        <v>0.0</v>
      </c>
      <c r="G130" s="2" t="s">
        <v>1083</v>
      </c>
      <c r="H130" s="2">
        <v>0.0</v>
      </c>
      <c r="I130" s="2" t="s">
        <v>1084</v>
      </c>
      <c r="J130" s="2">
        <v>0.0</v>
      </c>
      <c r="K130" s="2" t="s">
        <v>1085</v>
      </c>
      <c r="L130" s="2">
        <v>0.0</v>
      </c>
      <c r="M130" s="2" t="s">
        <v>1086</v>
      </c>
      <c r="N130" s="2">
        <v>0.0</v>
      </c>
      <c r="O130" s="2" t="s">
        <v>1087</v>
      </c>
      <c r="P130" s="2">
        <v>0.0</v>
      </c>
    </row>
    <row r="131">
      <c r="A131" s="2" t="s">
        <v>1088</v>
      </c>
      <c r="B131" s="2" t="s">
        <v>57</v>
      </c>
      <c r="C131" s="2" t="s">
        <v>1089</v>
      </c>
      <c r="D131" s="2" t="s">
        <v>1090</v>
      </c>
      <c r="E131" s="2" t="s">
        <v>1091</v>
      </c>
      <c r="F131" s="2" t="s">
        <v>1092</v>
      </c>
      <c r="G131" s="2" t="s">
        <v>1093</v>
      </c>
      <c r="H131" s="2" t="s">
        <v>1094</v>
      </c>
      <c r="I131" s="2" t="s">
        <v>1095</v>
      </c>
      <c r="J131" s="2" t="s">
        <v>1096</v>
      </c>
      <c r="K131" s="2" t="s">
        <v>1097</v>
      </c>
      <c r="L131" s="2" t="s">
        <v>1098</v>
      </c>
      <c r="M131" s="2" t="s">
        <v>1099</v>
      </c>
      <c r="N131" s="2" t="s">
        <v>1100</v>
      </c>
      <c r="O131" s="2" t="s">
        <v>1101</v>
      </c>
      <c r="P131" s="2" t="s">
        <v>1102</v>
      </c>
    </row>
    <row r="132">
      <c r="A132" s="2" t="s">
        <v>1103</v>
      </c>
      <c r="B132" s="2" t="s">
        <v>474</v>
      </c>
      <c r="C132" s="2" t="s">
        <v>1104</v>
      </c>
      <c r="D132" s="2" t="s">
        <v>1105</v>
      </c>
      <c r="E132" s="2" t="s">
        <v>1106</v>
      </c>
      <c r="F132" s="2" t="s">
        <v>1107</v>
      </c>
      <c r="G132" s="2" t="s">
        <v>1108</v>
      </c>
      <c r="H132" s="2" t="s">
        <v>1109</v>
      </c>
      <c r="I132" s="2" t="s">
        <v>1110</v>
      </c>
      <c r="J132" s="2" t="s">
        <v>1111</v>
      </c>
      <c r="K132" s="2" t="s">
        <v>1112</v>
      </c>
      <c r="L132" s="2" t="s">
        <v>1113</v>
      </c>
      <c r="M132" s="2" t="s">
        <v>1114</v>
      </c>
      <c r="N132" s="2" t="s">
        <v>1115</v>
      </c>
      <c r="O132" s="2" t="s">
        <v>1116</v>
      </c>
      <c r="P132" s="2">
        <v>0.0</v>
      </c>
    </row>
    <row r="133">
      <c r="A133" s="2" t="s">
        <v>1117</v>
      </c>
      <c r="B133" s="2" t="s">
        <v>57</v>
      </c>
      <c r="C133" s="2" t="s">
        <v>1118</v>
      </c>
      <c r="D133" s="2" t="s">
        <v>1119</v>
      </c>
      <c r="E133" s="2" t="s">
        <v>1120</v>
      </c>
      <c r="F133" s="2" t="s">
        <v>1121</v>
      </c>
      <c r="G133" s="2" t="s">
        <v>1122</v>
      </c>
      <c r="H133" s="2" t="s">
        <v>1123</v>
      </c>
      <c r="I133" s="2" t="s">
        <v>1124</v>
      </c>
      <c r="J133" s="2" t="s">
        <v>1125</v>
      </c>
      <c r="K133" s="2" t="s">
        <v>1126</v>
      </c>
      <c r="L133" s="2" t="s">
        <v>1127</v>
      </c>
      <c r="M133" s="2" t="s">
        <v>1128</v>
      </c>
      <c r="N133" s="2" t="s">
        <v>1129</v>
      </c>
      <c r="O133" s="2" t="s">
        <v>1130</v>
      </c>
      <c r="P133" s="2" t="s">
        <v>1131</v>
      </c>
    </row>
    <row r="134">
      <c r="A134" s="2" t="s">
        <v>1132</v>
      </c>
      <c r="B134" s="2" t="s">
        <v>148</v>
      </c>
      <c r="C134" s="2" t="s">
        <v>1133</v>
      </c>
      <c r="D134" s="2" t="s">
        <v>1134</v>
      </c>
      <c r="E134" s="2" t="s">
        <v>1135</v>
      </c>
      <c r="F134" s="2" t="s">
        <v>1136</v>
      </c>
      <c r="G134" s="2" t="s">
        <v>1137</v>
      </c>
      <c r="H134" s="2">
        <v>0.0</v>
      </c>
      <c r="I134" s="2" t="s">
        <v>1138</v>
      </c>
      <c r="J134" s="2" t="s">
        <v>1139</v>
      </c>
      <c r="K134" s="2" t="s">
        <v>1140</v>
      </c>
      <c r="L134" s="2">
        <v>0.0</v>
      </c>
      <c r="M134" s="2" t="s">
        <v>1141</v>
      </c>
      <c r="N134" s="2" t="s">
        <v>1142</v>
      </c>
      <c r="O134" s="2" t="s">
        <v>1143</v>
      </c>
      <c r="P134" s="2">
        <v>0.0</v>
      </c>
    </row>
    <row r="135">
      <c r="A135" s="2" t="s">
        <v>1144</v>
      </c>
      <c r="B135" s="2" t="s">
        <v>50</v>
      </c>
      <c r="C135" s="2" t="s">
        <v>1145</v>
      </c>
      <c r="D135" s="2" t="s">
        <v>1146</v>
      </c>
      <c r="E135" s="2" t="s">
        <v>1147</v>
      </c>
      <c r="F135" s="2">
        <v>0.0</v>
      </c>
      <c r="G135" s="2" t="s">
        <v>1148</v>
      </c>
      <c r="H135" s="2">
        <v>0.0</v>
      </c>
      <c r="I135" s="2">
        <v>100.0</v>
      </c>
      <c r="J135" s="2">
        <v>0.0</v>
      </c>
      <c r="K135" s="2">
        <v>0.0</v>
      </c>
      <c r="L135" s="2">
        <v>0.0</v>
      </c>
      <c r="M135" s="2">
        <v>100.0</v>
      </c>
      <c r="N135" s="2">
        <v>0.0</v>
      </c>
      <c r="O135" s="2">
        <v>0.0</v>
      </c>
      <c r="P135" s="2">
        <v>0.0</v>
      </c>
    </row>
    <row r="136">
      <c r="A136" s="2" t="s">
        <v>1149</v>
      </c>
      <c r="B136" s="2" t="s">
        <v>148</v>
      </c>
      <c r="C136" s="2" t="s">
        <v>1150</v>
      </c>
      <c r="D136" s="2" t="s">
        <v>1151</v>
      </c>
      <c r="E136" s="2" t="s">
        <v>1152</v>
      </c>
      <c r="F136" s="2" t="s">
        <v>1153</v>
      </c>
      <c r="G136" s="2" t="s">
        <v>1154</v>
      </c>
      <c r="H136" s="2" t="s">
        <v>1155</v>
      </c>
      <c r="I136" s="2" t="s">
        <v>1156</v>
      </c>
      <c r="J136" s="2" t="s">
        <v>1157</v>
      </c>
      <c r="K136" s="2" t="s">
        <v>1158</v>
      </c>
      <c r="L136" s="2" t="s">
        <v>1159</v>
      </c>
      <c r="M136" s="2" t="s">
        <v>1160</v>
      </c>
      <c r="N136" s="2" t="s">
        <v>1161</v>
      </c>
      <c r="O136" s="2" t="s">
        <v>1162</v>
      </c>
      <c r="P136" s="2" t="s">
        <v>1163</v>
      </c>
    </row>
    <row r="137">
      <c r="A137" s="2" t="s">
        <v>1164</v>
      </c>
      <c r="B137" s="2" t="s">
        <v>148</v>
      </c>
      <c r="C137" s="2" t="s">
        <v>1165</v>
      </c>
      <c r="D137" s="2" t="s">
        <v>1166</v>
      </c>
      <c r="E137" s="2" t="s">
        <v>1167</v>
      </c>
      <c r="F137" s="2" t="s">
        <v>1168</v>
      </c>
      <c r="G137" s="2" t="s">
        <v>1169</v>
      </c>
      <c r="H137" s="2">
        <v>0.0</v>
      </c>
      <c r="I137" s="2" t="s">
        <v>1170</v>
      </c>
      <c r="J137" s="2" t="s">
        <v>1171</v>
      </c>
      <c r="K137" s="2" t="s">
        <v>1172</v>
      </c>
      <c r="L137" s="2">
        <v>0.0</v>
      </c>
      <c r="M137" s="2" t="s">
        <v>1173</v>
      </c>
      <c r="N137" s="2" t="s">
        <v>1174</v>
      </c>
      <c r="O137" s="2">
        <v>0.0</v>
      </c>
      <c r="P137" s="2">
        <v>0.0</v>
      </c>
    </row>
    <row r="138">
      <c r="A138" s="2" t="s">
        <v>1175</v>
      </c>
      <c r="B138" s="2" t="s">
        <v>474</v>
      </c>
      <c r="C138" s="2" t="s">
        <v>1176</v>
      </c>
      <c r="D138" s="2" t="s">
        <v>1177</v>
      </c>
      <c r="E138" s="2" t="s">
        <v>1178</v>
      </c>
      <c r="F138" s="2" t="s">
        <v>1179</v>
      </c>
      <c r="G138" s="2" t="s">
        <v>1180</v>
      </c>
      <c r="H138" s="2" t="s">
        <v>1181</v>
      </c>
      <c r="I138" s="2" t="s">
        <v>1182</v>
      </c>
      <c r="J138" s="2" t="s">
        <v>1183</v>
      </c>
      <c r="K138" s="2" t="s">
        <v>1184</v>
      </c>
      <c r="L138" s="2" t="s">
        <v>1185</v>
      </c>
      <c r="M138" s="2" t="s">
        <v>1186</v>
      </c>
      <c r="N138" s="2" t="s">
        <v>1187</v>
      </c>
      <c r="O138" s="2" t="s">
        <v>1188</v>
      </c>
      <c r="P138" s="2">
        <v>0.0</v>
      </c>
    </row>
    <row r="139">
      <c r="A139" s="2" t="s">
        <v>1189</v>
      </c>
      <c r="B139" s="2" t="s">
        <v>148</v>
      </c>
      <c r="C139" s="2" t="s">
        <v>1190</v>
      </c>
      <c r="D139" s="2" t="s">
        <v>1191</v>
      </c>
      <c r="E139" s="2" t="s">
        <v>1192</v>
      </c>
      <c r="F139" s="2" t="s">
        <v>1193</v>
      </c>
      <c r="G139" s="2" t="s">
        <v>1194</v>
      </c>
      <c r="H139" s="2" t="s">
        <v>1195</v>
      </c>
      <c r="I139" s="2" t="s">
        <v>1196</v>
      </c>
      <c r="J139" s="2" t="s">
        <v>1197</v>
      </c>
      <c r="K139" s="2" t="s">
        <v>1198</v>
      </c>
      <c r="L139" s="2" t="s">
        <v>1199</v>
      </c>
      <c r="M139" s="4" t="s">
        <v>1200</v>
      </c>
      <c r="N139" s="2" t="s">
        <v>1201</v>
      </c>
      <c r="O139" s="2" t="s">
        <v>1202</v>
      </c>
      <c r="P139" s="2" t="s">
        <v>1203</v>
      </c>
    </row>
    <row r="140">
      <c r="A140" s="2" t="s">
        <v>1204</v>
      </c>
      <c r="B140" s="2" t="s">
        <v>474</v>
      </c>
      <c r="C140" s="2" t="s">
        <v>1205</v>
      </c>
      <c r="D140" s="2" t="s">
        <v>1206</v>
      </c>
      <c r="E140" s="2" t="s">
        <v>1207</v>
      </c>
      <c r="F140" s="2" t="s">
        <v>1208</v>
      </c>
      <c r="G140" s="2" t="s">
        <v>1209</v>
      </c>
      <c r="H140" s="2" t="s">
        <v>1210</v>
      </c>
      <c r="I140" s="2" t="s">
        <v>1211</v>
      </c>
      <c r="J140" s="2" t="s">
        <v>1212</v>
      </c>
      <c r="K140" s="2" t="s">
        <v>1213</v>
      </c>
      <c r="L140" s="2" t="s">
        <v>1214</v>
      </c>
      <c r="M140" s="2" t="s">
        <v>1215</v>
      </c>
      <c r="N140" s="2" t="s">
        <v>1216</v>
      </c>
      <c r="O140" s="2" t="s">
        <v>1217</v>
      </c>
      <c r="P140" s="2" t="s">
        <v>1218</v>
      </c>
    </row>
    <row r="141">
      <c r="A141" s="2" t="s">
        <v>1219</v>
      </c>
      <c r="B141" s="2" t="s">
        <v>474</v>
      </c>
      <c r="C141" s="2" t="s">
        <v>1220</v>
      </c>
      <c r="D141" s="2" t="s">
        <v>1221</v>
      </c>
      <c r="E141" s="2" t="s">
        <v>1222</v>
      </c>
      <c r="F141" s="2" t="s">
        <v>1223</v>
      </c>
      <c r="G141" s="2" t="s">
        <v>1224</v>
      </c>
      <c r="H141" s="2" t="s">
        <v>1225</v>
      </c>
      <c r="I141" s="2" t="s">
        <v>1226</v>
      </c>
      <c r="J141" s="2" t="s">
        <v>1227</v>
      </c>
      <c r="K141" s="2" t="s">
        <v>1228</v>
      </c>
      <c r="L141" s="2" t="s">
        <v>1229</v>
      </c>
      <c r="M141" s="2" t="s">
        <v>1230</v>
      </c>
      <c r="N141" s="2" t="s">
        <v>1231</v>
      </c>
      <c r="O141" s="2" t="s">
        <v>1232</v>
      </c>
      <c r="P141" s="2">
        <v>0.0</v>
      </c>
    </row>
    <row r="142">
      <c r="A142" s="2" t="s">
        <v>1233</v>
      </c>
      <c r="B142" s="2" t="s">
        <v>148</v>
      </c>
      <c r="C142" s="2" t="s">
        <v>1234</v>
      </c>
      <c r="D142" s="2" t="s">
        <v>1235</v>
      </c>
      <c r="E142" s="2" t="s">
        <v>1236</v>
      </c>
      <c r="F142" s="2" t="s">
        <v>1237</v>
      </c>
      <c r="G142" s="2" t="s">
        <v>1238</v>
      </c>
      <c r="H142" s="2" t="s">
        <v>1239</v>
      </c>
      <c r="I142" s="2" t="s">
        <v>1240</v>
      </c>
      <c r="J142" s="2" t="s">
        <v>1241</v>
      </c>
      <c r="K142" s="2" t="s">
        <v>1242</v>
      </c>
      <c r="L142" s="2" t="s">
        <v>1243</v>
      </c>
      <c r="M142" s="2" t="s">
        <v>1244</v>
      </c>
      <c r="N142" s="2" t="s">
        <v>1245</v>
      </c>
      <c r="O142" s="2" t="s">
        <v>1246</v>
      </c>
      <c r="P142" s="2" t="s">
        <v>1247</v>
      </c>
    </row>
    <row r="143">
      <c r="A143" s="2" t="s">
        <v>1248</v>
      </c>
      <c r="B143" s="2" t="s">
        <v>474</v>
      </c>
      <c r="C143" s="2" t="s">
        <v>1249</v>
      </c>
      <c r="D143" s="2" t="s">
        <v>1250</v>
      </c>
      <c r="E143" s="2" t="s">
        <v>1251</v>
      </c>
      <c r="F143" s="2" t="s">
        <v>1252</v>
      </c>
      <c r="G143" s="2" t="s">
        <v>1253</v>
      </c>
      <c r="H143" s="2" t="s">
        <v>1254</v>
      </c>
      <c r="I143" s="2" t="s">
        <v>1255</v>
      </c>
      <c r="J143" s="2" t="s">
        <v>1256</v>
      </c>
      <c r="K143" s="2" t="s">
        <v>1257</v>
      </c>
      <c r="L143" s="2" t="s">
        <v>1258</v>
      </c>
      <c r="M143" s="2" t="s">
        <v>1259</v>
      </c>
      <c r="N143" s="2" t="s">
        <v>1260</v>
      </c>
      <c r="O143" s="2" t="s">
        <v>1261</v>
      </c>
      <c r="P143" s="2">
        <v>0.0</v>
      </c>
    </row>
    <row r="144">
      <c r="A144" s="2" t="s">
        <v>1262</v>
      </c>
      <c r="B144" s="2" t="s">
        <v>474</v>
      </c>
      <c r="C144" s="2" t="s">
        <v>1263</v>
      </c>
      <c r="D144" s="2" t="s">
        <v>1264</v>
      </c>
      <c r="E144" s="2" t="s">
        <v>1265</v>
      </c>
      <c r="F144" s="2" t="s">
        <v>1266</v>
      </c>
      <c r="G144" s="2" t="s">
        <v>1267</v>
      </c>
      <c r="H144" s="2" t="s">
        <v>1268</v>
      </c>
      <c r="I144" s="2" t="s">
        <v>1269</v>
      </c>
      <c r="J144" s="2" t="s">
        <v>1270</v>
      </c>
      <c r="K144" s="2" t="s">
        <v>1271</v>
      </c>
      <c r="L144" s="2" t="s">
        <v>1272</v>
      </c>
      <c r="M144" s="2" t="s">
        <v>1273</v>
      </c>
      <c r="N144" s="2" t="s">
        <v>1274</v>
      </c>
      <c r="O144" s="2" t="s">
        <v>1275</v>
      </c>
      <c r="P144" s="2" t="s">
        <v>1276</v>
      </c>
    </row>
    <row r="145">
      <c r="A145" s="2" t="s">
        <v>1277</v>
      </c>
      <c r="B145" s="2" t="s">
        <v>148</v>
      </c>
      <c r="C145" s="2" t="s">
        <v>1278</v>
      </c>
      <c r="D145" s="2" t="s">
        <v>1279</v>
      </c>
      <c r="E145" s="2" t="s">
        <v>1280</v>
      </c>
      <c r="F145" s="2" t="s">
        <v>1281</v>
      </c>
      <c r="G145" s="2" t="s">
        <v>1282</v>
      </c>
      <c r="H145" s="2" t="s">
        <v>1283</v>
      </c>
      <c r="I145" s="2" t="s">
        <v>1284</v>
      </c>
      <c r="J145" s="2" t="s">
        <v>1285</v>
      </c>
      <c r="K145" s="2" t="s">
        <v>1286</v>
      </c>
      <c r="L145" s="2" t="s">
        <v>1287</v>
      </c>
      <c r="M145" s="2" t="s">
        <v>1288</v>
      </c>
      <c r="N145" s="2" t="s">
        <v>1289</v>
      </c>
      <c r="O145" s="2">
        <v>0.0</v>
      </c>
      <c r="P145" s="2" t="s">
        <v>1290</v>
      </c>
    </row>
    <row r="146">
      <c r="A146" s="2" t="s">
        <v>1291</v>
      </c>
      <c r="B146" s="2" t="s">
        <v>148</v>
      </c>
      <c r="C146" s="2" t="s">
        <v>1292</v>
      </c>
      <c r="D146" s="2" t="s">
        <v>1293</v>
      </c>
      <c r="E146" s="2" t="s">
        <v>1294</v>
      </c>
      <c r="F146" s="2" t="s">
        <v>1295</v>
      </c>
      <c r="G146" s="2" t="s">
        <v>1296</v>
      </c>
      <c r="H146" s="2" t="s">
        <v>1297</v>
      </c>
      <c r="I146" s="2" t="s">
        <v>1298</v>
      </c>
      <c r="J146" s="2" t="s">
        <v>1299</v>
      </c>
      <c r="K146" s="2" t="s">
        <v>1300</v>
      </c>
      <c r="L146" s="2" t="s">
        <v>1301</v>
      </c>
      <c r="M146" s="2" t="s">
        <v>1302</v>
      </c>
      <c r="N146" s="2" t="s">
        <v>1303</v>
      </c>
      <c r="O146" s="2" t="s">
        <v>1304</v>
      </c>
      <c r="P146" s="2">
        <v>0.0</v>
      </c>
    </row>
    <row r="147">
      <c r="A147" s="2" t="s">
        <v>1305</v>
      </c>
      <c r="B147" s="2" t="s">
        <v>50</v>
      </c>
      <c r="C147" s="2" t="s">
        <v>1306</v>
      </c>
      <c r="D147" s="2" t="s">
        <v>1307</v>
      </c>
      <c r="E147" s="2" t="s">
        <v>1308</v>
      </c>
      <c r="F147" s="2">
        <v>0.0</v>
      </c>
      <c r="G147" s="2" t="s">
        <v>1309</v>
      </c>
      <c r="H147" s="2">
        <v>0.0</v>
      </c>
      <c r="I147" s="2">
        <v>100.0</v>
      </c>
      <c r="J147" s="2">
        <v>0.0</v>
      </c>
      <c r="K147" s="2">
        <v>0.0</v>
      </c>
      <c r="L147" s="2">
        <v>0.0</v>
      </c>
      <c r="M147" s="2">
        <v>100.0</v>
      </c>
      <c r="N147" s="2">
        <v>0.0</v>
      </c>
      <c r="O147" s="2">
        <v>0.0</v>
      </c>
      <c r="P147" s="2">
        <v>0.0</v>
      </c>
    </row>
    <row r="148">
      <c r="A148" s="2" t="s">
        <v>1310</v>
      </c>
      <c r="B148" s="2" t="s">
        <v>474</v>
      </c>
      <c r="C148" s="2" t="s">
        <v>1311</v>
      </c>
      <c r="D148" s="2" t="s">
        <v>1312</v>
      </c>
      <c r="E148" s="2" t="s">
        <v>1313</v>
      </c>
      <c r="F148" s="2" t="s">
        <v>1314</v>
      </c>
      <c r="G148" s="2" t="s">
        <v>1315</v>
      </c>
      <c r="H148" s="2">
        <v>0.0</v>
      </c>
      <c r="I148" s="2" t="s">
        <v>1316</v>
      </c>
      <c r="J148" s="2" t="s">
        <v>1317</v>
      </c>
      <c r="K148" s="2">
        <v>0.0</v>
      </c>
      <c r="L148" s="2">
        <v>0.0</v>
      </c>
      <c r="M148" s="2" t="s">
        <v>1318</v>
      </c>
      <c r="N148" s="2" t="s">
        <v>1319</v>
      </c>
      <c r="O148" s="2" t="s">
        <v>1320</v>
      </c>
      <c r="P148" s="2">
        <v>0.0</v>
      </c>
    </row>
    <row r="149">
      <c r="A149" s="2" t="s">
        <v>1321</v>
      </c>
      <c r="B149" s="2" t="s">
        <v>57</v>
      </c>
      <c r="C149" s="2" t="s">
        <v>1322</v>
      </c>
      <c r="D149" s="2" t="s">
        <v>1323</v>
      </c>
      <c r="E149" s="2" t="s">
        <v>1324</v>
      </c>
      <c r="F149" s="2" t="s">
        <v>1325</v>
      </c>
      <c r="G149" s="2" t="s">
        <v>1326</v>
      </c>
      <c r="H149" s="2" t="s">
        <v>1327</v>
      </c>
      <c r="I149" s="2" t="s">
        <v>1328</v>
      </c>
      <c r="J149" s="2" t="s">
        <v>1329</v>
      </c>
      <c r="K149" s="2" t="s">
        <v>1330</v>
      </c>
      <c r="L149" s="2" t="s">
        <v>1331</v>
      </c>
      <c r="M149" s="2">
        <v>100.0</v>
      </c>
      <c r="N149" s="2">
        <v>0.0</v>
      </c>
      <c r="O149" s="2">
        <v>0.0</v>
      </c>
      <c r="P149" s="2">
        <v>0.0</v>
      </c>
    </row>
    <row r="150">
      <c r="A150" s="2" t="s">
        <v>1332</v>
      </c>
      <c r="B150" s="2" t="s">
        <v>57</v>
      </c>
      <c r="C150" s="2" t="s">
        <v>1333</v>
      </c>
      <c r="D150" s="2" t="s">
        <v>1334</v>
      </c>
      <c r="E150" s="2" t="s">
        <v>1335</v>
      </c>
      <c r="F150" s="2" t="s">
        <v>1336</v>
      </c>
      <c r="G150" s="2" t="s">
        <v>1337</v>
      </c>
      <c r="H150" s="2" t="s">
        <v>1338</v>
      </c>
      <c r="I150" s="2" t="s">
        <v>1339</v>
      </c>
      <c r="J150" s="2" t="s">
        <v>1340</v>
      </c>
      <c r="K150" s="2" t="s">
        <v>1341</v>
      </c>
      <c r="L150" s="2" t="s">
        <v>1342</v>
      </c>
      <c r="M150" s="2" t="s">
        <v>1343</v>
      </c>
      <c r="N150" s="2" t="s">
        <v>1344</v>
      </c>
      <c r="O150" s="2" t="s">
        <v>1345</v>
      </c>
      <c r="P150" s="2" t="s">
        <v>1346</v>
      </c>
    </row>
    <row r="151">
      <c r="A151" s="2" t="s">
        <v>1347</v>
      </c>
      <c r="B151" s="2" t="s">
        <v>474</v>
      </c>
      <c r="C151" s="2" t="s">
        <v>1348</v>
      </c>
      <c r="D151" s="2" t="s">
        <v>1349</v>
      </c>
      <c r="E151" s="2" t="s">
        <v>1350</v>
      </c>
      <c r="F151" s="2" t="s">
        <v>1351</v>
      </c>
      <c r="G151" s="2" t="s">
        <v>1352</v>
      </c>
      <c r="H151" s="2" t="s">
        <v>1353</v>
      </c>
      <c r="I151" s="2" t="s">
        <v>1354</v>
      </c>
      <c r="J151" s="2" t="s">
        <v>1355</v>
      </c>
      <c r="K151" s="2" t="s">
        <v>1356</v>
      </c>
      <c r="L151" s="2" t="s">
        <v>1357</v>
      </c>
      <c r="M151" s="2" t="s">
        <v>1358</v>
      </c>
      <c r="N151" s="2" t="s">
        <v>1359</v>
      </c>
      <c r="O151" s="2" t="s">
        <v>1360</v>
      </c>
      <c r="P151" s="2" t="s">
        <v>1361</v>
      </c>
    </row>
    <row r="152">
      <c r="A152" s="2" t="s">
        <v>1362</v>
      </c>
      <c r="B152" s="2" t="s">
        <v>57</v>
      </c>
      <c r="C152" s="2" t="s">
        <v>1363</v>
      </c>
      <c r="D152" s="2" t="s">
        <v>1364</v>
      </c>
      <c r="E152" s="2" t="s">
        <v>1365</v>
      </c>
      <c r="F152" s="2" t="s">
        <v>1366</v>
      </c>
      <c r="G152" s="2" t="s">
        <v>1367</v>
      </c>
      <c r="H152" s="2" t="s">
        <v>1368</v>
      </c>
      <c r="I152" s="2" t="s">
        <v>1369</v>
      </c>
      <c r="J152" s="2" t="s">
        <v>1370</v>
      </c>
      <c r="K152" s="2" t="s">
        <v>1371</v>
      </c>
      <c r="L152" s="2" t="s">
        <v>1372</v>
      </c>
      <c r="M152" s="2" t="s">
        <v>1373</v>
      </c>
      <c r="N152" s="2" t="s">
        <v>1374</v>
      </c>
      <c r="O152" s="2">
        <v>0.0</v>
      </c>
      <c r="P152" s="2">
        <v>0.0</v>
      </c>
    </row>
    <row r="153">
      <c r="A153" s="2" t="s">
        <v>1375</v>
      </c>
      <c r="B153" s="2" t="s">
        <v>50</v>
      </c>
      <c r="C153" s="2" t="s">
        <v>1376</v>
      </c>
      <c r="D153" s="2" t="s">
        <v>1377</v>
      </c>
      <c r="E153" s="2" t="s">
        <v>1378</v>
      </c>
      <c r="F153" s="2">
        <v>0.0</v>
      </c>
      <c r="G153" s="2" t="s">
        <v>1379</v>
      </c>
      <c r="H153" s="2">
        <v>0.0</v>
      </c>
      <c r="I153" s="2">
        <v>100.0</v>
      </c>
      <c r="J153" s="2">
        <v>0.0</v>
      </c>
      <c r="K153" s="2">
        <v>0.0</v>
      </c>
      <c r="L153" s="2">
        <v>0.0</v>
      </c>
      <c r="M153" s="2">
        <v>100.0</v>
      </c>
      <c r="N153" s="2">
        <v>0.0</v>
      </c>
      <c r="O153" s="2">
        <v>0.0</v>
      </c>
      <c r="P153" s="2">
        <v>0.0</v>
      </c>
    </row>
    <row r="154">
      <c r="A154" s="2" t="s">
        <v>1380</v>
      </c>
      <c r="B154" s="2" t="s">
        <v>474</v>
      </c>
      <c r="C154" s="2" t="s">
        <v>1381</v>
      </c>
      <c r="D154" s="2" t="s">
        <v>1382</v>
      </c>
      <c r="E154" s="2" t="s">
        <v>1383</v>
      </c>
      <c r="F154" s="2" t="s">
        <v>1384</v>
      </c>
      <c r="G154" s="2" t="s">
        <v>1385</v>
      </c>
      <c r="H154" s="2" t="s">
        <v>1386</v>
      </c>
      <c r="I154" s="2" t="s">
        <v>1387</v>
      </c>
      <c r="J154" s="2" t="s">
        <v>1388</v>
      </c>
      <c r="K154" s="2" t="s">
        <v>1389</v>
      </c>
      <c r="L154" s="2" t="s">
        <v>1390</v>
      </c>
      <c r="M154" s="2" t="s">
        <v>1391</v>
      </c>
      <c r="N154" s="2" t="s">
        <v>1392</v>
      </c>
      <c r="O154" s="2" t="s">
        <v>1393</v>
      </c>
      <c r="P154" s="2" t="s">
        <v>1394</v>
      </c>
    </row>
    <row r="155">
      <c r="A155" s="2" t="s">
        <v>1395</v>
      </c>
      <c r="B155" s="2" t="s">
        <v>50</v>
      </c>
      <c r="C155" s="2" t="s">
        <v>1396</v>
      </c>
      <c r="D155" s="2" t="s">
        <v>1397</v>
      </c>
      <c r="E155" s="2">
        <v>100.0</v>
      </c>
      <c r="F155" s="2">
        <v>0.0</v>
      </c>
      <c r="G155" s="2">
        <v>0.0</v>
      </c>
      <c r="H155" s="2">
        <v>0.0</v>
      </c>
      <c r="I155" s="2">
        <v>100.0</v>
      </c>
      <c r="J155" s="2">
        <v>0.0</v>
      </c>
      <c r="K155" s="2">
        <v>0.0</v>
      </c>
      <c r="L155" s="2">
        <v>0.0</v>
      </c>
      <c r="M155" s="2">
        <v>100.0</v>
      </c>
      <c r="N155" s="2">
        <v>0.0</v>
      </c>
      <c r="O155" s="2">
        <v>0.0</v>
      </c>
      <c r="P155" s="2">
        <v>0.0</v>
      </c>
    </row>
    <row r="156">
      <c r="A156" s="2" t="s">
        <v>1398</v>
      </c>
      <c r="B156" s="2" t="s">
        <v>474</v>
      </c>
      <c r="C156" s="2" t="s">
        <v>1399</v>
      </c>
      <c r="D156" s="2" t="s">
        <v>1400</v>
      </c>
      <c r="E156" s="2" t="s">
        <v>1401</v>
      </c>
      <c r="F156" s="2" t="s">
        <v>1402</v>
      </c>
      <c r="G156" s="2" t="s">
        <v>1403</v>
      </c>
      <c r="H156" s="2" t="s">
        <v>1404</v>
      </c>
      <c r="I156" s="2" t="s">
        <v>1405</v>
      </c>
      <c r="J156" s="2" t="s">
        <v>1406</v>
      </c>
      <c r="K156" s="2" t="s">
        <v>1407</v>
      </c>
      <c r="L156" s="2" t="s">
        <v>1408</v>
      </c>
      <c r="M156" s="2" t="s">
        <v>1409</v>
      </c>
      <c r="N156" s="2" t="s">
        <v>1410</v>
      </c>
      <c r="O156" s="2" t="s">
        <v>1411</v>
      </c>
      <c r="P156" s="2">
        <v>0.0</v>
      </c>
    </row>
    <row r="157">
      <c r="A157" s="2" t="s">
        <v>1412</v>
      </c>
      <c r="B157" s="2" t="s">
        <v>474</v>
      </c>
      <c r="C157" s="2" t="s">
        <v>1413</v>
      </c>
      <c r="D157" s="2" t="s">
        <v>1414</v>
      </c>
      <c r="E157" s="2" t="s">
        <v>1415</v>
      </c>
      <c r="F157" s="2" t="s">
        <v>1416</v>
      </c>
      <c r="G157" s="2" t="s">
        <v>1417</v>
      </c>
      <c r="H157" s="2" t="s">
        <v>1418</v>
      </c>
      <c r="I157" s="2" t="s">
        <v>1419</v>
      </c>
      <c r="J157" s="2" t="s">
        <v>1420</v>
      </c>
      <c r="K157" s="2" t="s">
        <v>1421</v>
      </c>
      <c r="L157" s="2" t="s">
        <v>1422</v>
      </c>
      <c r="M157" s="2" t="s">
        <v>1423</v>
      </c>
      <c r="N157" s="2" t="s">
        <v>1424</v>
      </c>
      <c r="O157" s="2" t="s">
        <v>1425</v>
      </c>
      <c r="P157" s="2" t="s">
        <v>1426</v>
      </c>
    </row>
    <row r="158">
      <c r="A158" s="2" t="s">
        <v>1427</v>
      </c>
      <c r="B158" s="2" t="s">
        <v>148</v>
      </c>
      <c r="C158" s="2" t="s">
        <v>1428</v>
      </c>
      <c r="D158" s="2" t="s">
        <v>1429</v>
      </c>
      <c r="E158" s="2" t="s">
        <v>1430</v>
      </c>
      <c r="F158" s="2" t="s">
        <v>1431</v>
      </c>
      <c r="G158" s="2" t="s">
        <v>1432</v>
      </c>
      <c r="H158" s="2" t="s">
        <v>1433</v>
      </c>
      <c r="I158" s="2" t="s">
        <v>1434</v>
      </c>
      <c r="J158" s="2" t="s">
        <v>1435</v>
      </c>
      <c r="K158" s="2" t="s">
        <v>1436</v>
      </c>
      <c r="L158" s="2" t="s">
        <v>1437</v>
      </c>
      <c r="M158" s="2" t="s">
        <v>1438</v>
      </c>
      <c r="N158" s="2" t="s">
        <v>1439</v>
      </c>
      <c r="O158" s="2" t="s">
        <v>1440</v>
      </c>
      <c r="P158" s="2">
        <v>0.0</v>
      </c>
    </row>
    <row r="159">
      <c r="A159" s="2" t="s">
        <v>1441</v>
      </c>
      <c r="B159" s="2" t="s">
        <v>474</v>
      </c>
      <c r="C159" s="2" t="s">
        <v>1442</v>
      </c>
      <c r="D159" s="2" t="s">
        <v>1443</v>
      </c>
      <c r="E159" s="2" t="s">
        <v>1444</v>
      </c>
      <c r="F159" s="2" t="s">
        <v>1445</v>
      </c>
      <c r="G159" s="2" t="s">
        <v>1446</v>
      </c>
      <c r="H159" s="2" t="s">
        <v>1447</v>
      </c>
      <c r="I159" s="2" t="s">
        <v>1448</v>
      </c>
      <c r="J159" s="2" t="s">
        <v>1449</v>
      </c>
      <c r="K159" s="2" t="s">
        <v>1450</v>
      </c>
      <c r="L159" s="2" t="s">
        <v>1451</v>
      </c>
      <c r="M159" s="2" t="s">
        <v>1452</v>
      </c>
      <c r="N159" s="2" t="s">
        <v>1453</v>
      </c>
      <c r="O159" s="2" t="s">
        <v>1454</v>
      </c>
      <c r="P159" s="2" t="s">
        <v>1455</v>
      </c>
    </row>
    <row r="160">
      <c r="A160" s="2" t="s">
        <v>1456</v>
      </c>
      <c r="B160" s="2" t="s">
        <v>50</v>
      </c>
      <c r="C160" s="2" t="s">
        <v>1457</v>
      </c>
      <c r="D160" s="2" t="s">
        <v>1458</v>
      </c>
      <c r="E160" s="2" t="s">
        <v>1459</v>
      </c>
      <c r="F160" s="2">
        <v>0.0</v>
      </c>
      <c r="G160" s="2" t="s">
        <v>1460</v>
      </c>
      <c r="H160" s="2">
        <v>0.0</v>
      </c>
      <c r="I160" s="2">
        <v>100.0</v>
      </c>
      <c r="J160" s="2">
        <v>0.0</v>
      </c>
      <c r="K160" s="2">
        <v>0.0</v>
      </c>
      <c r="L160" s="2">
        <v>0.0</v>
      </c>
      <c r="M160" s="2" t="s">
        <v>1461</v>
      </c>
      <c r="N160" s="2">
        <v>0.0</v>
      </c>
      <c r="O160" s="2" t="s">
        <v>1462</v>
      </c>
      <c r="P160" s="2">
        <v>0.0</v>
      </c>
    </row>
    <row r="161">
      <c r="A161" s="2" t="s">
        <v>1463</v>
      </c>
      <c r="B161" s="2" t="s">
        <v>474</v>
      </c>
      <c r="C161" s="2" t="s">
        <v>1464</v>
      </c>
      <c r="D161" s="2" t="s">
        <v>1465</v>
      </c>
      <c r="E161" s="2" t="s">
        <v>1466</v>
      </c>
      <c r="F161" s="2" t="s">
        <v>1467</v>
      </c>
      <c r="G161" s="2" t="s">
        <v>1468</v>
      </c>
      <c r="H161" s="2" t="s">
        <v>1469</v>
      </c>
      <c r="I161" s="2" t="s">
        <v>1470</v>
      </c>
      <c r="J161" s="2" t="s">
        <v>1471</v>
      </c>
      <c r="K161" s="2" t="s">
        <v>1472</v>
      </c>
      <c r="L161" s="2" t="s">
        <v>1473</v>
      </c>
      <c r="M161" s="2" t="s">
        <v>1474</v>
      </c>
      <c r="N161" s="2" t="s">
        <v>1475</v>
      </c>
      <c r="O161" s="2" t="s">
        <v>1476</v>
      </c>
      <c r="P161" s="2">
        <v>0.0</v>
      </c>
    </row>
    <row r="162">
      <c r="A162" s="2" t="s">
        <v>1477</v>
      </c>
      <c r="B162" s="2" t="s">
        <v>148</v>
      </c>
      <c r="C162" s="2" t="s">
        <v>1478</v>
      </c>
      <c r="D162" s="2" t="s">
        <v>1479</v>
      </c>
      <c r="E162" s="2" t="s">
        <v>1480</v>
      </c>
      <c r="F162" s="2" t="s">
        <v>1481</v>
      </c>
      <c r="G162" s="2" t="s">
        <v>1482</v>
      </c>
      <c r="H162" s="2" t="s">
        <v>1483</v>
      </c>
      <c r="I162" s="2" t="s">
        <v>1484</v>
      </c>
      <c r="J162" s="2" t="s">
        <v>1485</v>
      </c>
      <c r="K162" s="2" t="s">
        <v>1486</v>
      </c>
      <c r="L162" s="2" t="s">
        <v>1487</v>
      </c>
      <c r="M162" s="2" t="s">
        <v>1488</v>
      </c>
      <c r="N162" s="2" t="s">
        <v>1489</v>
      </c>
      <c r="O162" s="2" t="s">
        <v>1490</v>
      </c>
      <c r="P162" s="2" t="s">
        <v>1491</v>
      </c>
    </row>
    <row r="163">
      <c r="A163" s="2" t="s">
        <v>1492</v>
      </c>
      <c r="B163" s="2" t="s">
        <v>148</v>
      </c>
      <c r="C163" s="2" t="s">
        <v>1493</v>
      </c>
      <c r="D163" s="2" t="s">
        <v>1494</v>
      </c>
      <c r="E163" s="2" t="s">
        <v>1495</v>
      </c>
      <c r="F163" s="2" t="s">
        <v>1496</v>
      </c>
      <c r="G163" s="2" t="s">
        <v>1497</v>
      </c>
      <c r="H163" s="2" t="s">
        <v>1498</v>
      </c>
      <c r="I163" s="2" t="s">
        <v>1499</v>
      </c>
      <c r="J163" s="2" t="s">
        <v>1500</v>
      </c>
      <c r="K163" s="2" t="s">
        <v>1501</v>
      </c>
      <c r="L163" s="2" t="s">
        <v>1502</v>
      </c>
      <c r="M163" s="2" t="s">
        <v>1503</v>
      </c>
      <c r="N163" s="2" t="s">
        <v>1504</v>
      </c>
      <c r="O163" s="2" t="s">
        <v>1505</v>
      </c>
      <c r="P163" s="2" t="s">
        <v>1506</v>
      </c>
    </row>
    <row r="164">
      <c r="A164" s="2" t="s">
        <v>1507</v>
      </c>
      <c r="B164" s="2" t="s">
        <v>474</v>
      </c>
      <c r="C164" s="2" t="s">
        <v>1508</v>
      </c>
      <c r="D164" s="2" t="s">
        <v>1509</v>
      </c>
      <c r="E164" s="2" t="s">
        <v>1510</v>
      </c>
      <c r="F164" s="2" t="s">
        <v>1511</v>
      </c>
      <c r="G164" s="2" t="s">
        <v>1512</v>
      </c>
      <c r="H164" s="2" t="s">
        <v>1513</v>
      </c>
      <c r="I164" s="2" t="s">
        <v>1514</v>
      </c>
      <c r="J164" s="2" t="s">
        <v>1515</v>
      </c>
      <c r="K164" s="2" t="s">
        <v>1516</v>
      </c>
      <c r="L164" s="2" t="s">
        <v>1517</v>
      </c>
      <c r="M164" s="2" t="s">
        <v>1518</v>
      </c>
      <c r="N164" s="2" t="s">
        <v>1519</v>
      </c>
      <c r="O164" s="2" t="s">
        <v>1520</v>
      </c>
      <c r="P164" s="2" t="s">
        <v>1521</v>
      </c>
    </row>
    <row r="165">
      <c r="A165" s="2" t="s">
        <v>1522</v>
      </c>
      <c r="B165" s="2" t="s">
        <v>17</v>
      </c>
      <c r="C165" s="2" t="s">
        <v>1523</v>
      </c>
      <c r="D165" s="2" t="s">
        <v>1524</v>
      </c>
      <c r="E165" s="2" t="s">
        <v>1525</v>
      </c>
      <c r="F165" s="2" t="s">
        <v>1526</v>
      </c>
      <c r="G165" s="2" t="s">
        <v>1527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2" t="s">
        <v>1528</v>
      </c>
      <c r="B166" s="2" t="s">
        <v>148</v>
      </c>
      <c r="C166" s="2" t="s">
        <v>1529</v>
      </c>
      <c r="D166" s="2" t="s">
        <v>1530</v>
      </c>
      <c r="E166" s="2" t="s">
        <v>1531</v>
      </c>
      <c r="F166" s="2" t="s">
        <v>1532</v>
      </c>
      <c r="G166" s="2" t="s">
        <v>1533</v>
      </c>
      <c r="H166" s="2" t="s">
        <v>1534</v>
      </c>
      <c r="I166" s="2" t="s">
        <v>1535</v>
      </c>
      <c r="J166" s="2" t="s">
        <v>1536</v>
      </c>
      <c r="K166" s="2" t="s">
        <v>1537</v>
      </c>
      <c r="L166" s="2" t="s">
        <v>1538</v>
      </c>
      <c r="M166" s="2" t="s">
        <v>1539</v>
      </c>
      <c r="N166" s="2" t="s">
        <v>1540</v>
      </c>
      <c r="O166" s="2" t="s">
        <v>1541</v>
      </c>
      <c r="P166" s="2" t="s">
        <v>1542</v>
      </c>
    </row>
    <row r="167">
      <c r="A167" s="2" t="s">
        <v>1543</v>
      </c>
      <c r="B167" s="2" t="s">
        <v>474</v>
      </c>
      <c r="C167" s="2" t="s">
        <v>1544</v>
      </c>
      <c r="D167" s="2" t="s">
        <v>1545</v>
      </c>
      <c r="E167" s="2" t="s">
        <v>1546</v>
      </c>
      <c r="F167" s="2" t="s">
        <v>1547</v>
      </c>
      <c r="G167" s="2" t="s">
        <v>1548</v>
      </c>
      <c r="H167" s="2" t="s">
        <v>1549</v>
      </c>
      <c r="I167" s="2" t="s">
        <v>1550</v>
      </c>
      <c r="J167" s="2" t="s">
        <v>1551</v>
      </c>
      <c r="K167" s="2" t="s">
        <v>1552</v>
      </c>
      <c r="L167" s="2" t="s">
        <v>1553</v>
      </c>
      <c r="M167" s="2" t="s">
        <v>1554</v>
      </c>
      <c r="N167" s="2" t="s">
        <v>1555</v>
      </c>
      <c r="O167" s="2" t="s">
        <v>1556</v>
      </c>
      <c r="P167" s="2">
        <v>0.0</v>
      </c>
    </row>
    <row r="168">
      <c r="A168" s="2" t="s">
        <v>1557</v>
      </c>
      <c r="B168" s="2" t="s">
        <v>148</v>
      </c>
      <c r="C168" s="2" t="s">
        <v>1558</v>
      </c>
      <c r="D168" s="2" t="s">
        <v>1559</v>
      </c>
      <c r="E168" s="2" t="s">
        <v>1560</v>
      </c>
      <c r="F168" s="2" t="s">
        <v>1561</v>
      </c>
      <c r="G168" s="2" t="s">
        <v>1562</v>
      </c>
      <c r="H168" s="2" t="s">
        <v>1563</v>
      </c>
      <c r="I168" s="2" t="s">
        <v>1564</v>
      </c>
      <c r="J168" s="2" t="s">
        <v>1565</v>
      </c>
      <c r="K168" s="2" t="s">
        <v>1566</v>
      </c>
      <c r="L168" s="2" t="s">
        <v>1567</v>
      </c>
      <c r="M168" s="2" t="s">
        <v>1568</v>
      </c>
      <c r="N168" s="2" t="s">
        <v>1569</v>
      </c>
      <c r="O168" s="2" t="s">
        <v>1570</v>
      </c>
      <c r="P168" s="2" t="s">
        <v>1571</v>
      </c>
    </row>
    <row r="169">
      <c r="A169" s="2" t="s">
        <v>1572</v>
      </c>
      <c r="B169" s="2" t="s">
        <v>474</v>
      </c>
      <c r="C169" s="2" t="s">
        <v>1573</v>
      </c>
      <c r="D169" s="2" t="s">
        <v>1574</v>
      </c>
      <c r="E169" s="2" t="s">
        <v>1575</v>
      </c>
      <c r="F169" s="2" t="s">
        <v>1576</v>
      </c>
      <c r="G169" s="2" t="s">
        <v>1577</v>
      </c>
      <c r="H169" s="2" t="s">
        <v>1578</v>
      </c>
      <c r="I169" s="2" t="s">
        <v>1579</v>
      </c>
      <c r="J169" s="2" t="s">
        <v>1580</v>
      </c>
      <c r="K169" s="2" t="s">
        <v>1581</v>
      </c>
      <c r="L169" s="2" t="s">
        <v>1582</v>
      </c>
      <c r="M169" s="2" t="s">
        <v>1583</v>
      </c>
      <c r="N169" s="2" t="s">
        <v>1584</v>
      </c>
      <c r="O169" s="2" t="s">
        <v>1585</v>
      </c>
      <c r="P169" s="2" t="s">
        <v>1586</v>
      </c>
    </row>
    <row r="170">
      <c r="A170" s="2" t="s">
        <v>1587</v>
      </c>
      <c r="B170" s="2" t="s">
        <v>57</v>
      </c>
      <c r="C170" s="2" t="s">
        <v>1588</v>
      </c>
      <c r="D170" s="2" t="s">
        <v>1589</v>
      </c>
      <c r="E170" s="2" t="s">
        <v>1590</v>
      </c>
      <c r="F170" s="2" t="s">
        <v>1591</v>
      </c>
      <c r="G170" s="2" t="s">
        <v>1592</v>
      </c>
      <c r="H170" s="2" t="s">
        <v>17</v>
      </c>
      <c r="I170" s="2" t="s">
        <v>1593</v>
      </c>
      <c r="J170" s="2" t="s">
        <v>1594</v>
      </c>
      <c r="K170" s="2" t="s">
        <v>1595</v>
      </c>
      <c r="L170" s="2" t="s">
        <v>17</v>
      </c>
      <c r="M170" s="2" t="s">
        <v>1596</v>
      </c>
      <c r="N170" s="2" t="s">
        <v>1597</v>
      </c>
      <c r="O170" s="2" t="s">
        <v>1598</v>
      </c>
      <c r="P170" s="2" t="s">
        <v>1599</v>
      </c>
    </row>
    <row r="171">
      <c r="A171" s="2" t="s">
        <v>1600</v>
      </c>
      <c r="B171" s="2" t="s">
        <v>148</v>
      </c>
      <c r="C171" s="2" t="s">
        <v>1601</v>
      </c>
      <c r="D171" s="2" t="s">
        <v>1602</v>
      </c>
      <c r="E171" s="2" t="s">
        <v>1603</v>
      </c>
      <c r="F171" s="2" t="s">
        <v>1604</v>
      </c>
      <c r="G171" s="2" t="s">
        <v>1605</v>
      </c>
      <c r="H171" s="2" t="s">
        <v>1606</v>
      </c>
      <c r="I171" s="2" t="s">
        <v>1607</v>
      </c>
      <c r="J171" s="2" t="s">
        <v>1608</v>
      </c>
      <c r="K171" s="2" t="s">
        <v>1609</v>
      </c>
      <c r="L171" s="2" t="s">
        <v>1610</v>
      </c>
      <c r="M171" s="2" t="s">
        <v>1611</v>
      </c>
      <c r="N171" s="2" t="s">
        <v>1612</v>
      </c>
      <c r="O171" s="2" t="s">
        <v>1613</v>
      </c>
      <c r="P171" s="2" t="s">
        <v>1614</v>
      </c>
    </row>
    <row r="172">
      <c r="A172" s="2" t="s">
        <v>1615</v>
      </c>
      <c r="B172" s="2" t="s">
        <v>57</v>
      </c>
      <c r="C172" s="2" t="s">
        <v>1616</v>
      </c>
      <c r="D172" s="2" t="s">
        <v>1617</v>
      </c>
      <c r="E172" s="2" t="s">
        <v>1618</v>
      </c>
      <c r="F172" s="2" t="s">
        <v>1619</v>
      </c>
      <c r="G172" s="2" t="s">
        <v>1620</v>
      </c>
      <c r="H172" s="2" t="s">
        <v>1621</v>
      </c>
      <c r="I172" s="2" t="s">
        <v>1622</v>
      </c>
      <c r="J172" s="2" t="s">
        <v>1623</v>
      </c>
      <c r="K172" s="2" t="s">
        <v>1624</v>
      </c>
      <c r="L172" s="2" t="s">
        <v>1625</v>
      </c>
      <c r="M172" s="2" t="s">
        <v>1626</v>
      </c>
      <c r="N172" s="2" t="s">
        <v>1627</v>
      </c>
      <c r="O172" s="2" t="s">
        <v>1628</v>
      </c>
      <c r="P172" s="2" t="s">
        <v>1629</v>
      </c>
    </row>
    <row r="173">
      <c r="A173" s="2" t="s">
        <v>1630</v>
      </c>
      <c r="B173" s="2" t="s">
        <v>148</v>
      </c>
      <c r="C173" s="2" t="s">
        <v>1631</v>
      </c>
      <c r="D173" s="2" t="s">
        <v>1632</v>
      </c>
      <c r="E173" s="2" t="s">
        <v>1633</v>
      </c>
      <c r="F173" s="2">
        <v>0.0</v>
      </c>
      <c r="G173" s="2" t="s">
        <v>1634</v>
      </c>
      <c r="H173" s="2" t="s">
        <v>1635</v>
      </c>
      <c r="I173" s="2" t="s">
        <v>1636</v>
      </c>
      <c r="J173" s="2">
        <v>0.0</v>
      </c>
      <c r="K173" s="2">
        <v>0.0</v>
      </c>
      <c r="L173" s="2" t="s">
        <v>1637</v>
      </c>
      <c r="M173" s="2" t="s">
        <v>1638</v>
      </c>
      <c r="N173" s="2">
        <v>0.0</v>
      </c>
      <c r="O173" s="2" t="s">
        <v>1639</v>
      </c>
      <c r="P173" s="2">
        <v>0.0</v>
      </c>
    </row>
    <row r="174">
      <c r="A174" s="2" t="s">
        <v>1640</v>
      </c>
      <c r="B174" s="2" t="s">
        <v>50</v>
      </c>
      <c r="C174" s="2" t="s">
        <v>1641</v>
      </c>
      <c r="D174" s="2" t="s">
        <v>1642</v>
      </c>
      <c r="E174" s="2">
        <v>100.0</v>
      </c>
      <c r="F174" s="2">
        <v>0.0</v>
      </c>
      <c r="G174" s="2">
        <v>0.0</v>
      </c>
      <c r="H174" s="2">
        <v>0.0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</row>
    <row r="175">
      <c r="A175" s="2" t="s">
        <v>1643</v>
      </c>
      <c r="B175" s="2" t="s">
        <v>148</v>
      </c>
      <c r="C175" s="2" t="s">
        <v>1644</v>
      </c>
      <c r="D175" s="2" t="s">
        <v>1645</v>
      </c>
      <c r="E175" s="2" t="s">
        <v>1646</v>
      </c>
      <c r="F175" s="2" t="s">
        <v>1647</v>
      </c>
      <c r="G175" s="2" t="s">
        <v>1648</v>
      </c>
      <c r="H175" s="2" t="s">
        <v>1649</v>
      </c>
      <c r="I175" s="2" t="s">
        <v>1650</v>
      </c>
      <c r="J175" s="2" t="s">
        <v>1651</v>
      </c>
      <c r="K175" s="2" t="s">
        <v>1652</v>
      </c>
      <c r="L175" s="2" t="s">
        <v>1653</v>
      </c>
      <c r="M175" s="2" t="s">
        <v>1654</v>
      </c>
      <c r="N175" s="2" t="s">
        <v>1655</v>
      </c>
      <c r="O175" s="2" t="s">
        <v>1656</v>
      </c>
      <c r="P175" s="2">
        <v>0.0</v>
      </c>
    </row>
    <row r="176">
      <c r="A176" s="2" t="s">
        <v>1657</v>
      </c>
      <c r="B176" s="2" t="s">
        <v>50</v>
      </c>
      <c r="C176" s="2" t="s">
        <v>1658</v>
      </c>
      <c r="D176" s="2" t="s">
        <v>1659</v>
      </c>
      <c r="E176" s="2" t="s">
        <v>1660</v>
      </c>
      <c r="F176" s="2">
        <v>0.0</v>
      </c>
      <c r="G176" s="2" t="s">
        <v>1661</v>
      </c>
      <c r="H176" s="2">
        <v>0.0</v>
      </c>
      <c r="I176" s="2" t="s">
        <v>1662</v>
      </c>
      <c r="J176" s="2">
        <v>0.0</v>
      </c>
      <c r="K176" s="2" t="s">
        <v>1663</v>
      </c>
      <c r="L176" s="2">
        <v>0.0</v>
      </c>
      <c r="M176" s="2" t="s">
        <v>1664</v>
      </c>
      <c r="N176" s="2">
        <v>0.0</v>
      </c>
      <c r="O176" s="2" t="s">
        <v>1665</v>
      </c>
      <c r="P176" s="2">
        <v>0.0</v>
      </c>
    </row>
    <row r="177">
      <c r="A177" s="2" t="s">
        <v>1666</v>
      </c>
      <c r="B177" s="2" t="s">
        <v>50</v>
      </c>
      <c r="C177" s="2" t="s">
        <v>1667</v>
      </c>
      <c r="D177" s="2" t="s">
        <v>1668</v>
      </c>
      <c r="E177" s="2" t="s">
        <v>1669</v>
      </c>
      <c r="F177" s="2">
        <v>0.0</v>
      </c>
      <c r="G177" s="2" t="s">
        <v>1670</v>
      </c>
      <c r="H177" s="2">
        <v>0.0</v>
      </c>
      <c r="I177" s="2">
        <v>100.0</v>
      </c>
      <c r="J177" s="2">
        <v>0.0</v>
      </c>
      <c r="K177" s="2">
        <v>0.0</v>
      </c>
      <c r="L177" s="2">
        <v>0.0</v>
      </c>
      <c r="M177" s="2" t="s">
        <v>1671</v>
      </c>
      <c r="N177" s="2">
        <v>0.0</v>
      </c>
      <c r="O177" s="2" t="s">
        <v>1672</v>
      </c>
      <c r="P177" s="2">
        <v>0.0</v>
      </c>
    </row>
    <row r="178">
      <c r="A178" s="2" t="s">
        <v>1673</v>
      </c>
      <c r="B178" s="2" t="s">
        <v>474</v>
      </c>
      <c r="C178" s="2" t="s">
        <v>1674</v>
      </c>
      <c r="D178" s="2" t="s">
        <v>1675</v>
      </c>
      <c r="E178" s="2" t="s">
        <v>1676</v>
      </c>
      <c r="F178" s="2" t="s">
        <v>1677</v>
      </c>
      <c r="G178" s="2" t="s">
        <v>1678</v>
      </c>
      <c r="H178" s="2" t="s">
        <v>1679</v>
      </c>
      <c r="I178" s="2" t="s">
        <v>1680</v>
      </c>
      <c r="J178" s="2" t="s">
        <v>1681</v>
      </c>
      <c r="K178" s="2" t="s">
        <v>1682</v>
      </c>
      <c r="L178" s="2" t="s">
        <v>1683</v>
      </c>
      <c r="M178" s="2">
        <v>100.0</v>
      </c>
      <c r="N178" s="2">
        <v>0.0</v>
      </c>
      <c r="O178" s="2">
        <v>0.0</v>
      </c>
      <c r="P178" s="2">
        <v>0.0</v>
      </c>
    </row>
    <row r="179">
      <c r="A179" s="2" t="s">
        <v>1684</v>
      </c>
      <c r="B179" s="2" t="s">
        <v>57</v>
      </c>
      <c r="C179" s="2" t="s">
        <v>1685</v>
      </c>
      <c r="D179" s="2" t="s">
        <v>1686</v>
      </c>
      <c r="E179" s="2" t="s">
        <v>1687</v>
      </c>
      <c r="F179" s="2" t="s">
        <v>1688</v>
      </c>
      <c r="G179" s="2" t="s">
        <v>1689</v>
      </c>
      <c r="H179" s="2" t="s">
        <v>1690</v>
      </c>
      <c r="I179" s="2" t="s">
        <v>1691</v>
      </c>
      <c r="J179" s="2" t="s">
        <v>1692</v>
      </c>
      <c r="K179" s="2">
        <v>0.0</v>
      </c>
      <c r="L179" s="2" t="s">
        <v>1693</v>
      </c>
      <c r="M179" s="2" t="s">
        <v>1694</v>
      </c>
      <c r="N179" s="2" t="s">
        <v>1695</v>
      </c>
      <c r="O179" s="2">
        <v>0.0</v>
      </c>
      <c r="P179" s="2">
        <v>0.0</v>
      </c>
    </row>
    <row r="180">
      <c r="A180" s="2" t="s">
        <v>1696</v>
      </c>
      <c r="B180" s="2" t="s">
        <v>148</v>
      </c>
      <c r="C180" s="2" t="s">
        <v>1697</v>
      </c>
      <c r="D180" s="2" t="s">
        <v>1698</v>
      </c>
      <c r="E180" s="2" t="s">
        <v>1699</v>
      </c>
      <c r="F180" s="2" t="s">
        <v>1700</v>
      </c>
      <c r="G180" s="2" t="s">
        <v>1701</v>
      </c>
      <c r="H180" s="2" t="s">
        <v>1702</v>
      </c>
      <c r="I180" s="2">
        <v>100.0</v>
      </c>
      <c r="J180" s="2">
        <v>0.0</v>
      </c>
      <c r="K180" s="2">
        <v>0.0</v>
      </c>
      <c r="L180" s="2">
        <v>0.0</v>
      </c>
      <c r="M180" s="2" t="s">
        <v>1703</v>
      </c>
      <c r="N180" s="2" t="s">
        <v>1704</v>
      </c>
      <c r="O180" s="2" t="s">
        <v>1705</v>
      </c>
      <c r="P180" s="2" t="s">
        <v>1706</v>
      </c>
    </row>
    <row r="181">
      <c r="A181" s="2" t="s">
        <v>1707</v>
      </c>
      <c r="B181" s="2" t="s">
        <v>474</v>
      </c>
      <c r="C181" s="2" t="s">
        <v>1708</v>
      </c>
      <c r="D181" s="2" t="s">
        <v>1709</v>
      </c>
      <c r="E181" s="2" t="s">
        <v>1710</v>
      </c>
      <c r="F181" s="2" t="s">
        <v>1711</v>
      </c>
      <c r="G181" s="2" t="s">
        <v>1712</v>
      </c>
      <c r="H181" s="2" t="s">
        <v>1713</v>
      </c>
      <c r="I181" s="2" t="s">
        <v>1714</v>
      </c>
      <c r="J181" s="2" t="s">
        <v>1715</v>
      </c>
      <c r="K181" s="2" t="s">
        <v>1716</v>
      </c>
      <c r="L181" s="2" t="s">
        <v>1717</v>
      </c>
      <c r="M181" s="2" t="s">
        <v>1718</v>
      </c>
      <c r="N181" s="2" t="s">
        <v>1719</v>
      </c>
      <c r="O181" s="2">
        <v>0.0</v>
      </c>
      <c r="P181" s="2" t="s">
        <v>1720</v>
      </c>
    </row>
    <row r="182">
      <c r="A182" s="2" t="s">
        <v>1721</v>
      </c>
      <c r="B182" s="2" t="s">
        <v>148</v>
      </c>
      <c r="C182" s="2" t="s">
        <v>1722</v>
      </c>
      <c r="D182" s="2" t="s">
        <v>1723</v>
      </c>
      <c r="E182" s="2" t="s">
        <v>1724</v>
      </c>
      <c r="F182" s="2" t="s">
        <v>1725</v>
      </c>
      <c r="G182" s="2" t="s">
        <v>1726</v>
      </c>
      <c r="H182" s="2" t="s">
        <v>1727</v>
      </c>
      <c r="I182" s="2" t="s">
        <v>1728</v>
      </c>
      <c r="J182" s="2" t="s">
        <v>1729</v>
      </c>
      <c r="K182" s="2" t="s">
        <v>1730</v>
      </c>
      <c r="L182" s="2" t="s">
        <v>1731</v>
      </c>
      <c r="M182" s="2" t="s">
        <v>1732</v>
      </c>
      <c r="N182" s="2" t="s">
        <v>1733</v>
      </c>
      <c r="O182" s="2" t="s">
        <v>1734</v>
      </c>
      <c r="P182" s="2">
        <v>0.0</v>
      </c>
    </row>
    <row r="183">
      <c r="A183" s="2" t="s">
        <v>1735</v>
      </c>
      <c r="B183" s="2" t="s">
        <v>57</v>
      </c>
      <c r="C183" s="2" t="s">
        <v>1736</v>
      </c>
      <c r="D183" s="2" t="s">
        <v>1737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1738</v>
      </c>
      <c r="N183" s="2">
        <v>0.0</v>
      </c>
      <c r="O183" s="2" t="s">
        <v>1739</v>
      </c>
      <c r="P183" s="2">
        <v>0.0</v>
      </c>
    </row>
    <row r="184">
      <c r="A184" s="2" t="s">
        <v>1740</v>
      </c>
      <c r="B184" s="2" t="s">
        <v>474</v>
      </c>
      <c r="C184" s="2">
        <v>45741.0</v>
      </c>
      <c r="D184" s="2" t="s">
        <v>1741</v>
      </c>
      <c r="E184" s="2" t="s">
        <v>1742</v>
      </c>
      <c r="F184" s="2" t="s">
        <v>1743</v>
      </c>
      <c r="G184" s="2" t="s">
        <v>1744</v>
      </c>
      <c r="H184" s="2" t="s">
        <v>1745</v>
      </c>
      <c r="I184" s="2" t="s">
        <v>1746</v>
      </c>
      <c r="J184" s="2" t="s">
        <v>1747</v>
      </c>
      <c r="K184" s="2" t="s">
        <v>1748</v>
      </c>
      <c r="L184" s="2" t="s">
        <v>1749</v>
      </c>
      <c r="M184" s="2" t="s">
        <v>1750</v>
      </c>
      <c r="N184" s="2" t="s">
        <v>1751</v>
      </c>
      <c r="O184" s="2" t="s">
        <v>1752</v>
      </c>
      <c r="P184" s="2" t="s">
        <v>1753</v>
      </c>
    </row>
    <row r="185">
      <c r="A185" s="2" t="s">
        <v>1754</v>
      </c>
      <c r="B185" s="2" t="s">
        <v>50</v>
      </c>
      <c r="C185" s="2" t="s">
        <v>1755</v>
      </c>
      <c r="D185" s="2" t="s">
        <v>1756</v>
      </c>
      <c r="E185" s="2" t="s">
        <v>1757</v>
      </c>
      <c r="F185" s="2">
        <v>0.0</v>
      </c>
      <c r="G185" s="2" t="s">
        <v>1758</v>
      </c>
      <c r="H185" s="2">
        <v>0.0</v>
      </c>
      <c r="I185" s="2">
        <v>100.0</v>
      </c>
      <c r="J185" s="2">
        <v>0.0</v>
      </c>
      <c r="K185" s="2">
        <v>0.0</v>
      </c>
      <c r="L185" s="2">
        <v>0.0</v>
      </c>
      <c r="M185" s="2" t="s">
        <v>1759</v>
      </c>
      <c r="N185" s="2">
        <v>0.0</v>
      </c>
      <c r="O185" s="2" t="s">
        <v>1760</v>
      </c>
      <c r="P185" s="2">
        <v>0.0</v>
      </c>
    </row>
    <row r="186">
      <c r="A186" s="2" t="s">
        <v>1761</v>
      </c>
      <c r="B186" s="2" t="s">
        <v>57</v>
      </c>
      <c r="C186" s="2" t="s">
        <v>1762</v>
      </c>
      <c r="D186" s="2" t="s">
        <v>1763</v>
      </c>
      <c r="E186" s="2" t="s">
        <v>1764</v>
      </c>
      <c r="F186" s="2" t="s">
        <v>1765</v>
      </c>
      <c r="G186" s="2" t="s">
        <v>1766</v>
      </c>
      <c r="H186" s="2" t="s">
        <v>1767</v>
      </c>
      <c r="I186" s="2" t="s">
        <v>1768</v>
      </c>
      <c r="J186" s="2" t="s">
        <v>1769</v>
      </c>
      <c r="K186" s="2" t="s">
        <v>1770</v>
      </c>
      <c r="L186" s="2" t="s">
        <v>1771</v>
      </c>
      <c r="M186" s="2" t="s">
        <v>1772</v>
      </c>
      <c r="N186" s="2" t="s">
        <v>1773</v>
      </c>
      <c r="O186" s="2">
        <v>0.0</v>
      </c>
      <c r="P186" s="2">
        <v>0.0</v>
      </c>
    </row>
    <row r="187">
      <c r="A187" s="2" t="s">
        <v>1774</v>
      </c>
      <c r="B187" s="2" t="s">
        <v>50</v>
      </c>
      <c r="C187" s="2" t="s">
        <v>1775</v>
      </c>
      <c r="D187" s="2" t="s">
        <v>1776</v>
      </c>
      <c r="E187" s="2" t="s">
        <v>1777</v>
      </c>
      <c r="F187" s="2">
        <v>0.0</v>
      </c>
      <c r="G187" s="2" t="s">
        <v>1778</v>
      </c>
      <c r="H187" s="2">
        <v>0.0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</row>
    <row r="188">
      <c r="A188" s="2" t="s">
        <v>1779</v>
      </c>
      <c r="B188" s="2" t="s">
        <v>148</v>
      </c>
      <c r="C188" s="2" t="s">
        <v>1780</v>
      </c>
      <c r="D188" s="2" t="s">
        <v>1781</v>
      </c>
      <c r="E188" s="2" t="s">
        <v>1782</v>
      </c>
      <c r="F188" s="2" t="s">
        <v>1783</v>
      </c>
      <c r="G188" s="2" t="s">
        <v>1784</v>
      </c>
      <c r="H188" s="2" t="s">
        <v>1785</v>
      </c>
      <c r="I188" s="2" t="s">
        <v>1786</v>
      </c>
      <c r="J188" s="2" t="s">
        <v>1787</v>
      </c>
      <c r="K188" s="2" t="s">
        <v>1788</v>
      </c>
      <c r="L188" s="2" t="s">
        <v>1789</v>
      </c>
      <c r="M188" s="2" t="s">
        <v>1790</v>
      </c>
      <c r="N188" s="2" t="s">
        <v>1791</v>
      </c>
      <c r="O188" s="2" t="s">
        <v>1792</v>
      </c>
      <c r="P188" s="2" t="s">
        <v>1793</v>
      </c>
    </row>
    <row r="189">
      <c r="A189" s="2" t="s">
        <v>1794</v>
      </c>
      <c r="B189" s="2" t="s">
        <v>148</v>
      </c>
      <c r="C189" s="2" t="s">
        <v>1795</v>
      </c>
      <c r="D189" s="2" t="s">
        <v>1796</v>
      </c>
      <c r="E189" s="2" t="s">
        <v>1797</v>
      </c>
      <c r="F189" s="2" t="s">
        <v>1798</v>
      </c>
      <c r="G189" s="2" t="s">
        <v>1799</v>
      </c>
      <c r="H189" s="2" t="s">
        <v>1800</v>
      </c>
      <c r="I189" s="2" t="s">
        <v>1801</v>
      </c>
      <c r="J189" s="2" t="s">
        <v>1802</v>
      </c>
      <c r="K189" s="2" t="s">
        <v>1803</v>
      </c>
      <c r="L189" s="2" t="s">
        <v>1804</v>
      </c>
      <c r="M189" s="2" t="s">
        <v>1805</v>
      </c>
      <c r="N189" s="2">
        <v>0.0</v>
      </c>
      <c r="O189" s="2" t="s">
        <v>1806</v>
      </c>
      <c r="P189" s="2" t="s">
        <v>1807</v>
      </c>
    </row>
    <row r="190">
      <c r="A190" s="2" t="s">
        <v>1808</v>
      </c>
      <c r="B190" s="2" t="s">
        <v>57</v>
      </c>
      <c r="C190" s="2" t="s">
        <v>1809</v>
      </c>
      <c r="D190" s="2" t="s">
        <v>1810</v>
      </c>
      <c r="E190" s="2" t="s">
        <v>1811</v>
      </c>
      <c r="F190" s="2" t="s">
        <v>1812</v>
      </c>
      <c r="G190" s="2" t="s">
        <v>1813</v>
      </c>
      <c r="H190" s="2" t="s">
        <v>1814</v>
      </c>
      <c r="I190" s="2" t="s">
        <v>1815</v>
      </c>
      <c r="J190" s="2" t="s">
        <v>1816</v>
      </c>
      <c r="K190" s="2" t="s">
        <v>1817</v>
      </c>
      <c r="L190" s="2" t="s">
        <v>1818</v>
      </c>
      <c r="M190" s="2" t="s">
        <v>1819</v>
      </c>
      <c r="N190" s="2" t="s">
        <v>1820</v>
      </c>
      <c r="O190" s="2" t="s">
        <v>1821</v>
      </c>
      <c r="P190" s="2">
        <v>0.0</v>
      </c>
    </row>
    <row r="191">
      <c r="A191" s="2" t="s">
        <v>1822</v>
      </c>
      <c r="B191" s="2" t="s">
        <v>148</v>
      </c>
      <c r="C191" s="2" t="s">
        <v>1823</v>
      </c>
      <c r="D191" s="2" t="s">
        <v>1824</v>
      </c>
      <c r="E191" s="2" t="s">
        <v>1825</v>
      </c>
      <c r="F191" s="2" t="s">
        <v>1826</v>
      </c>
      <c r="G191" s="2" t="s">
        <v>1827</v>
      </c>
      <c r="H191" s="2" t="s">
        <v>1828</v>
      </c>
      <c r="I191" s="2" t="s">
        <v>1829</v>
      </c>
      <c r="J191" s="2" t="s">
        <v>1830</v>
      </c>
      <c r="K191" s="2" t="s">
        <v>1831</v>
      </c>
      <c r="L191" s="2" t="s">
        <v>1832</v>
      </c>
      <c r="M191" s="2" t="s">
        <v>1833</v>
      </c>
      <c r="N191" s="2" t="s">
        <v>1834</v>
      </c>
      <c r="O191" s="2" t="s">
        <v>1835</v>
      </c>
      <c r="P191" s="2" t="s">
        <v>1836</v>
      </c>
    </row>
    <row r="192">
      <c r="A192" s="2" t="s">
        <v>1837</v>
      </c>
      <c r="B192" s="2" t="s">
        <v>50</v>
      </c>
      <c r="C192" s="2" t="s">
        <v>1838</v>
      </c>
      <c r="D192" s="2" t="s">
        <v>1839</v>
      </c>
      <c r="E192" s="2" t="s">
        <v>1840</v>
      </c>
      <c r="F192" s="2">
        <v>0.0</v>
      </c>
      <c r="G192" s="2" t="s">
        <v>1841</v>
      </c>
      <c r="H192" s="2">
        <v>0.0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</row>
    <row r="193">
      <c r="A193" s="2" t="s">
        <v>1842</v>
      </c>
      <c r="B193" s="2" t="s">
        <v>50</v>
      </c>
      <c r="C193" s="2" t="s">
        <v>1843</v>
      </c>
      <c r="D193" s="2" t="s">
        <v>1844</v>
      </c>
      <c r="E193" s="2" t="s">
        <v>1845</v>
      </c>
      <c r="F193" s="2">
        <v>0.0</v>
      </c>
      <c r="G193" s="2" t="s">
        <v>1846</v>
      </c>
      <c r="H193" s="2">
        <v>0.0</v>
      </c>
      <c r="I193" s="2">
        <v>100.0</v>
      </c>
      <c r="J193" s="2">
        <v>0.0</v>
      </c>
      <c r="K193" s="2">
        <v>0.0</v>
      </c>
      <c r="L193" s="2">
        <v>0.0</v>
      </c>
      <c r="M193" s="2">
        <v>100.0</v>
      </c>
      <c r="N193" s="2">
        <v>0.0</v>
      </c>
      <c r="O193" s="2">
        <v>0.0</v>
      </c>
      <c r="P193" s="2">
        <v>0.0</v>
      </c>
    </row>
    <row r="194">
      <c r="A194" s="2" t="s">
        <v>1847</v>
      </c>
      <c r="B194" s="2" t="s">
        <v>50</v>
      </c>
      <c r="C194" s="2" t="s">
        <v>1848</v>
      </c>
      <c r="D194" s="2" t="s">
        <v>1849</v>
      </c>
      <c r="E194" s="2" t="s">
        <v>1850</v>
      </c>
      <c r="F194" s="2">
        <v>0.0</v>
      </c>
      <c r="G194" s="2" t="s">
        <v>1851</v>
      </c>
      <c r="H194" s="2">
        <v>0.0</v>
      </c>
      <c r="I194" s="2">
        <v>100.0</v>
      </c>
      <c r="J194" s="2">
        <v>0.0</v>
      </c>
      <c r="K194" s="2">
        <v>0.0</v>
      </c>
      <c r="L194" s="2">
        <v>0.0</v>
      </c>
      <c r="M194" s="2">
        <v>100.0</v>
      </c>
      <c r="N194" s="2">
        <v>0.0</v>
      </c>
      <c r="O194" s="2">
        <v>0.0</v>
      </c>
      <c r="P194" s="2">
        <v>0.0</v>
      </c>
    </row>
    <row r="195">
      <c r="A195" s="2" t="s">
        <v>1852</v>
      </c>
      <c r="B195" s="2" t="s">
        <v>57</v>
      </c>
      <c r="C195" s="2" t="s">
        <v>1853</v>
      </c>
      <c r="D195" s="2" t="s">
        <v>1854</v>
      </c>
      <c r="E195" s="2">
        <v>100.0</v>
      </c>
      <c r="F195" s="2">
        <v>0.0</v>
      </c>
      <c r="G195" s="2">
        <v>0.0</v>
      </c>
      <c r="H195" s="2">
        <v>0.0</v>
      </c>
      <c r="I195" s="2">
        <v>100.0</v>
      </c>
      <c r="J195" s="2">
        <v>0.0</v>
      </c>
      <c r="K195" s="2">
        <v>0.0</v>
      </c>
      <c r="L195" s="2">
        <v>0.0</v>
      </c>
      <c r="M195" s="2">
        <v>100.0</v>
      </c>
      <c r="N195" s="2">
        <v>0.0</v>
      </c>
      <c r="O195" s="2">
        <v>0.0</v>
      </c>
      <c r="P195" s="2">
        <v>0.0</v>
      </c>
    </row>
    <row r="196">
      <c r="A196" s="2" t="s">
        <v>1855</v>
      </c>
      <c r="B196" s="2" t="s">
        <v>50</v>
      </c>
      <c r="C196" s="2" t="s">
        <v>1856</v>
      </c>
      <c r="D196" s="2" t="s">
        <v>1857</v>
      </c>
      <c r="E196" s="2" t="s">
        <v>1078</v>
      </c>
      <c r="F196" s="2">
        <v>0.0</v>
      </c>
      <c r="G196" s="2">
        <v>0.0</v>
      </c>
      <c r="H196" s="2">
        <v>0.0</v>
      </c>
      <c r="I196" s="2">
        <v>100.0</v>
      </c>
      <c r="J196" s="2">
        <v>0.0</v>
      </c>
      <c r="K196" s="2">
        <v>0.0</v>
      </c>
      <c r="L196" s="2">
        <v>0.0</v>
      </c>
      <c r="M196" s="2">
        <v>100.0</v>
      </c>
      <c r="N196" s="2">
        <v>0.0</v>
      </c>
      <c r="O196" s="2">
        <v>0.0</v>
      </c>
      <c r="P196" s="2">
        <v>0.0</v>
      </c>
    </row>
    <row r="197">
      <c r="A197" s="2" t="s">
        <v>1858</v>
      </c>
      <c r="B197" s="2" t="s">
        <v>148</v>
      </c>
      <c r="C197" s="2" t="s">
        <v>1859</v>
      </c>
      <c r="D197" s="2" t="s">
        <v>1860</v>
      </c>
      <c r="E197" s="2" t="s">
        <v>1861</v>
      </c>
      <c r="F197" s="2" t="s">
        <v>1862</v>
      </c>
      <c r="G197" s="2" t="s">
        <v>1863</v>
      </c>
      <c r="H197" s="2" t="s">
        <v>1864</v>
      </c>
      <c r="I197" s="2" t="s">
        <v>1865</v>
      </c>
      <c r="J197" s="2" t="s">
        <v>1866</v>
      </c>
      <c r="K197" s="2" t="s">
        <v>1867</v>
      </c>
      <c r="L197" s="2" t="s">
        <v>1868</v>
      </c>
      <c r="M197" s="2" t="s">
        <v>1869</v>
      </c>
      <c r="N197" s="2" t="s">
        <v>1870</v>
      </c>
      <c r="O197" s="2" t="s">
        <v>1871</v>
      </c>
      <c r="P197" s="2">
        <v>0.0</v>
      </c>
    </row>
    <row r="198">
      <c r="A198" s="2" t="s">
        <v>1872</v>
      </c>
      <c r="B198" s="2" t="s">
        <v>57</v>
      </c>
      <c r="C198" s="2" t="s">
        <v>1873</v>
      </c>
      <c r="D198" s="2" t="s">
        <v>1874</v>
      </c>
      <c r="E198" s="2" t="s">
        <v>1875</v>
      </c>
      <c r="F198" s="2" t="s">
        <v>1876</v>
      </c>
      <c r="G198" s="2" t="s">
        <v>1877</v>
      </c>
      <c r="H198" s="2" t="s">
        <v>1878</v>
      </c>
      <c r="I198" s="2" t="s">
        <v>1879</v>
      </c>
      <c r="J198" s="2" t="s">
        <v>1880</v>
      </c>
      <c r="K198" s="2" t="s">
        <v>1881</v>
      </c>
      <c r="L198" s="2" t="s">
        <v>1882</v>
      </c>
      <c r="M198" s="2" t="s">
        <v>1883</v>
      </c>
      <c r="N198" s="2" t="s">
        <v>1884</v>
      </c>
      <c r="O198" s="2" t="s">
        <v>1885</v>
      </c>
      <c r="P198" s="2" t="s">
        <v>1886</v>
      </c>
    </row>
    <row r="199">
      <c r="A199" s="2" t="s">
        <v>1887</v>
      </c>
      <c r="B199" s="2" t="s">
        <v>148</v>
      </c>
      <c r="C199" s="2" t="s">
        <v>1888</v>
      </c>
      <c r="D199" s="2" t="s">
        <v>1889</v>
      </c>
      <c r="E199" s="2" t="s">
        <v>1890</v>
      </c>
      <c r="F199" s="2" t="s">
        <v>1891</v>
      </c>
      <c r="G199" s="2" t="s">
        <v>1892</v>
      </c>
      <c r="H199" s="2" t="s">
        <v>1893</v>
      </c>
      <c r="I199" s="2" t="s">
        <v>1894</v>
      </c>
      <c r="J199" s="2" t="s">
        <v>1895</v>
      </c>
      <c r="K199" s="2" t="s">
        <v>1896</v>
      </c>
      <c r="L199" s="2" t="s">
        <v>1897</v>
      </c>
      <c r="M199" s="2" t="s">
        <v>1898</v>
      </c>
      <c r="N199" s="2" t="s">
        <v>1899</v>
      </c>
      <c r="O199" s="2" t="s">
        <v>1900</v>
      </c>
      <c r="P199" s="2" t="s">
        <v>1901</v>
      </c>
    </row>
    <row r="200">
      <c r="A200" s="2" t="s">
        <v>1902</v>
      </c>
      <c r="B200" s="2" t="s">
        <v>148</v>
      </c>
      <c r="C200" s="2" t="s">
        <v>1903</v>
      </c>
      <c r="D200" s="2" t="s">
        <v>1904</v>
      </c>
      <c r="E200" s="2" t="s">
        <v>1905</v>
      </c>
      <c r="F200" s="2">
        <v>0.0</v>
      </c>
      <c r="G200" s="2" t="s">
        <v>1906</v>
      </c>
      <c r="H200" s="2">
        <v>0.0</v>
      </c>
      <c r="I200" s="2" t="s">
        <v>1907</v>
      </c>
      <c r="J200" s="2">
        <v>0.0</v>
      </c>
      <c r="K200" s="2" t="s">
        <v>1908</v>
      </c>
      <c r="L200" s="2">
        <v>0.0</v>
      </c>
      <c r="M200" s="2" t="s">
        <v>1909</v>
      </c>
      <c r="N200" s="2">
        <v>0.0</v>
      </c>
      <c r="O200" s="2" t="s">
        <v>1910</v>
      </c>
      <c r="P200" s="2">
        <v>0.0</v>
      </c>
    </row>
    <row r="201">
      <c r="A201" s="2" t="s">
        <v>1911</v>
      </c>
      <c r="B201" s="2" t="s">
        <v>148</v>
      </c>
      <c r="C201" s="2" t="s">
        <v>1912</v>
      </c>
      <c r="D201" s="2" t="s">
        <v>1913</v>
      </c>
      <c r="E201" s="2" t="s">
        <v>1914</v>
      </c>
      <c r="F201" s="2" t="s">
        <v>1915</v>
      </c>
      <c r="G201" s="2" t="s">
        <v>1916</v>
      </c>
      <c r="H201" s="2">
        <v>0.0</v>
      </c>
      <c r="I201" s="2" t="s">
        <v>1917</v>
      </c>
      <c r="J201" s="2" t="s">
        <v>1918</v>
      </c>
      <c r="K201" s="2" t="s">
        <v>1919</v>
      </c>
      <c r="L201" s="2">
        <v>0.0</v>
      </c>
      <c r="M201" s="2" t="s">
        <v>1920</v>
      </c>
      <c r="N201" s="2" t="s">
        <v>1921</v>
      </c>
      <c r="O201" s="2" t="s">
        <v>1922</v>
      </c>
      <c r="P201" s="2">
        <v>0.0</v>
      </c>
    </row>
    <row r="202">
      <c r="A202" s="2" t="s">
        <v>1923</v>
      </c>
      <c r="B202" s="2" t="s">
        <v>148</v>
      </c>
      <c r="C202" s="2" t="s">
        <v>1924</v>
      </c>
      <c r="D202" s="2" t="s">
        <v>1925</v>
      </c>
      <c r="E202" s="2" t="s">
        <v>1926</v>
      </c>
      <c r="F202" s="2" t="s">
        <v>1927</v>
      </c>
      <c r="G202" s="2" t="s">
        <v>1928</v>
      </c>
      <c r="H202" s="2">
        <v>0.0</v>
      </c>
      <c r="I202" s="2" t="s">
        <v>1929</v>
      </c>
      <c r="J202" s="2" t="s">
        <v>1930</v>
      </c>
      <c r="K202" s="2" t="s">
        <v>1931</v>
      </c>
      <c r="L202" s="2">
        <v>0.0</v>
      </c>
      <c r="M202" s="2" t="s">
        <v>1932</v>
      </c>
      <c r="N202" s="2" t="s">
        <v>1933</v>
      </c>
      <c r="O202" s="2" t="s">
        <v>1934</v>
      </c>
      <c r="P202" s="2">
        <v>0.0</v>
      </c>
    </row>
    <row r="203">
      <c r="A203" s="2" t="s">
        <v>1935</v>
      </c>
      <c r="B203" s="2" t="s">
        <v>474</v>
      </c>
      <c r="C203" s="2" t="s">
        <v>1936</v>
      </c>
      <c r="D203" s="2" t="s">
        <v>1937</v>
      </c>
      <c r="E203" s="2" t="s">
        <v>1938</v>
      </c>
      <c r="F203" s="2" t="s">
        <v>1939</v>
      </c>
      <c r="G203" s="2" t="s">
        <v>1940</v>
      </c>
      <c r="H203" s="2" t="s">
        <v>1941</v>
      </c>
      <c r="I203" s="2" t="s">
        <v>1942</v>
      </c>
      <c r="J203" s="2" t="s">
        <v>1943</v>
      </c>
      <c r="K203" s="2" t="s">
        <v>1944</v>
      </c>
      <c r="L203" s="2" t="s">
        <v>1945</v>
      </c>
      <c r="M203" s="2" t="s">
        <v>1946</v>
      </c>
      <c r="N203" s="2" t="s">
        <v>1947</v>
      </c>
      <c r="O203" s="2" t="s">
        <v>1948</v>
      </c>
      <c r="P203" s="2" t="s">
        <v>1949</v>
      </c>
    </row>
    <row r="204">
      <c r="A204" s="2" t="s">
        <v>1950</v>
      </c>
      <c r="B204" s="2" t="s">
        <v>50</v>
      </c>
      <c r="C204" s="2" t="s">
        <v>1951</v>
      </c>
      <c r="D204" s="2" t="s">
        <v>1952</v>
      </c>
      <c r="E204" s="2" t="s">
        <v>1953</v>
      </c>
      <c r="F204" s="2">
        <v>0.0</v>
      </c>
      <c r="G204" s="2" t="s">
        <v>1954</v>
      </c>
      <c r="H204" s="2">
        <v>0.0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</row>
    <row r="205">
      <c r="A205" s="2" t="s">
        <v>1955</v>
      </c>
      <c r="B205" s="2" t="s">
        <v>57</v>
      </c>
      <c r="C205" s="2" t="s">
        <v>1956</v>
      </c>
      <c r="D205" s="2" t="s">
        <v>1957</v>
      </c>
      <c r="E205" s="2" t="s">
        <v>1958</v>
      </c>
      <c r="F205" s="2">
        <v>0.0</v>
      </c>
      <c r="G205" s="2" t="s">
        <v>1959</v>
      </c>
      <c r="H205" s="2">
        <v>0.0</v>
      </c>
      <c r="I205" s="2" t="s">
        <v>1960</v>
      </c>
      <c r="J205" s="2">
        <v>0.0</v>
      </c>
      <c r="K205" s="2" t="s">
        <v>1961</v>
      </c>
      <c r="L205" s="2">
        <v>0.0</v>
      </c>
      <c r="M205" s="2">
        <v>100.0</v>
      </c>
      <c r="N205" s="2">
        <v>0.0</v>
      </c>
      <c r="O205" s="2">
        <v>0.0</v>
      </c>
      <c r="P205" s="2">
        <v>0.0</v>
      </c>
    </row>
    <row r="206">
      <c r="A206" s="2" t="s">
        <v>1962</v>
      </c>
      <c r="B206" s="2" t="s">
        <v>57</v>
      </c>
      <c r="C206" s="2" t="s">
        <v>1963</v>
      </c>
      <c r="D206" s="2" t="s">
        <v>1964</v>
      </c>
      <c r="E206" s="2" t="s">
        <v>1965</v>
      </c>
      <c r="F206" s="2" t="s">
        <v>1966</v>
      </c>
      <c r="G206" s="2" t="s">
        <v>1967</v>
      </c>
      <c r="H206" s="2" t="s">
        <v>17</v>
      </c>
      <c r="I206" s="2" t="s">
        <v>1968</v>
      </c>
      <c r="J206" s="2" t="s">
        <v>1969</v>
      </c>
      <c r="K206" s="2" t="s">
        <v>1970</v>
      </c>
      <c r="L206" s="2" t="s">
        <v>17</v>
      </c>
      <c r="M206" s="2" t="s">
        <v>1971</v>
      </c>
      <c r="N206" s="2" t="s">
        <v>1972</v>
      </c>
      <c r="O206" s="2" t="s">
        <v>1973</v>
      </c>
      <c r="P206" s="2" t="s">
        <v>1974</v>
      </c>
    </row>
    <row r="207">
      <c r="A207" s="2" t="s">
        <v>1975</v>
      </c>
      <c r="B207" s="2" t="s">
        <v>148</v>
      </c>
      <c r="C207" s="2" t="s">
        <v>1976</v>
      </c>
      <c r="D207" s="2" t="s">
        <v>1977</v>
      </c>
      <c r="E207" s="2" t="s">
        <v>1978</v>
      </c>
      <c r="F207" s="2" t="s">
        <v>1979</v>
      </c>
      <c r="G207" s="2" t="s">
        <v>1980</v>
      </c>
      <c r="H207" s="2" t="s">
        <v>1981</v>
      </c>
      <c r="I207" s="2" t="s">
        <v>1982</v>
      </c>
      <c r="J207" s="2" t="s">
        <v>1983</v>
      </c>
      <c r="K207" s="2" t="s">
        <v>1984</v>
      </c>
      <c r="L207" s="2" t="s">
        <v>1985</v>
      </c>
      <c r="M207" s="2" t="s">
        <v>1986</v>
      </c>
      <c r="N207" s="2" t="s">
        <v>1987</v>
      </c>
      <c r="O207" s="2" t="s">
        <v>1988</v>
      </c>
      <c r="P207" s="2" t="s">
        <v>1989</v>
      </c>
    </row>
    <row r="208">
      <c r="A208" s="2" t="s">
        <v>1990</v>
      </c>
      <c r="B208" s="2" t="s">
        <v>148</v>
      </c>
      <c r="C208" s="2" t="s">
        <v>1991</v>
      </c>
      <c r="D208" s="2" t="s">
        <v>1992</v>
      </c>
      <c r="E208" s="2" t="s">
        <v>1993</v>
      </c>
      <c r="F208" s="2" t="s">
        <v>1994</v>
      </c>
      <c r="G208" s="2" t="s">
        <v>1995</v>
      </c>
      <c r="H208" s="2" t="s">
        <v>1996</v>
      </c>
      <c r="I208" s="2" t="s">
        <v>1997</v>
      </c>
      <c r="J208" s="2" t="s">
        <v>1998</v>
      </c>
      <c r="K208" s="2" t="s">
        <v>1999</v>
      </c>
      <c r="L208" s="2" t="s">
        <v>2000</v>
      </c>
      <c r="M208" s="2" t="s">
        <v>2001</v>
      </c>
      <c r="N208" s="2" t="s">
        <v>2002</v>
      </c>
      <c r="O208" s="2" t="s">
        <v>2003</v>
      </c>
      <c r="P208" s="2" t="s">
        <v>2004</v>
      </c>
    </row>
    <row r="209">
      <c r="A209" s="2" t="s">
        <v>2005</v>
      </c>
      <c r="B209" s="2" t="s">
        <v>57</v>
      </c>
      <c r="C209" s="2" t="s">
        <v>2006</v>
      </c>
      <c r="D209" s="2" t="s">
        <v>2007</v>
      </c>
      <c r="E209" s="2" t="s">
        <v>2008</v>
      </c>
      <c r="F209" s="2" t="s">
        <v>2009</v>
      </c>
      <c r="G209" s="2" t="s">
        <v>2010</v>
      </c>
      <c r="H209" s="2" t="s">
        <v>17</v>
      </c>
      <c r="I209" s="2" t="s">
        <v>2011</v>
      </c>
      <c r="J209" s="2" t="s">
        <v>2012</v>
      </c>
      <c r="K209" s="2" t="s">
        <v>2013</v>
      </c>
      <c r="L209" s="2" t="s">
        <v>17</v>
      </c>
      <c r="M209" s="2" t="s">
        <v>2014</v>
      </c>
      <c r="N209" s="2">
        <v>0.0</v>
      </c>
      <c r="O209" s="2" t="s">
        <v>2015</v>
      </c>
      <c r="P209" s="2">
        <v>0.0</v>
      </c>
    </row>
    <row r="210">
      <c r="A210" s="2" t="s">
        <v>2016</v>
      </c>
      <c r="B210" s="2" t="s">
        <v>148</v>
      </c>
      <c r="C210" s="2" t="s">
        <v>2017</v>
      </c>
      <c r="D210" s="2" t="s">
        <v>2018</v>
      </c>
      <c r="E210" s="2" t="s">
        <v>2019</v>
      </c>
      <c r="F210" s="2" t="s">
        <v>2020</v>
      </c>
      <c r="G210" s="2" t="s">
        <v>2021</v>
      </c>
      <c r="H210" s="2" t="s">
        <v>2022</v>
      </c>
      <c r="I210" s="2" t="s">
        <v>2023</v>
      </c>
      <c r="J210" s="2" t="s">
        <v>2024</v>
      </c>
      <c r="K210" s="2" t="s">
        <v>2025</v>
      </c>
      <c r="L210" s="2" t="s">
        <v>2026</v>
      </c>
      <c r="M210" s="2" t="s">
        <v>2027</v>
      </c>
      <c r="N210" s="2" t="s">
        <v>2028</v>
      </c>
      <c r="O210" s="2" t="s">
        <v>2029</v>
      </c>
      <c r="P210" s="2" t="s">
        <v>2030</v>
      </c>
    </row>
    <row r="211">
      <c r="A211" s="2" t="s">
        <v>2031</v>
      </c>
      <c r="B211" s="2" t="s">
        <v>148</v>
      </c>
      <c r="C211" s="2" t="s">
        <v>2032</v>
      </c>
      <c r="D211" s="2" t="s">
        <v>2033</v>
      </c>
      <c r="E211" s="2" t="s">
        <v>2034</v>
      </c>
      <c r="F211" s="2" t="s">
        <v>2035</v>
      </c>
      <c r="G211" s="2" t="s">
        <v>2036</v>
      </c>
      <c r="H211" s="2" t="s">
        <v>2037</v>
      </c>
      <c r="I211" s="2" t="s">
        <v>2038</v>
      </c>
      <c r="J211" s="2" t="s">
        <v>2039</v>
      </c>
      <c r="K211" s="2" t="s">
        <v>2040</v>
      </c>
      <c r="L211" s="2" t="s">
        <v>2041</v>
      </c>
      <c r="M211" s="2" t="s">
        <v>2042</v>
      </c>
      <c r="N211" s="2" t="s">
        <v>2043</v>
      </c>
      <c r="O211" s="2" t="s">
        <v>2044</v>
      </c>
      <c r="P211" s="2" t="s">
        <v>2045</v>
      </c>
    </row>
    <row r="212">
      <c r="A212" s="2" t="s">
        <v>2046</v>
      </c>
      <c r="B212" s="2" t="s">
        <v>50</v>
      </c>
      <c r="C212" s="2" t="s">
        <v>2047</v>
      </c>
      <c r="D212" s="2" t="s">
        <v>2048</v>
      </c>
      <c r="E212" s="2" t="s">
        <v>2049</v>
      </c>
      <c r="F212" s="2">
        <v>0.0</v>
      </c>
      <c r="G212" s="2" t="s">
        <v>2050</v>
      </c>
      <c r="H212" s="2">
        <v>0.0</v>
      </c>
      <c r="I212" s="2" t="s">
        <v>2051</v>
      </c>
      <c r="J212" s="2">
        <v>0.0</v>
      </c>
      <c r="K212" s="2" t="s">
        <v>2052</v>
      </c>
      <c r="L212" s="2">
        <v>0.0</v>
      </c>
      <c r="M212" s="2" t="s">
        <v>2053</v>
      </c>
      <c r="N212" s="2">
        <v>0.0</v>
      </c>
      <c r="O212" s="2" t="s">
        <v>2054</v>
      </c>
      <c r="P212" s="2">
        <v>0.0</v>
      </c>
    </row>
    <row r="213">
      <c r="A213" s="2" t="s">
        <v>2055</v>
      </c>
      <c r="B213" s="2" t="s">
        <v>148</v>
      </c>
      <c r="C213" s="2" t="s">
        <v>2056</v>
      </c>
      <c r="D213" s="2" t="s">
        <v>2057</v>
      </c>
      <c r="E213" s="2" t="s">
        <v>2058</v>
      </c>
      <c r="F213" s="2" t="s">
        <v>2059</v>
      </c>
      <c r="G213" s="2" t="s">
        <v>2060</v>
      </c>
      <c r="H213" s="2" t="s">
        <v>2061</v>
      </c>
      <c r="I213" s="2" t="s">
        <v>2062</v>
      </c>
      <c r="J213" s="2" t="s">
        <v>2063</v>
      </c>
      <c r="K213" s="2" t="s">
        <v>2064</v>
      </c>
      <c r="L213" s="2" t="s">
        <v>2065</v>
      </c>
      <c r="M213" s="2" t="s">
        <v>2066</v>
      </c>
      <c r="N213" s="2" t="s">
        <v>2067</v>
      </c>
      <c r="O213" s="2" t="s">
        <v>2068</v>
      </c>
      <c r="P213" s="2" t="s">
        <v>2069</v>
      </c>
    </row>
    <row r="214">
      <c r="A214" s="2" t="s">
        <v>2070</v>
      </c>
      <c r="B214" s="2" t="s">
        <v>57</v>
      </c>
      <c r="C214" s="2" t="s">
        <v>2071</v>
      </c>
      <c r="D214" s="2" t="s">
        <v>2072</v>
      </c>
      <c r="E214" s="2" t="s">
        <v>2073</v>
      </c>
      <c r="F214" s="2" t="s">
        <v>2074</v>
      </c>
      <c r="G214" s="2" t="s">
        <v>2075</v>
      </c>
      <c r="H214" s="2" t="s">
        <v>2076</v>
      </c>
      <c r="I214" s="2" t="s">
        <v>2077</v>
      </c>
      <c r="J214" s="2" t="s">
        <v>2078</v>
      </c>
      <c r="K214" s="2" t="s">
        <v>2079</v>
      </c>
      <c r="L214" s="2">
        <v>0.0</v>
      </c>
      <c r="M214" s="2" t="s">
        <v>2080</v>
      </c>
      <c r="N214" s="2" t="s">
        <v>2081</v>
      </c>
      <c r="O214" s="2" t="s">
        <v>2082</v>
      </c>
      <c r="P214" s="2" t="s">
        <v>2083</v>
      </c>
    </row>
  </sheetData>
  <autoFilter ref="$A$1:$P$21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13"/>
    <col customWidth="1" min="2" max="2" width="16.75"/>
    <col customWidth="1" min="3" max="3" width="22.38"/>
    <col customWidth="1" min="4" max="4" width="13.13"/>
    <col customWidth="1" min="5" max="5" width="11.13"/>
    <col customWidth="1" min="6" max="6" width="13.13"/>
    <col customWidth="1" min="7" max="7" width="25.5"/>
    <col customWidth="1" min="8" max="8" width="25.25"/>
    <col customWidth="1" min="9" max="9" width="18.5"/>
    <col customWidth="1" min="10" max="10" width="8.63"/>
    <col customWidth="1" min="11" max="11" width="14.5"/>
    <col customWidth="1" min="12" max="12" width="21.88"/>
    <col customWidth="1" min="13" max="13" width="14.88"/>
    <col customWidth="1" min="14" max="14" width="20.25"/>
    <col customWidth="1" min="15" max="15" width="25.5"/>
    <col customWidth="1" min="16" max="16" width="11.5"/>
    <col customWidth="1" min="17" max="17" width="14.13"/>
    <col customWidth="1" min="18" max="18" width="11.75"/>
    <col customWidth="1" min="19" max="21" width="14.88"/>
    <col customWidth="1" min="22" max="22" width="13.13"/>
    <col customWidth="1" min="23" max="23" width="21.25"/>
    <col customWidth="1" min="24" max="24" width="23.63"/>
    <col customWidth="1" min="25" max="25" width="22.88"/>
    <col customWidth="1" min="26" max="26" width="10.75"/>
  </cols>
  <sheetData>
    <row r="1" ht="39.0" customHeight="1">
      <c r="A1" s="5" t="s">
        <v>0</v>
      </c>
      <c r="B1" s="6" t="s">
        <v>1</v>
      </c>
      <c r="C1" s="7" t="s">
        <v>2084</v>
      </c>
      <c r="D1" s="8" t="s">
        <v>2</v>
      </c>
      <c r="E1" s="9" t="s">
        <v>2085</v>
      </c>
      <c r="F1" s="10" t="s">
        <v>2086</v>
      </c>
      <c r="G1" s="11" t="s">
        <v>2087</v>
      </c>
      <c r="H1" s="12" t="s">
        <v>2088</v>
      </c>
      <c r="I1" s="11" t="s">
        <v>2089</v>
      </c>
      <c r="J1" s="11" t="s">
        <v>2090</v>
      </c>
      <c r="K1" s="11" t="s">
        <v>2091</v>
      </c>
      <c r="L1" s="13" t="s">
        <v>4</v>
      </c>
      <c r="M1" s="14" t="s">
        <v>2092</v>
      </c>
      <c r="N1" s="14" t="s">
        <v>2093</v>
      </c>
      <c r="O1" s="15" t="s">
        <v>2094</v>
      </c>
      <c r="P1" s="16" t="s">
        <v>5</v>
      </c>
      <c r="Q1" s="16" t="s">
        <v>6</v>
      </c>
      <c r="R1" s="16" t="s">
        <v>7</v>
      </c>
      <c r="S1" s="17" t="s">
        <v>8</v>
      </c>
      <c r="T1" s="17" t="s">
        <v>9</v>
      </c>
      <c r="U1" s="17" t="s">
        <v>10</v>
      </c>
      <c r="V1" s="17" t="s">
        <v>11</v>
      </c>
      <c r="W1" s="14" t="s">
        <v>12</v>
      </c>
      <c r="X1" s="14" t="s">
        <v>13</v>
      </c>
      <c r="Y1" s="14" t="s">
        <v>14</v>
      </c>
      <c r="Z1" s="14" t="s">
        <v>15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>
      <c r="A2" s="19" t="s">
        <v>16</v>
      </c>
      <c r="B2" s="20" t="s">
        <v>17</v>
      </c>
      <c r="C2" s="21">
        <f t="shared" ref="C2:C214" si="1">IF(B2="nan",0,if(B2="low income",1,if(B2="lower middle income",2,if(B2="upper middle income",3,if(B2="high income",4)))))</f>
        <v>0</v>
      </c>
      <c r="D2" s="21">
        <v>1.35</v>
      </c>
      <c r="E2" s="22">
        <f t="shared" ref="E2:E214" si="2">D2/1000</f>
        <v>0.00135</v>
      </c>
      <c r="F2" s="23">
        <f t="shared" ref="F2:F214" si="3">roundup(D2/1000,0)</f>
        <v>1</v>
      </c>
      <c r="G2" s="24">
        <v>0.0</v>
      </c>
      <c r="H2" s="25">
        <f t="shared" ref="H2:H214" si="4">D2*G2/100</f>
        <v>0</v>
      </c>
      <c r="I2" s="24">
        <f t="shared" ref="I2:I214" si="5">ROUND(G2,0)</f>
        <v>0</v>
      </c>
      <c r="J2" s="24">
        <f t="shared" ref="J2:J214" si="6">100-G2</f>
        <v>100</v>
      </c>
      <c r="K2" s="24">
        <f t="shared" ref="K2:K214" si="7">ROUND(J2,0)</f>
        <v>100</v>
      </c>
      <c r="L2" s="26">
        <v>99.70767665</v>
      </c>
      <c r="M2" s="24" t="str">
        <f t="shared" ref="M2:M214" si="8">IF(L2&gt;100,"big","")</f>
        <v/>
      </c>
      <c r="N2" s="27">
        <f t="shared" ref="N2:N214" si="9">iferror(IF(L2&gt;100,ROUNDDOWN(L2),L2), "NAN")</f>
        <v>99.70767665</v>
      </c>
      <c r="O2" s="24">
        <f t="shared" ref="O2:O214" si="10">ROUND(G2,0)</f>
        <v>0</v>
      </c>
      <c r="P2" s="24">
        <v>0.0</v>
      </c>
      <c r="Q2" s="24">
        <v>0.2923233459</v>
      </c>
      <c r="R2" s="24">
        <v>0.0</v>
      </c>
      <c r="S2" s="24">
        <v>99.70767665</v>
      </c>
      <c r="T2" s="24">
        <v>0.0</v>
      </c>
      <c r="U2" s="24">
        <v>0.2923233459</v>
      </c>
      <c r="V2" s="24">
        <v>0.0</v>
      </c>
      <c r="W2" s="24" t="s">
        <v>17</v>
      </c>
      <c r="X2" s="24" t="s">
        <v>17</v>
      </c>
      <c r="Y2" s="24" t="s">
        <v>17</v>
      </c>
      <c r="Z2" s="24" t="s">
        <v>17</v>
      </c>
      <c r="AA2" s="28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>
      <c r="A3" s="19" t="s">
        <v>21</v>
      </c>
      <c r="B3" s="20" t="s">
        <v>17</v>
      </c>
      <c r="C3" s="21">
        <f t="shared" si="1"/>
        <v>0</v>
      </c>
      <c r="D3" s="21">
        <v>1.62</v>
      </c>
      <c r="E3" s="22">
        <f t="shared" si="2"/>
        <v>0.00162</v>
      </c>
      <c r="F3" s="23">
        <f t="shared" si="3"/>
        <v>1</v>
      </c>
      <c r="G3" s="24">
        <v>46.20200348</v>
      </c>
      <c r="H3" s="25">
        <f t="shared" si="4"/>
        <v>0.7484724564</v>
      </c>
      <c r="I3" s="24">
        <f t="shared" si="5"/>
        <v>46</v>
      </c>
      <c r="J3" s="24">
        <f t="shared" si="6"/>
        <v>53.79799652</v>
      </c>
      <c r="K3" s="24">
        <f t="shared" si="7"/>
        <v>54</v>
      </c>
      <c r="L3" s="26">
        <v>97.01087618</v>
      </c>
      <c r="M3" s="24" t="str">
        <f t="shared" si="8"/>
        <v/>
      </c>
      <c r="N3" s="27">
        <f t="shared" si="9"/>
        <v>97.01087618</v>
      </c>
      <c r="O3" s="24">
        <f t="shared" si="10"/>
        <v>46</v>
      </c>
      <c r="P3" s="24">
        <v>0.0</v>
      </c>
      <c r="Q3" s="24">
        <v>2.989123822</v>
      </c>
      <c r="R3" s="24">
        <v>0.0</v>
      </c>
      <c r="S3" s="24" t="s">
        <v>17</v>
      </c>
      <c r="T3" s="24" t="s">
        <v>17</v>
      </c>
      <c r="U3" s="24" t="s">
        <v>17</v>
      </c>
      <c r="V3" s="24" t="s">
        <v>17</v>
      </c>
      <c r="W3" s="24" t="s">
        <v>17</v>
      </c>
      <c r="X3" s="24" t="s">
        <v>17</v>
      </c>
      <c r="Y3" s="24" t="s">
        <v>17</v>
      </c>
      <c r="Z3" s="24" t="s">
        <v>17</v>
      </c>
      <c r="AA3" s="28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>
      <c r="A4" s="19" t="s">
        <v>26</v>
      </c>
      <c r="B4" s="20" t="s">
        <v>17</v>
      </c>
      <c r="C4" s="21">
        <f t="shared" si="1"/>
        <v>0</v>
      </c>
      <c r="D4" s="21">
        <v>3.48</v>
      </c>
      <c r="E4" s="22">
        <f t="shared" si="2"/>
        <v>0.00348</v>
      </c>
      <c r="F4" s="23">
        <f t="shared" si="3"/>
        <v>1</v>
      </c>
      <c r="G4" s="24">
        <v>78.50799561</v>
      </c>
      <c r="H4" s="25">
        <f t="shared" si="4"/>
        <v>2.732078247</v>
      </c>
      <c r="I4" s="24">
        <f t="shared" si="5"/>
        <v>79</v>
      </c>
      <c r="J4" s="24">
        <f t="shared" si="6"/>
        <v>21.49200439</v>
      </c>
      <c r="K4" s="24">
        <f t="shared" si="7"/>
        <v>21</v>
      </c>
      <c r="L4" s="26">
        <v>95.3089274</v>
      </c>
      <c r="M4" s="24" t="str">
        <f t="shared" si="8"/>
        <v/>
      </c>
      <c r="N4" s="27">
        <f t="shared" si="9"/>
        <v>95.3089274</v>
      </c>
      <c r="O4" s="24">
        <f t="shared" si="10"/>
        <v>79</v>
      </c>
      <c r="P4" s="24">
        <v>0.0</v>
      </c>
      <c r="Q4" s="24">
        <v>4.691072596</v>
      </c>
      <c r="R4" s="24">
        <v>0.0</v>
      </c>
      <c r="S4" s="24">
        <v>78.17294282</v>
      </c>
      <c r="T4" s="24">
        <v>0.0</v>
      </c>
      <c r="U4" s="24">
        <v>21.82705718</v>
      </c>
      <c r="V4" s="24">
        <v>0.0</v>
      </c>
      <c r="W4" s="24">
        <v>100.0</v>
      </c>
      <c r="X4" s="24">
        <v>0.0</v>
      </c>
      <c r="Y4" s="24">
        <v>0.0</v>
      </c>
      <c r="Z4" s="24">
        <v>0.0</v>
      </c>
      <c r="AA4" s="28"/>
      <c r="AB4" s="29"/>
      <c r="AC4" s="29"/>
      <c r="AD4" s="29"/>
      <c r="AE4" s="29"/>
      <c r="AF4" s="29"/>
      <c r="AG4" s="29"/>
      <c r="AH4" s="29"/>
      <c r="AI4" s="29"/>
      <c r="AJ4" s="29"/>
      <c r="AK4" s="29"/>
    </row>
    <row r="5">
      <c r="A5" s="19" t="s">
        <v>33</v>
      </c>
      <c r="B5" s="20" t="s">
        <v>17</v>
      </c>
      <c r="C5" s="21">
        <f t="shared" si="1"/>
        <v>0</v>
      </c>
      <c r="D5" s="21">
        <v>5.0</v>
      </c>
      <c r="E5" s="22">
        <f t="shared" si="2"/>
        <v>0.005</v>
      </c>
      <c r="F5" s="23">
        <f t="shared" si="3"/>
        <v>1</v>
      </c>
      <c r="G5" s="24">
        <v>9.114999771</v>
      </c>
      <c r="H5" s="25">
        <f t="shared" si="4"/>
        <v>0.4557499886</v>
      </c>
      <c r="I5" s="24">
        <f t="shared" si="5"/>
        <v>9</v>
      </c>
      <c r="J5" s="24">
        <f t="shared" si="6"/>
        <v>90.88500023</v>
      </c>
      <c r="K5" s="24">
        <f t="shared" si="7"/>
        <v>91</v>
      </c>
      <c r="L5" s="26">
        <v>98.07748262</v>
      </c>
      <c r="M5" s="24" t="str">
        <f t="shared" si="8"/>
        <v/>
      </c>
      <c r="N5" s="27">
        <f t="shared" si="9"/>
        <v>98.07748262</v>
      </c>
      <c r="O5" s="24">
        <f t="shared" si="10"/>
        <v>9</v>
      </c>
      <c r="P5" s="24">
        <v>0.0</v>
      </c>
      <c r="Q5" s="24">
        <v>1.922517378</v>
      </c>
      <c r="R5" s="24">
        <v>0.0</v>
      </c>
      <c r="S5" s="24" t="s">
        <v>17</v>
      </c>
      <c r="T5" s="24" t="s">
        <v>17</v>
      </c>
      <c r="U5" s="24" t="s">
        <v>17</v>
      </c>
      <c r="V5" s="24" t="s">
        <v>17</v>
      </c>
      <c r="W5" s="24" t="s">
        <v>17</v>
      </c>
      <c r="X5" s="24" t="s">
        <v>17</v>
      </c>
      <c r="Y5" s="24" t="s">
        <v>17</v>
      </c>
      <c r="Z5" s="24" t="s">
        <v>17</v>
      </c>
      <c r="AA5" s="28"/>
      <c r="AB5" s="29"/>
      <c r="AC5" s="29"/>
      <c r="AD5" s="29"/>
      <c r="AE5" s="29"/>
      <c r="AF5" s="29"/>
      <c r="AG5" s="29"/>
      <c r="AH5" s="29"/>
      <c r="AI5" s="29"/>
      <c r="AJ5" s="29"/>
      <c r="AK5" s="29"/>
    </row>
    <row r="6">
      <c r="A6" s="19" t="s">
        <v>38</v>
      </c>
      <c r="B6" s="20" t="s">
        <v>17</v>
      </c>
      <c r="C6" s="21">
        <f t="shared" si="1"/>
        <v>0</v>
      </c>
      <c r="D6" s="21">
        <v>5.8</v>
      </c>
      <c r="E6" s="22">
        <f t="shared" si="2"/>
        <v>0.0058</v>
      </c>
      <c r="F6" s="23">
        <f t="shared" si="3"/>
        <v>1</v>
      </c>
      <c r="G6" s="24">
        <v>89.96199799</v>
      </c>
      <c r="H6" s="25">
        <f t="shared" si="4"/>
        <v>5.217795883</v>
      </c>
      <c r="I6" s="24">
        <f t="shared" si="5"/>
        <v>90</v>
      </c>
      <c r="J6" s="24">
        <f t="shared" si="6"/>
        <v>10.03800201</v>
      </c>
      <c r="K6" s="24">
        <f t="shared" si="7"/>
        <v>10</v>
      </c>
      <c r="L6" s="26">
        <v>91.4</v>
      </c>
      <c r="M6" s="24" t="str">
        <f t="shared" si="8"/>
        <v/>
      </c>
      <c r="N6" s="27">
        <f t="shared" si="9"/>
        <v>91.4</v>
      </c>
      <c r="O6" s="24">
        <f t="shared" si="10"/>
        <v>90</v>
      </c>
      <c r="P6" s="24">
        <v>0.0</v>
      </c>
      <c r="Q6" s="24">
        <v>8.6</v>
      </c>
      <c r="R6" s="24">
        <v>0.0</v>
      </c>
      <c r="S6" s="24" t="s">
        <v>17</v>
      </c>
      <c r="T6" s="24" t="s">
        <v>17</v>
      </c>
      <c r="U6" s="24" t="s">
        <v>17</v>
      </c>
      <c r="V6" s="24" t="s">
        <v>17</v>
      </c>
      <c r="W6" s="24" t="s">
        <v>17</v>
      </c>
      <c r="X6" s="24" t="s">
        <v>17</v>
      </c>
      <c r="Y6" s="24" t="s">
        <v>17</v>
      </c>
      <c r="Z6" s="24" t="s">
        <v>17</v>
      </c>
      <c r="AA6" s="28"/>
      <c r="AB6" s="29"/>
      <c r="AC6" s="29"/>
      <c r="AD6" s="29"/>
      <c r="AE6" s="29"/>
      <c r="AF6" s="29"/>
      <c r="AG6" s="29"/>
      <c r="AH6" s="29"/>
      <c r="AI6" s="29"/>
      <c r="AJ6" s="29"/>
      <c r="AK6" s="29"/>
    </row>
    <row r="7">
      <c r="A7" s="19" t="s">
        <v>42</v>
      </c>
      <c r="B7" s="20" t="s">
        <v>17</v>
      </c>
      <c r="C7" s="21">
        <f t="shared" si="1"/>
        <v>0</v>
      </c>
      <c r="D7" s="21">
        <v>6.07</v>
      </c>
      <c r="E7" s="22">
        <f t="shared" si="2"/>
        <v>0.00607</v>
      </c>
      <c r="F7" s="23">
        <f t="shared" si="3"/>
        <v>1</v>
      </c>
      <c r="G7" s="24">
        <v>40.08200073</v>
      </c>
      <c r="H7" s="25">
        <f t="shared" si="4"/>
        <v>2.432977444</v>
      </c>
      <c r="I7" s="24">
        <f t="shared" si="5"/>
        <v>40</v>
      </c>
      <c r="J7" s="24">
        <f t="shared" si="6"/>
        <v>59.91799927</v>
      </c>
      <c r="K7" s="24">
        <f t="shared" si="7"/>
        <v>60</v>
      </c>
      <c r="L7" s="26">
        <v>99.1</v>
      </c>
      <c r="M7" s="24" t="str">
        <f t="shared" si="8"/>
        <v/>
      </c>
      <c r="N7" s="27">
        <f t="shared" si="9"/>
        <v>99.1</v>
      </c>
      <c r="O7" s="24">
        <f t="shared" si="10"/>
        <v>40</v>
      </c>
      <c r="P7" s="24">
        <v>0.0</v>
      </c>
      <c r="Q7" s="24">
        <v>0.9</v>
      </c>
      <c r="R7" s="24">
        <v>0.0</v>
      </c>
      <c r="S7" s="24" t="s">
        <v>17</v>
      </c>
      <c r="T7" s="24" t="s">
        <v>17</v>
      </c>
      <c r="U7" s="24" t="s">
        <v>17</v>
      </c>
      <c r="V7" s="24" t="s">
        <v>17</v>
      </c>
      <c r="W7" s="24" t="s">
        <v>17</v>
      </c>
      <c r="X7" s="24" t="s">
        <v>17</v>
      </c>
      <c r="Y7" s="24" t="s">
        <v>17</v>
      </c>
      <c r="Z7" s="24" t="s">
        <v>17</v>
      </c>
      <c r="AA7" s="28"/>
      <c r="AB7" s="29"/>
      <c r="AC7" s="29"/>
      <c r="AD7" s="29"/>
      <c r="AE7" s="29"/>
      <c r="AF7" s="29"/>
      <c r="AG7" s="29"/>
      <c r="AH7" s="29"/>
      <c r="AI7" s="29"/>
      <c r="AJ7" s="29"/>
      <c r="AK7" s="29"/>
    </row>
    <row r="8">
      <c r="A8" s="19" t="s">
        <v>47</v>
      </c>
      <c r="B8" s="20" t="s">
        <v>17</v>
      </c>
      <c r="C8" s="21">
        <f t="shared" si="1"/>
        <v>0</v>
      </c>
      <c r="D8" s="21">
        <v>9.89</v>
      </c>
      <c r="E8" s="22">
        <f t="shared" si="2"/>
        <v>0.00989</v>
      </c>
      <c r="F8" s="23">
        <f t="shared" si="3"/>
        <v>1</v>
      </c>
      <c r="G8" s="24">
        <v>100.0</v>
      </c>
      <c r="H8" s="25">
        <f t="shared" si="4"/>
        <v>9.89</v>
      </c>
      <c r="I8" s="24">
        <f t="shared" si="5"/>
        <v>100</v>
      </c>
      <c r="J8" s="24">
        <f t="shared" si="6"/>
        <v>0</v>
      </c>
      <c r="K8" s="24">
        <f t="shared" si="7"/>
        <v>0</v>
      </c>
      <c r="L8" s="26">
        <v>100.0</v>
      </c>
      <c r="M8" s="24" t="str">
        <f t="shared" si="8"/>
        <v/>
      </c>
      <c r="N8" s="27">
        <f t="shared" si="9"/>
        <v>100</v>
      </c>
      <c r="O8" s="24">
        <f t="shared" si="10"/>
        <v>100</v>
      </c>
      <c r="P8" s="24">
        <v>0.0</v>
      </c>
      <c r="Q8" s="24">
        <v>0.0</v>
      </c>
      <c r="R8" s="24">
        <v>0.0</v>
      </c>
      <c r="S8" s="24" t="s">
        <v>17</v>
      </c>
      <c r="T8" s="24" t="s">
        <v>17</v>
      </c>
      <c r="U8" s="24" t="s">
        <v>17</v>
      </c>
      <c r="V8" s="24" t="s">
        <v>17</v>
      </c>
      <c r="W8" s="24">
        <v>100.0</v>
      </c>
      <c r="X8" s="24">
        <v>0.0</v>
      </c>
      <c r="Y8" s="24">
        <v>0.0</v>
      </c>
      <c r="Z8" s="24">
        <v>0.0</v>
      </c>
      <c r="AA8" s="28"/>
      <c r="AB8" s="29"/>
      <c r="AC8" s="29"/>
      <c r="AD8" s="29"/>
      <c r="AE8" s="29"/>
      <c r="AF8" s="29"/>
      <c r="AG8" s="29"/>
      <c r="AH8" s="29"/>
      <c r="AI8" s="29"/>
      <c r="AJ8" s="29"/>
      <c r="AK8" s="29"/>
    </row>
    <row r="9">
      <c r="A9" s="19" t="s">
        <v>49</v>
      </c>
      <c r="B9" s="20" t="s">
        <v>50</v>
      </c>
      <c r="C9" s="21">
        <f t="shared" si="1"/>
        <v>4</v>
      </c>
      <c r="D9" s="21">
        <v>10.83</v>
      </c>
      <c r="E9" s="22">
        <f t="shared" si="2"/>
        <v>0.01083</v>
      </c>
      <c r="F9" s="23">
        <f t="shared" si="3"/>
        <v>1</v>
      </c>
      <c r="G9" s="24">
        <v>100.0</v>
      </c>
      <c r="H9" s="25">
        <f t="shared" si="4"/>
        <v>10.83</v>
      </c>
      <c r="I9" s="24">
        <f t="shared" si="5"/>
        <v>100</v>
      </c>
      <c r="J9" s="24">
        <f t="shared" si="6"/>
        <v>0</v>
      </c>
      <c r="K9" s="24">
        <f t="shared" si="7"/>
        <v>0</v>
      </c>
      <c r="L9" s="26">
        <v>100.0</v>
      </c>
      <c r="M9" s="24" t="str">
        <f t="shared" si="8"/>
        <v/>
      </c>
      <c r="N9" s="27">
        <f t="shared" si="9"/>
        <v>100</v>
      </c>
      <c r="O9" s="24">
        <f t="shared" si="10"/>
        <v>100</v>
      </c>
      <c r="P9" s="24">
        <v>0.0</v>
      </c>
      <c r="Q9" s="24">
        <v>0.0</v>
      </c>
      <c r="R9" s="24">
        <v>0.0</v>
      </c>
      <c r="S9" s="24" t="s">
        <v>17</v>
      </c>
      <c r="T9" s="24" t="s">
        <v>17</v>
      </c>
      <c r="U9" s="24" t="s">
        <v>17</v>
      </c>
      <c r="V9" s="24" t="s">
        <v>17</v>
      </c>
      <c r="W9" s="24">
        <v>100.0</v>
      </c>
      <c r="X9" s="24">
        <v>0.0</v>
      </c>
      <c r="Y9" s="24">
        <v>0.0</v>
      </c>
      <c r="Z9" s="24">
        <v>0.0</v>
      </c>
      <c r="AA9" s="28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>
      <c r="A10" s="19" t="s">
        <v>52</v>
      </c>
      <c r="B10" s="20" t="s">
        <v>17</v>
      </c>
      <c r="C10" s="21">
        <f t="shared" si="1"/>
        <v>0</v>
      </c>
      <c r="D10" s="21">
        <v>11.25</v>
      </c>
      <c r="E10" s="22">
        <f t="shared" si="2"/>
        <v>0.01125</v>
      </c>
      <c r="F10" s="23">
        <f t="shared" si="3"/>
        <v>1</v>
      </c>
      <c r="G10" s="24">
        <v>0.0</v>
      </c>
      <c r="H10" s="25">
        <f t="shared" si="4"/>
        <v>0</v>
      </c>
      <c r="I10" s="24">
        <f t="shared" si="5"/>
        <v>0</v>
      </c>
      <c r="J10" s="24">
        <f t="shared" si="6"/>
        <v>100</v>
      </c>
      <c r="K10" s="24">
        <f t="shared" si="7"/>
        <v>100</v>
      </c>
      <c r="L10" s="26">
        <v>99.14328736</v>
      </c>
      <c r="M10" s="24" t="str">
        <f t="shared" si="8"/>
        <v/>
      </c>
      <c r="N10" s="27">
        <f t="shared" si="9"/>
        <v>99.14328736</v>
      </c>
      <c r="O10" s="24">
        <f t="shared" si="10"/>
        <v>0</v>
      </c>
      <c r="P10" s="24">
        <v>0.0</v>
      </c>
      <c r="Q10" s="24">
        <v>0.856712639</v>
      </c>
      <c r="R10" s="24">
        <v>0.0</v>
      </c>
      <c r="S10" s="24">
        <v>99.14328736</v>
      </c>
      <c r="T10" s="24">
        <v>0.0</v>
      </c>
      <c r="U10" s="24">
        <v>0.856712639</v>
      </c>
      <c r="V10" s="24">
        <v>0.0</v>
      </c>
      <c r="W10" s="24" t="s">
        <v>17</v>
      </c>
      <c r="X10" s="24" t="s">
        <v>17</v>
      </c>
      <c r="Y10" s="24" t="s">
        <v>17</v>
      </c>
      <c r="Z10" s="24" t="s">
        <v>17</v>
      </c>
      <c r="AA10" s="28"/>
      <c r="AB10" s="29"/>
      <c r="AC10" s="29"/>
      <c r="AD10" s="29"/>
      <c r="AE10" s="29"/>
      <c r="AF10" s="29"/>
      <c r="AG10" s="29"/>
      <c r="AH10" s="29"/>
      <c r="AI10" s="29"/>
      <c r="AJ10" s="29"/>
      <c r="AK10" s="29"/>
    </row>
    <row r="11">
      <c r="A11" s="19" t="s">
        <v>56</v>
      </c>
      <c r="B11" s="20" t="s">
        <v>57</v>
      </c>
      <c r="C11" s="21">
        <f t="shared" si="1"/>
        <v>3</v>
      </c>
      <c r="D11" s="21">
        <v>11.79</v>
      </c>
      <c r="E11" s="22">
        <f t="shared" si="2"/>
        <v>0.01179</v>
      </c>
      <c r="F11" s="23">
        <f t="shared" si="3"/>
        <v>1</v>
      </c>
      <c r="G11" s="24">
        <v>64.01399994</v>
      </c>
      <c r="H11" s="25">
        <f t="shared" si="4"/>
        <v>7.547250593</v>
      </c>
      <c r="I11" s="24">
        <f t="shared" si="5"/>
        <v>64</v>
      </c>
      <c r="J11" s="24">
        <f t="shared" si="6"/>
        <v>35.98600006</v>
      </c>
      <c r="K11" s="24">
        <f t="shared" si="7"/>
        <v>36</v>
      </c>
      <c r="L11" s="26">
        <v>100.0</v>
      </c>
      <c r="M11" s="24" t="str">
        <f t="shared" si="8"/>
        <v/>
      </c>
      <c r="N11" s="27">
        <f t="shared" si="9"/>
        <v>100</v>
      </c>
      <c r="O11" s="24">
        <f t="shared" si="10"/>
        <v>64</v>
      </c>
      <c r="P11" s="24">
        <v>0.0</v>
      </c>
      <c r="Q11" s="24">
        <v>0.0</v>
      </c>
      <c r="R11" s="24">
        <v>0.0</v>
      </c>
      <c r="S11" s="24">
        <v>100.0</v>
      </c>
      <c r="T11" s="24">
        <v>0.0</v>
      </c>
      <c r="U11" s="24">
        <v>0.0</v>
      </c>
      <c r="V11" s="24">
        <v>0.0</v>
      </c>
      <c r="W11" s="24">
        <v>100.0</v>
      </c>
      <c r="X11" s="24">
        <v>0.0</v>
      </c>
      <c r="Y11" s="24">
        <v>0.0</v>
      </c>
      <c r="Z11" s="24">
        <v>0.0</v>
      </c>
      <c r="AA11" s="28"/>
      <c r="AB11" s="29"/>
      <c r="AC11" s="29"/>
      <c r="AD11" s="29"/>
      <c r="AE11" s="29"/>
      <c r="AF11" s="29"/>
      <c r="AG11" s="29"/>
      <c r="AH11" s="29"/>
      <c r="AI11" s="29"/>
      <c r="AJ11" s="29"/>
      <c r="AK11" s="29"/>
    </row>
    <row r="12">
      <c r="A12" s="19" t="s">
        <v>60</v>
      </c>
      <c r="B12" s="20" t="s">
        <v>17</v>
      </c>
      <c r="C12" s="21">
        <f t="shared" si="1"/>
        <v>0</v>
      </c>
      <c r="D12" s="21">
        <v>17.56</v>
      </c>
      <c r="E12" s="22">
        <f t="shared" si="2"/>
        <v>0.01756</v>
      </c>
      <c r="F12" s="23">
        <f t="shared" si="3"/>
        <v>1</v>
      </c>
      <c r="G12" s="24">
        <v>75.49500275</v>
      </c>
      <c r="H12" s="25">
        <f t="shared" si="4"/>
        <v>13.25692248</v>
      </c>
      <c r="I12" s="24">
        <f t="shared" si="5"/>
        <v>75</v>
      </c>
      <c r="J12" s="24">
        <f t="shared" si="6"/>
        <v>24.50499725</v>
      </c>
      <c r="K12" s="24">
        <f t="shared" si="7"/>
        <v>25</v>
      </c>
      <c r="L12" s="26">
        <v>99.97161022</v>
      </c>
      <c r="M12" s="24" t="str">
        <f t="shared" si="8"/>
        <v/>
      </c>
      <c r="N12" s="27">
        <f t="shared" si="9"/>
        <v>99.97161022</v>
      </c>
      <c r="O12" s="24">
        <f t="shared" si="10"/>
        <v>75</v>
      </c>
      <c r="P12" s="24">
        <v>0.0</v>
      </c>
      <c r="Q12" s="24">
        <v>0.0283897827</v>
      </c>
      <c r="R12" s="24">
        <v>0.0</v>
      </c>
      <c r="S12" s="24" t="s">
        <v>17</v>
      </c>
      <c r="T12" s="24" t="s">
        <v>17</v>
      </c>
      <c r="U12" s="24" t="s">
        <v>17</v>
      </c>
      <c r="V12" s="24" t="s">
        <v>17</v>
      </c>
      <c r="W12" s="24" t="s">
        <v>17</v>
      </c>
      <c r="X12" s="24" t="s">
        <v>17</v>
      </c>
      <c r="Y12" s="24" t="s">
        <v>17</v>
      </c>
      <c r="Z12" s="24" t="s">
        <v>17</v>
      </c>
      <c r="AA12" s="28"/>
      <c r="AB12" s="29"/>
      <c r="AC12" s="29"/>
      <c r="AD12" s="29"/>
      <c r="AE12" s="29"/>
      <c r="AF12" s="29"/>
      <c r="AG12" s="29"/>
      <c r="AH12" s="29"/>
      <c r="AI12" s="29"/>
      <c r="AJ12" s="29"/>
      <c r="AK12" s="29"/>
    </row>
    <row r="13">
      <c r="A13" s="19" t="s">
        <v>65</v>
      </c>
      <c r="B13" s="20" t="s">
        <v>57</v>
      </c>
      <c r="C13" s="21">
        <f t="shared" si="1"/>
        <v>3</v>
      </c>
      <c r="D13" s="21">
        <v>18.09</v>
      </c>
      <c r="E13" s="22">
        <f t="shared" si="2"/>
        <v>0.01809</v>
      </c>
      <c r="F13" s="23">
        <f t="shared" si="3"/>
        <v>1</v>
      </c>
      <c r="G13" s="24">
        <v>80.98799896</v>
      </c>
      <c r="H13" s="25">
        <f t="shared" si="4"/>
        <v>14.65072901</v>
      </c>
      <c r="I13" s="24">
        <f t="shared" si="5"/>
        <v>81</v>
      </c>
      <c r="J13" s="24">
        <f t="shared" si="6"/>
        <v>19.01200104</v>
      </c>
      <c r="K13" s="24">
        <f t="shared" si="7"/>
        <v>19</v>
      </c>
      <c r="L13" s="26">
        <v>99.6575455</v>
      </c>
      <c r="M13" s="24" t="str">
        <f t="shared" si="8"/>
        <v/>
      </c>
      <c r="N13" s="27">
        <f t="shared" si="9"/>
        <v>99.6575455</v>
      </c>
      <c r="O13" s="24">
        <f t="shared" si="10"/>
        <v>81</v>
      </c>
      <c r="P13" s="24">
        <v>0.0</v>
      </c>
      <c r="Q13" s="24">
        <v>0.3424544984</v>
      </c>
      <c r="R13" s="24">
        <v>0.0</v>
      </c>
      <c r="S13" s="24">
        <v>99.75698503</v>
      </c>
      <c r="T13" s="24">
        <v>0.0</v>
      </c>
      <c r="U13" s="24">
        <v>0.2430149677</v>
      </c>
      <c r="V13" s="24">
        <v>0.0</v>
      </c>
      <c r="W13" s="24">
        <v>99.63420199</v>
      </c>
      <c r="X13" s="24">
        <v>0.0</v>
      </c>
      <c r="Y13" s="24">
        <v>0.3657980078</v>
      </c>
      <c r="Z13" s="24">
        <v>0.0</v>
      </c>
      <c r="AA13" s="28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>
      <c r="A14" s="19" t="s">
        <v>74</v>
      </c>
      <c r="B14" s="20" t="s">
        <v>50</v>
      </c>
      <c r="C14" s="21">
        <f t="shared" si="1"/>
        <v>4</v>
      </c>
      <c r="D14" s="21">
        <v>30.24</v>
      </c>
      <c r="E14" s="22">
        <f t="shared" si="2"/>
        <v>0.03024</v>
      </c>
      <c r="F14" s="23">
        <f t="shared" si="3"/>
        <v>1</v>
      </c>
      <c r="G14" s="24">
        <v>48.51499939</v>
      </c>
      <c r="H14" s="25">
        <f t="shared" si="4"/>
        <v>14.67093582</v>
      </c>
      <c r="I14" s="24">
        <f t="shared" si="5"/>
        <v>49</v>
      </c>
      <c r="J14" s="24">
        <f t="shared" si="6"/>
        <v>51.48500061</v>
      </c>
      <c r="K14" s="24">
        <f t="shared" si="7"/>
        <v>51</v>
      </c>
      <c r="L14" s="26">
        <v>99.86438356</v>
      </c>
      <c r="M14" s="24" t="str">
        <f t="shared" si="8"/>
        <v/>
      </c>
      <c r="N14" s="27">
        <f t="shared" si="9"/>
        <v>99.86438356</v>
      </c>
      <c r="O14" s="24">
        <f t="shared" si="10"/>
        <v>49</v>
      </c>
      <c r="P14" s="24">
        <v>0.0</v>
      </c>
      <c r="Q14" s="24">
        <v>0.1356164384</v>
      </c>
      <c r="R14" s="24">
        <v>0.0</v>
      </c>
      <c r="S14" s="24" t="s">
        <v>17</v>
      </c>
      <c r="T14" s="24" t="s">
        <v>17</v>
      </c>
      <c r="U14" s="24" t="s">
        <v>17</v>
      </c>
      <c r="V14" s="24" t="s">
        <v>17</v>
      </c>
      <c r="W14" s="24" t="s">
        <v>17</v>
      </c>
      <c r="X14" s="24" t="s">
        <v>17</v>
      </c>
      <c r="Y14" s="24" t="s">
        <v>17</v>
      </c>
      <c r="Z14" s="24" t="s">
        <v>17</v>
      </c>
      <c r="AA14" s="28"/>
      <c r="AB14" s="29"/>
      <c r="AC14" s="29"/>
      <c r="AD14" s="29"/>
      <c r="AE14" s="29"/>
      <c r="AF14" s="29"/>
      <c r="AG14" s="29"/>
      <c r="AH14" s="29"/>
      <c r="AI14" s="29"/>
      <c r="AJ14" s="29"/>
      <c r="AK14" s="29"/>
    </row>
    <row r="15">
      <c r="A15" s="19" t="s">
        <v>79</v>
      </c>
      <c r="B15" s="20" t="s">
        <v>50</v>
      </c>
      <c r="C15" s="21">
        <f t="shared" si="1"/>
        <v>4</v>
      </c>
      <c r="D15" s="21">
        <v>33.69</v>
      </c>
      <c r="E15" s="22">
        <f t="shared" si="2"/>
        <v>0.03369</v>
      </c>
      <c r="F15" s="23">
        <f t="shared" si="3"/>
        <v>1</v>
      </c>
      <c r="G15" s="24">
        <v>100.0</v>
      </c>
      <c r="H15" s="25">
        <f t="shared" si="4"/>
        <v>33.69</v>
      </c>
      <c r="I15" s="24">
        <f t="shared" si="5"/>
        <v>100</v>
      </c>
      <c r="J15" s="24">
        <f t="shared" si="6"/>
        <v>0</v>
      </c>
      <c r="K15" s="24">
        <f t="shared" si="7"/>
        <v>0</v>
      </c>
      <c r="L15" s="26">
        <v>100.0</v>
      </c>
      <c r="M15" s="24" t="str">
        <f t="shared" si="8"/>
        <v/>
      </c>
      <c r="N15" s="27">
        <f t="shared" si="9"/>
        <v>100</v>
      </c>
      <c r="O15" s="24">
        <f t="shared" si="10"/>
        <v>100</v>
      </c>
      <c r="P15" s="24">
        <v>0.0</v>
      </c>
      <c r="Q15" s="24">
        <v>0.0</v>
      </c>
      <c r="R15" s="24">
        <v>0.0</v>
      </c>
      <c r="S15" s="24" t="s">
        <v>17</v>
      </c>
      <c r="T15" s="24" t="s">
        <v>17</v>
      </c>
      <c r="U15" s="24" t="s">
        <v>17</v>
      </c>
      <c r="V15" s="24" t="s">
        <v>17</v>
      </c>
      <c r="W15" s="24">
        <v>100.0</v>
      </c>
      <c r="X15" s="24">
        <v>0.0</v>
      </c>
      <c r="Y15" s="24">
        <v>0.0</v>
      </c>
      <c r="Z15" s="24">
        <v>0.0</v>
      </c>
      <c r="AA15" s="28"/>
      <c r="AB15" s="29"/>
      <c r="AC15" s="29"/>
      <c r="AD15" s="29"/>
      <c r="AE15" s="29"/>
      <c r="AF15" s="29"/>
      <c r="AG15" s="29"/>
      <c r="AH15" s="29"/>
      <c r="AI15" s="29"/>
      <c r="AJ15" s="29"/>
      <c r="AK15" s="29"/>
    </row>
    <row r="16">
      <c r="A16" s="19" t="s">
        <v>81</v>
      </c>
      <c r="B16" s="20" t="s">
        <v>50</v>
      </c>
      <c r="C16" s="21">
        <f t="shared" si="1"/>
        <v>4</v>
      </c>
      <c r="D16" s="21">
        <v>33.94</v>
      </c>
      <c r="E16" s="22">
        <f t="shared" si="2"/>
        <v>0.03394</v>
      </c>
      <c r="F16" s="23">
        <f t="shared" si="3"/>
        <v>1</v>
      </c>
      <c r="G16" s="24">
        <v>97.49900055</v>
      </c>
      <c r="H16" s="25">
        <f t="shared" si="4"/>
        <v>33.09116079</v>
      </c>
      <c r="I16" s="24">
        <f t="shared" si="5"/>
        <v>97</v>
      </c>
      <c r="J16" s="24">
        <f t="shared" si="6"/>
        <v>2.50099945</v>
      </c>
      <c r="K16" s="24">
        <f t="shared" si="7"/>
        <v>3</v>
      </c>
      <c r="L16" s="26">
        <v>100.0</v>
      </c>
      <c r="M16" s="24" t="str">
        <f t="shared" si="8"/>
        <v/>
      </c>
      <c r="N16" s="27">
        <f t="shared" si="9"/>
        <v>100</v>
      </c>
      <c r="O16" s="24">
        <f t="shared" si="10"/>
        <v>97</v>
      </c>
      <c r="P16" s="24">
        <v>0.0</v>
      </c>
      <c r="Q16" s="24">
        <v>0.0</v>
      </c>
      <c r="R16" s="24">
        <v>0.0</v>
      </c>
      <c r="S16" s="24" t="s">
        <v>17</v>
      </c>
      <c r="T16" s="24" t="s">
        <v>17</v>
      </c>
      <c r="U16" s="24" t="s">
        <v>17</v>
      </c>
      <c r="V16" s="24" t="s">
        <v>17</v>
      </c>
      <c r="W16" s="24" t="s">
        <v>17</v>
      </c>
      <c r="X16" s="24" t="s">
        <v>17</v>
      </c>
      <c r="Y16" s="24" t="s">
        <v>17</v>
      </c>
      <c r="Z16" s="24" t="s">
        <v>17</v>
      </c>
      <c r="AA16" s="28"/>
      <c r="AB16" s="29"/>
      <c r="AC16" s="29"/>
      <c r="AD16" s="29"/>
      <c r="AE16" s="29"/>
      <c r="AF16" s="29"/>
      <c r="AG16" s="29"/>
      <c r="AH16" s="29"/>
      <c r="AI16" s="29"/>
      <c r="AJ16" s="29"/>
      <c r="AK16" s="29"/>
    </row>
    <row r="17">
      <c r="A17" s="19" t="s">
        <v>84</v>
      </c>
      <c r="B17" s="20" t="s">
        <v>50</v>
      </c>
      <c r="C17" s="21">
        <f t="shared" si="1"/>
        <v>4</v>
      </c>
      <c r="D17" s="21">
        <v>38.14</v>
      </c>
      <c r="E17" s="22">
        <f t="shared" si="2"/>
        <v>0.03814</v>
      </c>
      <c r="F17" s="23">
        <f t="shared" si="3"/>
        <v>1</v>
      </c>
      <c r="G17" s="24">
        <v>14.41600037</v>
      </c>
      <c r="H17" s="25">
        <f t="shared" si="4"/>
        <v>5.498262541</v>
      </c>
      <c r="I17" s="24">
        <f t="shared" si="5"/>
        <v>14</v>
      </c>
      <c r="J17" s="24">
        <f t="shared" si="6"/>
        <v>85.58399963</v>
      </c>
      <c r="K17" s="24">
        <f t="shared" si="7"/>
        <v>86</v>
      </c>
      <c r="L17" s="26">
        <v>100.0</v>
      </c>
      <c r="M17" s="24" t="str">
        <f t="shared" si="8"/>
        <v/>
      </c>
      <c r="N17" s="27">
        <f t="shared" si="9"/>
        <v>100</v>
      </c>
      <c r="O17" s="24">
        <f t="shared" si="10"/>
        <v>14</v>
      </c>
      <c r="P17" s="24">
        <v>0.0</v>
      </c>
      <c r="Q17" s="24">
        <v>0.0</v>
      </c>
      <c r="R17" s="24">
        <v>0.0</v>
      </c>
      <c r="S17" s="24" t="s">
        <v>17</v>
      </c>
      <c r="T17" s="24" t="s">
        <v>17</v>
      </c>
      <c r="U17" s="24" t="s">
        <v>17</v>
      </c>
      <c r="V17" s="24" t="s">
        <v>17</v>
      </c>
      <c r="W17" s="24" t="s">
        <v>17</v>
      </c>
      <c r="X17" s="24" t="s">
        <v>17</v>
      </c>
      <c r="Y17" s="24" t="s">
        <v>17</v>
      </c>
      <c r="Z17" s="24" t="s">
        <v>17</v>
      </c>
      <c r="AA17" s="28"/>
      <c r="AB17" s="29"/>
      <c r="AC17" s="29"/>
      <c r="AD17" s="29"/>
      <c r="AE17" s="29"/>
      <c r="AF17" s="29"/>
      <c r="AG17" s="29"/>
      <c r="AH17" s="29"/>
      <c r="AI17" s="29"/>
      <c r="AJ17" s="29"/>
      <c r="AK17" s="29"/>
    </row>
    <row r="18">
      <c r="A18" s="19" t="s">
        <v>87</v>
      </c>
      <c r="B18" s="20" t="s">
        <v>50</v>
      </c>
      <c r="C18" s="21">
        <f t="shared" si="1"/>
        <v>4</v>
      </c>
      <c r="D18" s="21">
        <v>38.66</v>
      </c>
      <c r="E18" s="22">
        <f t="shared" si="2"/>
        <v>0.03866</v>
      </c>
      <c r="F18" s="23">
        <f t="shared" si="3"/>
        <v>1</v>
      </c>
      <c r="G18" s="24">
        <v>100.0</v>
      </c>
      <c r="H18" s="25">
        <f t="shared" si="4"/>
        <v>38.66</v>
      </c>
      <c r="I18" s="24">
        <f t="shared" si="5"/>
        <v>100</v>
      </c>
      <c r="J18" s="24">
        <f t="shared" si="6"/>
        <v>0</v>
      </c>
      <c r="K18" s="24">
        <f t="shared" si="7"/>
        <v>0</v>
      </c>
      <c r="L18" s="26">
        <v>99.99927139</v>
      </c>
      <c r="M18" s="24" t="str">
        <f t="shared" si="8"/>
        <v/>
      </c>
      <c r="N18" s="27">
        <f t="shared" si="9"/>
        <v>99.99927139</v>
      </c>
      <c r="O18" s="24">
        <f t="shared" si="10"/>
        <v>100</v>
      </c>
      <c r="P18" s="24">
        <v>0.0</v>
      </c>
      <c r="Q18" s="24">
        <v>7.286105507E-4</v>
      </c>
      <c r="R18" s="24">
        <v>0.0</v>
      </c>
      <c r="S18" s="24" t="s">
        <v>17</v>
      </c>
      <c r="T18" s="24" t="s">
        <v>17</v>
      </c>
      <c r="U18" s="24" t="s">
        <v>17</v>
      </c>
      <c r="V18" s="24" t="s">
        <v>17</v>
      </c>
      <c r="W18" s="24">
        <v>99.99927139</v>
      </c>
      <c r="X18" s="24">
        <v>0.0</v>
      </c>
      <c r="Y18" s="24">
        <v>7.286105507E-4</v>
      </c>
      <c r="Z18" s="24">
        <v>0.0</v>
      </c>
      <c r="AA18" s="28"/>
      <c r="AB18" s="29"/>
      <c r="AC18" s="29"/>
      <c r="AD18" s="29"/>
      <c r="AE18" s="29"/>
      <c r="AF18" s="29"/>
      <c r="AG18" s="29"/>
      <c r="AH18" s="29"/>
      <c r="AI18" s="29"/>
      <c r="AJ18" s="29"/>
      <c r="AK18" s="29"/>
    </row>
    <row r="19">
      <c r="A19" s="19" t="s">
        <v>91</v>
      </c>
      <c r="B19" s="20" t="s">
        <v>50</v>
      </c>
      <c r="C19" s="21">
        <f t="shared" si="1"/>
        <v>4</v>
      </c>
      <c r="D19" s="21">
        <v>39.24</v>
      </c>
      <c r="E19" s="22">
        <f t="shared" si="2"/>
        <v>0.03924</v>
      </c>
      <c r="F19" s="23">
        <f t="shared" si="3"/>
        <v>1</v>
      </c>
      <c r="G19" s="24">
        <v>100.0</v>
      </c>
      <c r="H19" s="25">
        <f t="shared" si="4"/>
        <v>39.24</v>
      </c>
      <c r="I19" s="24">
        <f t="shared" si="5"/>
        <v>100</v>
      </c>
      <c r="J19" s="24">
        <f t="shared" si="6"/>
        <v>0</v>
      </c>
      <c r="K19" s="24">
        <f t="shared" si="7"/>
        <v>0</v>
      </c>
      <c r="L19" s="26">
        <v>100.0</v>
      </c>
      <c r="M19" s="24" t="str">
        <f t="shared" si="8"/>
        <v/>
      </c>
      <c r="N19" s="27">
        <f t="shared" si="9"/>
        <v>100</v>
      </c>
      <c r="O19" s="24">
        <f t="shared" si="10"/>
        <v>100</v>
      </c>
      <c r="P19" s="24">
        <v>0.0</v>
      </c>
      <c r="Q19" s="24">
        <v>0.0</v>
      </c>
      <c r="R19" s="24">
        <v>0.0</v>
      </c>
      <c r="S19" s="24" t="s">
        <v>17</v>
      </c>
      <c r="T19" s="24" t="s">
        <v>17</v>
      </c>
      <c r="U19" s="24" t="s">
        <v>17</v>
      </c>
      <c r="V19" s="24" t="s">
        <v>17</v>
      </c>
      <c r="W19" s="24">
        <v>100.0</v>
      </c>
      <c r="X19" s="24">
        <v>0.0</v>
      </c>
      <c r="Y19" s="24">
        <v>0.0</v>
      </c>
      <c r="Z19" s="24">
        <v>0.0</v>
      </c>
      <c r="AA19" s="28"/>
      <c r="AB19" s="29"/>
      <c r="AC19" s="29"/>
      <c r="AD19" s="29"/>
      <c r="AE19" s="29"/>
      <c r="AF19" s="29"/>
      <c r="AG19" s="29"/>
      <c r="AH19" s="29"/>
      <c r="AI19" s="29"/>
      <c r="AJ19" s="29"/>
      <c r="AK19" s="29"/>
    </row>
    <row r="20">
      <c r="A20" s="19" t="s">
        <v>93</v>
      </c>
      <c r="B20" s="20" t="s">
        <v>50</v>
      </c>
      <c r="C20" s="21">
        <f t="shared" si="1"/>
        <v>4</v>
      </c>
      <c r="D20" s="21">
        <v>48.87</v>
      </c>
      <c r="E20" s="22">
        <f t="shared" si="2"/>
        <v>0.04887</v>
      </c>
      <c r="F20" s="23">
        <f t="shared" si="3"/>
        <v>1</v>
      </c>
      <c r="G20" s="24">
        <v>42.39799881</v>
      </c>
      <c r="H20" s="25">
        <f t="shared" si="4"/>
        <v>20.71990202</v>
      </c>
      <c r="I20" s="24">
        <f t="shared" si="5"/>
        <v>42</v>
      </c>
      <c r="J20" s="24">
        <f t="shared" si="6"/>
        <v>57.60200119</v>
      </c>
      <c r="K20" s="24">
        <f t="shared" si="7"/>
        <v>58</v>
      </c>
      <c r="L20" s="26">
        <v>100.0</v>
      </c>
      <c r="M20" s="24" t="str">
        <f t="shared" si="8"/>
        <v/>
      </c>
      <c r="N20" s="27">
        <f t="shared" si="9"/>
        <v>100</v>
      </c>
      <c r="O20" s="24">
        <f t="shared" si="10"/>
        <v>42</v>
      </c>
      <c r="P20" s="24">
        <v>0.0</v>
      </c>
      <c r="Q20" s="24">
        <v>0.0</v>
      </c>
      <c r="R20" s="24">
        <v>0.0</v>
      </c>
      <c r="S20" s="24" t="s">
        <v>17</v>
      </c>
      <c r="T20" s="24" t="s">
        <v>17</v>
      </c>
      <c r="U20" s="24" t="s">
        <v>17</v>
      </c>
      <c r="V20" s="24" t="s">
        <v>17</v>
      </c>
      <c r="W20" s="24" t="s">
        <v>17</v>
      </c>
      <c r="X20" s="24" t="s">
        <v>17</v>
      </c>
      <c r="Y20" s="24" t="s">
        <v>17</v>
      </c>
      <c r="Z20" s="24" t="s">
        <v>17</v>
      </c>
      <c r="AA20" s="28"/>
      <c r="AB20" s="29"/>
      <c r="AC20" s="29"/>
      <c r="AD20" s="29"/>
      <c r="AE20" s="29"/>
      <c r="AF20" s="29"/>
      <c r="AG20" s="29"/>
      <c r="AH20" s="29"/>
      <c r="AI20" s="29"/>
      <c r="AJ20" s="29"/>
      <c r="AK20" s="29"/>
    </row>
    <row r="21">
      <c r="A21" s="19" t="s">
        <v>96</v>
      </c>
      <c r="B21" s="20" t="s">
        <v>57</v>
      </c>
      <c r="C21" s="21">
        <f t="shared" si="1"/>
        <v>3</v>
      </c>
      <c r="D21" s="21">
        <v>55.2</v>
      </c>
      <c r="E21" s="22">
        <f t="shared" si="2"/>
        <v>0.0552</v>
      </c>
      <c r="F21" s="23">
        <f t="shared" si="3"/>
        <v>1</v>
      </c>
      <c r="G21" s="24">
        <v>87.15299988</v>
      </c>
      <c r="H21" s="25">
        <f t="shared" si="4"/>
        <v>48.10845593</v>
      </c>
      <c r="I21" s="24">
        <f t="shared" si="5"/>
        <v>87</v>
      </c>
      <c r="J21" s="24">
        <f t="shared" si="6"/>
        <v>12.84700012</v>
      </c>
      <c r="K21" s="24">
        <f t="shared" si="7"/>
        <v>13</v>
      </c>
      <c r="L21" s="26">
        <v>99.77377166</v>
      </c>
      <c r="M21" s="24" t="str">
        <f t="shared" si="8"/>
        <v/>
      </c>
      <c r="N21" s="27">
        <f t="shared" si="9"/>
        <v>99.77377166</v>
      </c>
      <c r="O21" s="24">
        <f t="shared" si="10"/>
        <v>87</v>
      </c>
      <c r="P21" s="24">
        <v>0.0</v>
      </c>
      <c r="Q21" s="24">
        <v>0.2262283415</v>
      </c>
      <c r="R21" s="24">
        <v>0.0</v>
      </c>
      <c r="S21" s="24" t="s">
        <v>17</v>
      </c>
      <c r="T21" s="24" t="s">
        <v>17</v>
      </c>
      <c r="U21" s="24" t="s">
        <v>17</v>
      </c>
      <c r="V21" s="24" t="s">
        <v>17</v>
      </c>
      <c r="W21" s="24" t="s">
        <v>17</v>
      </c>
      <c r="X21" s="24" t="s">
        <v>17</v>
      </c>
      <c r="Y21" s="24" t="s">
        <v>17</v>
      </c>
      <c r="Z21" s="24" t="s">
        <v>17</v>
      </c>
      <c r="AA21" s="28"/>
      <c r="AB21" s="29"/>
      <c r="AC21" s="29"/>
      <c r="AD21" s="29"/>
      <c r="AE21" s="29"/>
      <c r="AF21" s="29"/>
      <c r="AG21" s="29"/>
      <c r="AH21" s="29"/>
      <c r="AI21" s="29"/>
      <c r="AJ21" s="29"/>
      <c r="AK21" s="29"/>
    </row>
    <row r="22">
      <c r="A22" s="19" t="s">
        <v>101</v>
      </c>
      <c r="B22" s="20" t="s">
        <v>50</v>
      </c>
      <c r="C22" s="21">
        <f t="shared" si="1"/>
        <v>4</v>
      </c>
      <c r="D22" s="21">
        <v>56.77</v>
      </c>
      <c r="E22" s="22">
        <f t="shared" si="2"/>
        <v>0.05677</v>
      </c>
      <c r="F22" s="23">
        <f t="shared" si="3"/>
        <v>1</v>
      </c>
      <c r="G22" s="24">
        <v>87.28200531</v>
      </c>
      <c r="H22" s="25">
        <f t="shared" si="4"/>
        <v>49.54999441</v>
      </c>
      <c r="I22" s="24">
        <f t="shared" si="5"/>
        <v>87</v>
      </c>
      <c r="J22" s="24">
        <f t="shared" si="6"/>
        <v>12.71799469</v>
      </c>
      <c r="K22" s="24">
        <f t="shared" si="7"/>
        <v>13</v>
      </c>
      <c r="L22" s="26">
        <v>100.0000017</v>
      </c>
      <c r="M22" s="24" t="str">
        <f t="shared" si="8"/>
        <v>big</v>
      </c>
      <c r="N22" s="27">
        <f t="shared" si="9"/>
        <v>100</v>
      </c>
      <c r="O22" s="24">
        <f t="shared" si="10"/>
        <v>87</v>
      </c>
      <c r="P22" s="24">
        <v>0.0</v>
      </c>
      <c r="Q22" s="24">
        <v>0.0</v>
      </c>
      <c r="R22" s="24">
        <v>0.0</v>
      </c>
      <c r="S22" s="24">
        <v>100.0</v>
      </c>
      <c r="T22" s="24">
        <v>0.0</v>
      </c>
      <c r="U22" s="24">
        <v>0.0</v>
      </c>
      <c r="V22" s="24">
        <v>0.0</v>
      </c>
      <c r="W22" s="24">
        <v>100.0</v>
      </c>
      <c r="X22" s="24">
        <v>0.0</v>
      </c>
      <c r="Y22" s="24">
        <v>0.0</v>
      </c>
      <c r="Z22" s="24">
        <v>0.0</v>
      </c>
      <c r="AA22" s="28"/>
      <c r="AB22" s="29"/>
      <c r="AC22" s="29"/>
      <c r="AD22" s="29"/>
      <c r="AE22" s="29"/>
      <c r="AF22" s="29"/>
      <c r="AG22" s="29"/>
      <c r="AH22" s="29"/>
      <c r="AI22" s="29"/>
      <c r="AJ22" s="29"/>
      <c r="AK22" s="29"/>
    </row>
    <row r="23">
      <c r="A23" s="19" t="s">
        <v>105</v>
      </c>
      <c r="B23" s="20" t="s">
        <v>50</v>
      </c>
      <c r="C23" s="21">
        <f t="shared" si="1"/>
        <v>4</v>
      </c>
      <c r="D23" s="21">
        <v>57.56</v>
      </c>
      <c r="E23" s="22">
        <f t="shared" si="2"/>
        <v>0.05756</v>
      </c>
      <c r="F23" s="23">
        <f t="shared" si="3"/>
        <v>1</v>
      </c>
      <c r="G23" s="24">
        <v>91.79799652</v>
      </c>
      <c r="H23" s="25">
        <f t="shared" si="4"/>
        <v>52.8389268</v>
      </c>
      <c r="I23" s="24">
        <f t="shared" si="5"/>
        <v>92</v>
      </c>
      <c r="J23" s="24">
        <f t="shared" si="6"/>
        <v>8.20200348</v>
      </c>
      <c r="K23" s="24">
        <f t="shared" si="7"/>
        <v>8</v>
      </c>
      <c r="L23" s="26">
        <v>100.0</v>
      </c>
      <c r="M23" s="24" t="str">
        <f t="shared" si="8"/>
        <v/>
      </c>
      <c r="N23" s="27">
        <f t="shared" si="9"/>
        <v>100</v>
      </c>
      <c r="O23" s="24">
        <f t="shared" si="10"/>
        <v>92</v>
      </c>
      <c r="P23" s="24">
        <v>0.0</v>
      </c>
      <c r="Q23" s="24">
        <v>0.0</v>
      </c>
      <c r="R23" s="24">
        <v>0.0</v>
      </c>
      <c r="S23" s="24" t="s">
        <v>17</v>
      </c>
      <c r="T23" s="24" t="s">
        <v>17</v>
      </c>
      <c r="U23" s="24" t="s">
        <v>17</v>
      </c>
      <c r="V23" s="24" t="s">
        <v>17</v>
      </c>
      <c r="W23" s="24" t="s">
        <v>17</v>
      </c>
      <c r="X23" s="24" t="s">
        <v>17</v>
      </c>
      <c r="Y23" s="24" t="s">
        <v>17</v>
      </c>
      <c r="Z23" s="24" t="s">
        <v>17</v>
      </c>
      <c r="AA23" s="28"/>
      <c r="AB23" s="29"/>
      <c r="AC23" s="29"/>
      <c r="AD23" s="29"/>
      <c r="AE23" s="29"/>
      <c r="AF23" s="29"/>
      <c r="AG23" s="29"/>
      <c r="AH23" s="29"/>
      <c r="AI23" s="29"/>
      <c r="AJ23" s="29"/>
      <c r="AK23" s="29"/>
    </row>
    <row r="24">
      <c r="A24" s="19" t="s">
        <v>108</v>
      </c>
      <c r="B24" s="20" t="s">
        <v>57</v>
      </c>
      <c r="C24" s="21">
        <f t="shared" si="1"/>
        <v>3</v>
      </c>
      <c r="D24" s="21">
        <v>59.19</v>
      </c>
      <c r="E24" s="22">
        <f t="shared" si="2"/>
        <v>0.05919</v>
      </c>
      <c r="F24" s="23">
        <f t="shared" si="3"/>
        <v>1</v>
      </c>
      <c r="G24" s="24">
        <v>77.79399109</v>
      </c>
      <c r="H24" s="25">
        <f t="shared" si="4"/>
        <v>46.04626333</v>
      </c>
      <c r="I24" s="24">
        <f t="shared" si="5"/>
        <v>78</v>
      </c>
      <c r="J24" s="24">
        <f t="shared" si="6"/>
        <v>22.20600891</v>
      </c>
      <c r="K24" s="24">
        <f t="shared" si="7"/>
        <v>22</v>
      </c>
      <c r="L24" s="26">
        <v>88.57204698</v>
      </c>
      <c r="M24" s="24" t="str">
        <f t="shared" si="8"/>
        <v/>
      </c>
      <c r="N24" s="27">
        <f t="shared" si="9"/>
        <v>88.57204698</v>
      </c>
      <c r="O24" s="24">
        <f t="shared" si="10"/>
        <v>78</v>
      </c>
      <c r="P24" s="24">
        <v>11.387979</v>
      </c>
      <c r="Q24" s="24">
        <v>0.03997402585</v>
      </c>
      <c r="R24" s="24">
        <v>0.0</v>
      </c>
      <c r="S24" s="24">
        <v>94.42972</v>
      </c>
      <c r="T24" s="24">
        <v>5.39028</v>
      </c>
      <c r="U24" s="24">
        <v>0.18</v>
      </c>
      <c r="V24" s="24">
        <v>0.0</v>
      </c>
      <c r="W24" s="24">
        <v>86.9</v>
      </c>
      <c r="X24" s="30">
        <v>13.1</v>
      </c>
      <c r="Y24" s="24">
        <v>0.0</v>
      </c>
      <c r="Z24" s="24">
        <v>0.0</v>
      </c>
      <c r="AA24" s="28"/>
      <c r="AB24" s="29"/>
      <c r="AC24" s="29"/>
      <c r="AD24" s="29"/>
      <c r="AE24" s="29"/>
      <c r="AF24" s="29"/>
      <c r="AG24" s="29"/>
      <c r="AH24" s="29"/>
      <c r="AI24" s="29"/>
      <c r="AJ24" s="29"/>
      <c r="AK24" s="29"/>
    </row>
    <row r="25">
      <c r="A25" s="19" t="s">
        <v>118</v>
      </c>
      <c r="B25" s="20" t="s">
        <v>50</v>
      </c>
      <c r="C25" s="21">
        <f t="shared" si="1"/>
        <v>4</v>
      </c>
      <c r="D25" s="21">
        <v>62.27</v>
      </c>
      <c r="E25" s="22">
        <f t="shared" si="2"/>
        <v>0.06227</v>
      </c>
      <c r="F25" s="23">
        <f t="shared" si="3"/>
        <v>1</v>
      </c>
      <c r="G25" s="24">
        <v>100.0</v>
      </c>
      <c r="H25" s="25">
        <f t="shared" si="4"/>
        <v>62.27</v>
      </c>
      <c r="I25" s="24">
        <f t="shared" si="5"/>
        <v>100</v>
      </c>
      <c r="J25" s="24">
        <f t="shared" si="6"/>
        <v>0</v>
      </c>
      <c r="K25" s="24">
        <f t="shared" si="7"/>
        <v>0</v>
      </c>
      <c r="L25" s="26">
        <v>99.90314002</v>
      </c>
      <c r="M25" s="24" t="str">
        <f t="shared" si="8"/>
        <v/>
      </c>
      <c r="N25" s="27">
        <f t="shared" si="9"/>
        <v>99.90314002</v>
      </c>
      <c r="O25" s="24">
        <f t="shared" si="10"/>
        <v>100</v>
      </c>
      <c r="P25" s="24">
        <v>0.0</v>
      </c>
      <c r="Q25" s="24">
        <v>0.09685998294</v>
      </c>
      <c r="R25" s="24">
        <v>0.0</v>
      </c>
      <c r="S25" s="24" t="s">
        <v>17</v>
      </c>
      <c r="T25" s="24" t="s">
        <v>17</v>
      </c>
      <c r="U25" s="24" t="s">
        <v>17</v>
      </c>
      <c r="V25" s="24" t="s">
        <v>17</v>
      </c>
      <c r="W25" s="24">
        <v>99.90314002</v>
      </c>
      <c r="X25" s="24">
        <v>0.0</v>
      </c>
      <c r="Y25" s="24">
        <v>0.09685998294</v>
      </c>
      <c r="Z25" s="24">
        <v>0.0</v>
      </c>
      <c r="AA25" s="28"/>
      <c r="AB25" s="29"/>
      <c r="AC25" s="29"/>
      <c r="AD25" s="29"/>
      <c r="AE25" s="29"/>
      <c r="AF25" s="29"/>
      <c r="AG25" s="29"/>
      <c r="AH25" s="29"/>
      <c r="AI25" s="29"/>
      <c r="AJ25" s="29"/>
      <c r="AK25" s="29"/>
    </row>
    <row r="26">
      <c r="A26" s="19" t="s">
        <v>122</v>
      </c>
      <c r="B26" s="20" t="s">
        <v>50</v>
      </c>
      <c r="C26" s="21">
        <f t="shared" si="1"/>
        <v>4</v>
      </c>
      <c r="D26" s="21">
        <v>77.26</v>
      </c>
      <c r="E26" s="22">
        <f t="shared" si="2"/>
        <v>0.07726</v>
      </c>
      <c r="F26" s="23">
        <f t="shared" si="3"/>
        <v>1</v>
      </c>
      <c r="G26" s="24">
        <v>87.91600037</v>
      </c>
      <c r="H26" s="25">
        <f t="shared" si="4"/>
        <v>67.92390189</v>
      </c>
      <c r="I26" s="24">
        <f t="shared" si="5"/>
        <v>88</v>
      </c>
      <c r="J26" s="24">
        <f t="shared" si="6"/>
        <v>12.08399963</v>
      </c>
      <c r="K26" s="24">
        <f t="shared" si="7"/>
        <v>12</v>
      </c>
      <c r="L26" s="26">
        <v>100.0000037</v>
      </c>
      <c r="M26" s="24" t="str">
        <f t="shared" si="8"/>
        <v>big</v>
      </c>
      <c r="N26" s="27">
        <f t="shared" si="9"/>
        <v>100</v>
      </c>
      <c r="O26" s="24">
        <f t="shared" si="10"/>
        <v>88</v>
      </c>
      <c r="P26" s="24">
        <v>0.0</v>
      </c>
      <c r="Q26" s="24">
        <v>0.0</v>
      </c>
      <c r="R26" s="24">
        <v>0.0</v>
      </c>
      <c r="S26" s="24">
        <v>100.0</v>
      </c>
      <c r="T26" s="24">
        <v>0.0</v>
      </c>
      <c r="U26" s="24">
        <v>0.0</v>
      </c>
      <c r="V26" s="24">
        <v>0.0</v>
      </c>
      <c r="W26" s="24">
        <v>100.0</v>
      </c>
      <c r="X26" s="24">
        <v>0.0</v>
      </c>
      <c r="Y26" s="24">
        <v>0.0</v>
      </c>
      <c r="Z26" s="24">
        <v>0.0</v>
      </c>
      <c r="AA26" s="28"/>
      <c r="AB26" s="29"/>
      <c r="AC26" s="29"/>
      <c r="AD26" s="29"/>
      <c r="AE26" s="29"/>
      <c r="AF26" s="29"/>
      <c r="AG26" s="29"/>
      <c r="AH26" s="29"/>
      <c r="AI26" s="29"/>
      <c r="AJ26" s="29"/>
      <c r="AK26" s="29"/>
    </row>
    <row r="27">
      <c r="A27" s="19" t="s">
        <v>126</v>
      </c>
      <c r="B27" s="20" t="s">
        <v>50</v>
      </c>
      <c r="C27" s="21">
        <f t="shared" si="1"/>
        <v>4</v>
      </c>
      <c r="D27" s="21">
        <v>85.03</v>
      </c>
      <c r="E27" s="22">
        <f t="shared" si="2"/>
        <v>0.08503</v>
      </c>
      <c r="F27" s="23">
        <f t="shared" si="3"/>
        <v>1</v>
      </c>
      <c r="G27" s="24">
        <v>52.89800262</v>
      </c>
      <c r="H27" s="25">
        <f t="shared" si="4"/>
        <v>44.97917163</v>
      </c>
      <c r="I27" s="24">
        <f t="shared" si="5"/>
        <v>53</v>
      </c>
      <c r="J27" s="24">
        <f t="shared" si="6"/>
        <v>47.10199738</v>
      </c>
      <c r="K27" s="24">
        <f t="shared" si="7"/>
        <v>47</v>
      </c>
      <c r="L27" s="26">
        <v>99.075</v>
      </c>
      <c r="M27" s="24" t="str">
        <f t="shared" si="8"/>
        <v/>
      </c>
      <c r="N27" s="27">
        <f t="shared" si="9"/>
        <v>99.075</v>
      </c>
      <c r="O27" s="24">
        <f t="shared" si="10"/>
        <v>53</v>
      </c>
      <c r="P27" s="24">
        <v>0.0</v>
      </c>
      <c r="Q27" s="24">
        <v>0.925</v>
      </c>
      <c r="R27" s="24">
        <v>0.0</v>
      </c>
      <c r="S27" s="24" t="s">
        <v>17</v>
      </c>
      <c r="T27" s="24" t="s">
        <v>17</v>
      </c>
      <c r="U27" s="24" t="s">
        <v>17</v>
      </c>
      <c r="V27" s="24" t="s">
        <v>17</v>
      </c>
      <c r="W27" s="24" t="s">
        <v>17</v>
      </c>
      <c r="X27" s="24" t="s">
        <v>17</v>
      </c>
      <c r="Y27" s="24" t="s">
        <v>17</v>
      </c>
      <c r="Z27" s="24" t="s">
        <v>17</v>
      </c>
      <c r="AA27" s="28"/>
      <c r="AB27" s="29"/>
      <c r="AC27" s="29"/>
      <c r="AD27" s="29"/>
      <c r="AE27" s="29"/>
      <c r="AF27" s="29"/>
      <c r="AG27" s="29"/>
      <c r="AH27" s="29"/>
      <c r="AI27" s="29"/>
      <c r="AJ27" s="29"/>
      <c r="AK27" s="29"/>
    </row>
    <row r="28">
      <c r="A28" s="19" t="s">
        <v>131</v>
      </c>
      <c r="B28" s="20" t="s">
        <v>50</v>
      </c>
      <c r="C28" s="21">
        <f t="shared" si="1"/>
        <v>4</v>
      </c>
      <c r="D28" s="21">
        <v>104.42</v>
      </c>
      <c r="E28" s="22">
        <f t="shared" si="2"/>
        <v>0.10442</v>
      </c>
      <c r="F28" s="23">
        <f t="shared" si="3"/>
        <v>1</v>
      </c>
      <c r="G28" s="24">
        <v>95.93900299</v>
      </c>
      <c r="H28" s="25">
        <f t="shared" si="4"/>
        <v>100.1795069</v>
      </c>
      <c r="I28" s="24">
        <f t="shared" si="5"/>
        <v>96</v>
      </c>
      <c r="J28" s="24">
        <f t="shared" si="6"/>
        <v>4.06099701</v>
      </c>
      <c r="K28" s="24">
        <f t="shared" si="7"/>
        <v>4</v>
      </c>
      <c r="L28" s="26">
        <v>98.71826738</v>
      </c>
      <c r="M28" s="24" t="str">
        <f t="shared" si="8"/>
        <v/>
      </c>
      <c r="N28" s="27">
        <f t="shared" si="9"/>
        <v>98.71826738</v>
      </c>
      <c r="O28" s="24">
        <f t="shared" si="10"/>
        <v>96</v>
      </c>
      <c r="P28" s="24">
        <v>0.0</v>
      </c>
      <c r="Q28" s="24">
        <v>1.281732624</v>
      </c>
      <c r="R28" s="24">
        <v>0.0</v>
      </c>
      <c r="S28" s="24" t="s">
        <v>17</v>
      </c>
      <c r="T28" s="24" t="s">
        <v>17</v>
      </c>
      <c r="U28" s="24" t="s">
        <v>17</v>
      </c>
      <c r="V28" s="24" t="s">
        <v>17</v>
      </c>
      <c r="W28" s="24" t="s">
        <v>17</v>
      </c>
      <c r="X28" s="24" t="s">
        <v>17</v>
      </c>
      <c r="Y28" s="24" t="s">
        <v>17</v>
      </c>
      <c r="Z28" s="24" t="s">
        <v>17</v>
      </c>
      <c r="AA28" s="28"/>
      <c r="AB28" s="29"/>
      <c r="AC28" s="29"/>
      <c r="AD28" s="29"/>
      <c r="AE28" s="29"/>
      <c r="AF28" s="29"/>
      <c r="AG28" s="29"/>
      <c r="AH28" s="29"/>
      <c r="AI28" s="29"/>
      <c r="AJ28" s="29"/>
      <c r="AK28" s="29"/>
    </row>
    <row r="29">
      <c r="A29" s="19" t="s">
        <v>136</v>
      </c>
      <c r="B29" s="20" t="s">
        <v>57</v>
      </c>
      <c r="C29" s="21">
        <f t="shared" si="1"/>
        <v>3</v>
      </c>
      <c r="D29" s="21">
        <v>105.7</v>
      </c>
      <c r="E29" s="22">
        <f t="shared" si="2"/>
        <v>0.1057</v>
      </c>
      <c r="F29" s="23">
        <f t="shared" si="3"/>
        <v>1</v>
      </c>
      <c r="G29" s="24">
        <v>23.09899902</v>
      </c>
      <c r="H29" s="25">
        <f t="shared" si="4"/>
        <v>24.41564196</v>
      </c>
      <c r="I29" s="24">
        <f t="shared" si="5"/>
        <v>23</v>
      </c>
      <c r="J29" s="24">
        <f t="shared" si="6"/>
        <v>76.90100098</v>
      </c>
      <c r="K29" s="24">
        <f t="shared" si="7"/>
        <v>77</v>
      </c>
      <c r="L29" s="26">
        <v>98.73108083</v>
      </c>
      <c r="M29" s="24" t="str">
        <f t="shared" si="8"/>
        <v/>
      </c>
      <c r="N29" s="27">
        <f t="shared" si="9"/>
        <v>98.73108083</v>
      </c>
      <c r="O29" s="24">
        <f t="shared" si="10"/>
        <v>23</v>
      </c>
      <c r="P29" s="24">
        <v>0.8814972962</v>
      </c>
      <c r="Q29" s="24">
        <v>0.3874218777</v>
      </c>
      <c r="R29" s="24">
        <v>0.0</v>
      </c>
      <c r="S29" s="24">
        <v>98.46807854</v>
      </c>
      <c r="T29" s="24">
        <v>1.103159706</v>
      </c>
      <c r="U29" s="24">
        <v>0.4287617551</v>
      </c>
      <c r="V29" s="24">
        <v>0.0</v>
      </c>
      <c r="W29" s="24">
        <v>99.60665819</v>
      </c>
      <c r="X29" s="24">
        <v>0.2498012758</v>
      </c>
      <c r="Y29" s="24">
        <v>0.0</v>
      </c>
      <c r="Z29" s="24"/>
      <c r="AA29" s="28"/>
      <c r="AB29" s="29"/>
      <c r="AC29" s="29"/>
      <c r="AD29" s="29"/>
      <c r="AE29" s="29"/>
      <c r="AF29" s="29"/>
      <c r="AG29" s="29"/>
      <c r="AH29" s="29"/>
      <c r="AI29" s="29"/>
      <c r="AJ29" s="29"/>
      <c r="AK29" s="29"/>
    </row>
    <row r="30">
      <c r="A30" s="19" t="s">
        <v>147</v>
      </c>
      <c r="B30" s="20" t="s">
        <v>148</v>
      </c>
      <c r="C30" s="21">
        <f t="shared" si="1"/>
        <v>2</v>
      </c>
      <c r="D30" s="21">
        <v>119.45</v>
      </c>
      <c r="E30" s="22">
        <f t="shared" si="2"/>
        <v>0.11945</v>
      </c>
      <c r="F30" s="23">
        <f t="shared" si="3"/>
        <v>1</v>
      </c>
      <c r="G30" s="24">
        <v>55.59399796</v>
      </c>
      <c r="H30" s="25">
        <f t="shared" si="4"/>
        <v>66.40703056</v>
      </c>
      <c r="I30" s="24">
        <f t="shared" si="5"/>
        <v>56</v>
      </c>
      <c r="J30" s="24">
        <f t="shared" si="6"/>
        <v>44.40600204</v>
      </c>
      <c r="K30" s="24">
        <f t="shared" si="7"/>
        <v>44</v>
      </c>
      <c r="L30" s="26">
        <v>77.97092085</v>
      </c>
      <c r="M30" s="24" t="str">
        <f t="shared" si="8"/>
        <v/>
      </c>
      <c r="N30" s="27">
        <f t="shared" si="9"/>
        <v>77.97092085</v>
      </c>
      <c r="O30" s="24">
        <f t="shared" si="10"/>
        <v>56</v>
      </c>
      <c r="P30" s="24">
        <v>4.076899625</v>
      </c>
      <c r="Q30" s="24">
        <v>17.95217953</v>
      </c>
      <c r="R30" s="24">
        <v>0.0</v>
      </c>
      <c r="S30" s="24">
        <v>60.99418489</v>
      </c>
      <c r="T30" s="24">
        <v>2.096609799</v>
      </c>
      <c r="U30" s="24">
        <v>36.90920532</v>
      </c>
      <c r="V30" s="24">
        <v>0.0</v>
      </c>
      <c r="W30" s="24">
        <v>91.53117485</v>
      </c>
      <c r="X30" s="24">
        <v>5.658666461</v>
      </c>
      <c r="Y30" s="24">
        <v>2.810158691</v>
      </c>
      <c r="Z30" s="24">
        <v>0.0</v>
      </c>
      <c r="AA30" s="28"/>
      <c r="AB30" s="29"/>
      <c r="AC30" s="29"/>
      <c r="AD30" s="29"/>
      <c r="AE30" s="29"/>
      <c r="AF30" s="29"/>
      <c r="AG30" s="29"/>
      <c r="AH30" s="29"/>
      <c r="AI30" s="29"/>
      <c r="AJ30" s="29"/>
      <c r="AK30" s="29"/>
    </row>
    <row r="31">
      <c r="A31" s="19" t="s">
        <v>160</v>
      </c>
      <c r="B31" s="20" t="s">
        <v>50</v>
      </c>
      <c r="C31" s="21">
        <f t="shared" si="1"/>
        <v>4</v>
      </c>
      <c r="D31" s="21">
        <v>168.78</v>
      </c>
      <c r="E31" s="22">
        <f t="shared" si="2"/>
        <v>0.16878</v>
      </c>
      <c r="F31" s="23">
        <f t="shared" si="3"/>
        <v>1</v>
      </c>
      <c r="G31" s="24">
        <v>94.93800354</v>
      </c>
      <c r="H31" s="25">
        <f t="shared" si="4"/>
        <v>160.2363624</v>
      </c>
      <c r="I31" s="24">
        <f t="shared" si="5"/>
        <v>95</v>
      </c>
      <c r="J31" s="24">
        <f t="shared" si="6"/>
        <v>5.06199646</v>
      </c>
      <c r="K31" s="24">
        <f t="shared" si="7"/>
        <v>5</v>
      </c>
      <c r="L31" s="26">
        <v>99.6952</v>
      </c>
      <c r="M31" s="24" t="str">
        <f t="shared" si="8"/>
        <v/>
      </c>
      <c r="N31" s="27">
        <f t="shared" si="9"/>
        <v>99.6952</v>
      </c>
      <c r="O31" s="24">
        <f t="shared" si="10"/>
        <v>95</v>
      </c>
      <c r="P31" s="24">
        <v>0.0</v>
      </c>
      <c r="Q31" s="24">
        <v>0.3048</v>
      </c>
      <c r="R31" s="24">
        <v>0.0</v>
      </c>
      <c r="S31" s="24" t="s">
        <v>17</v>
      </c>
      <c r="T31" s="24" t="s">
        <v>17</v>
      </c>
      <c r="U31" s="24" t="s">
        <v>17</v>
      </c>
      <c r="V31" s="24" t="s">
        <v>17</v>
      </c>
      <c r="W31" s="24" t="s">
        <v>17</v>
      </c>
      <c r="X31" s="24" t="s">
        <v>17</v>
      </c>
      <c r="Y31" s="24" t="s">
        <v>17</v>
      </c>
      <c r="Z31" s="24" t="s">
        <v>17</v>
      </c>
      <c r="AA31" s="28"/>
      <c r="AB31" s="29"/>
      <c r="AC31" s="29"/>
      <c r="AD31" s="29"/>
      <c r="AE31" s="29"/>
      <c r="AF31" s="29"/>
      <c r="AG31" s="29"/>
      <c r="AH31" s="29"/>
      <c r="AI31" s="29"/>
      <c r="AJ31" s="29"/>
      <c r="AK31" s="29"/>
    </row>
    <row r="32">
      <c r="A32" s="19" t="s">
        <v>165</v>
      </c>
      <c r="B32" s="20" t="s">
        <v>57</v>
      </c>
      <c r="C32" s="21">
        <f t="shared" si="1"/>
        <v>3</v>
      </c>
      <c r="D32" s="21">
        <v>183.63</v>
      </c>
      <c r="E32" s="22">
        <f t="shared" si="2"/>
        <v>0.18363</v>
      </c>
      <c r="F32" s="23">
        <f t="shared" si="3"/>
        <v>1</v>
      </c>
      <c r="G32" s="24">
        <v>18.8409996</v>
      </c>
      <c r="H32" s="25">
        <f t="shared" si="4"/>
        <v>34.59772757</v>
      </c>
      <c r="I32" s="24">
        <f t="shared" si="5"/>
        <v>19</v>
      </c>
      <c r="J32" s="24">
        <f t="shared" si="6"/>
        <v>81.1590004</v>
      </c>
      <c r="K32" s="24">
        <f t="shared" si="7"/>
        <v>81</v>
      </c>
      <c r="L32" s="26">
        <v>96.88784457</v>
      </c>
      <c r="M32" s="24" t="str">
        <f t="shared" si="8"/>
        <v/>
      </c>
      <c r="N32" s="27">
        <f t="shared" si="9"/>
        <v>96.88784457</v>
      </c>
      <c r="O32" s="24">
        <f t="shared" si="10"/>
        <v>19</v>
      </c>
      <c r="P32" s="24">
        <v>1.815652166</v>
      </c>
      <c r="Q32" s="24">
        <v>1.296503269</v>
      </c>
      <c r="R32" s="24">
        <v>0.0</v>
      </c>
      <c r="S32" s="24">
        <v>96.81402383</v>
      </c>
      <c r="T32" s="24">
        <v>1.734152255</v>
      </c>
      <c r="U32" s="24">
        <v>1.451823918</v>
      </c>
      <c r="V32" s="24">
        <v>0.0</v>
      </c>
      <c r="W32" s="24">
        <v>97.20582219</v>
      </c>
      <c r="X32" s="24">
        <v>2.166718886</v>
      </c>
      <c r="Y32" s="24">
        <v>0.6274589237</v>
      </c>
      <c r="Z32" s="24">
        <v>0.0</v>
      </c>
      <c r="AA32" s="28"/>
      <c r="AB32" s="29"/>
      <c r="AC32" s="29"/>
      <c r="AD32" s="29"/>
      <c r="AE32" s="29"/>
      <c r="AF32" s="29"/>
      <c r="AG32" s="29"/>
      <c r="AH32" s="29"/>
      <c r="AI32" s="29"/>
      <c r="AJ32" s="29"/>
      <c r="AK32" s="29"/>
    </row>
    <row r="33">
      <c r="A33" s="19" t="s">
        <v>177</v>
      </c>
      <c r="B33" s="20" t="s">
        <v>148</v>
      </c>
      <c r="C33" s="21">
        <f t="shared" si="1"/>
        <v>2</v>
      </c>
      <c r="D33" s="21">
        <v>198.41</v>
      </c>
      <c r="E33" s="22">
        <f t="shared" si="2"/>
        <v>0.19841</v>
      </c>
      <c r="F33" s="23">
        <f t="shared" si="3"/>
        <v>1</v>
      </c>
      <c r="G33" s="24">
        <v>17.88899994</v>
      </c>
      <c r="H33" s="25">
        <f t="shared" si="4"/>
        <v>35.49356478</v>
      </c>
      <c r="I33" s="24">
        <f t="shared" si="5"/>
        <v>18</v>
      </c>
      <c r="J33" s="24">
        <f t="shared" si="6"/>
        <v>82.11100006</v>
      </c>
      <c r="K33" s="24">
        <f t="shared" si="7"/>
        <v>82</v>
      </c>
      <c r="L33" s="26">
        <v>91.83772455</v>
      </c>
      <c r="M33" s="24" t="str">
        <f t="shared" si="8"/>
        <v/>
      </c>
      <c r="N33" s="27">
        <f t="shared" si="9"/>
        <v>91.83772455</v>
      </c>
      <c r="O33" s="24">
        <f t="shared" si="10"/>
        <v>18</v>
      </c>
      <c r="P33" s="24">
        <v>6.520899952</v>
      </c>
      <c r="Q33" s="24">
        <v>1.418623428</v>
      </c>
      <c r="R33" s="24">
        <v>0.2227520679</v>
      </c>
      <c r="S33" s="24">
        <v>91.78032287</v>
      </c>
      <c r="T33" s="24">
        <v>6.220703339</v>
      </c>
      <c r="U33" s="24">
        <v>1.72769216</v>
      </c>
      <c r="V33" s="24">
        <v>0.2712816327</v>
      </c>
      <c r="W33" s="24">
        <v>92.10119</v>
      </c>
      <c r="X33" s="24">
        <v>7.89881</v>
      </c>
      <c r="Y33" s="24">
        <v>0.0</v>
      </c>
      <c r="Z33" s="24">
        <v>0.0</v>
      </c>
      <c r="AA33" s="28"/>
      <c r="AB33" s="29"/>
      <c r="AC33" s="29"/>
      <c r="AD33" s="29"/>
      <c r="AE33" s="29"/>
      <c r="AF33" s="29"/>
      <c r="AG33" s="29"/>
      <c r="AH33" s="29"/>
      <c r="AI33" s="29"/>
      <c r="AJ33" s="29"/>
      <c r="AK33" s="29"/>
    </row>
    <row r="34">
      <c r="A34" s="19" t="s">
        <v>190</v>
      </c>
      <c r="B34" s="20" t="s">
        <v>148</v>
      </c>
      <c r="C34" s="21">
        <f t="shared" si="1"/>
        <v>2</v>
      </c>
      <c r="D34" s="21">
        <v>219.16</v>
      </c>
      <c r="E34" s="22">
        <f t="shared" si="2"/>
        <v>0.21916</v>
      </c>
      <c r="F34" s="23">
        <f t="shared" si="3"/>
        <v>1</v>
      </c>
      <c r="G34" s="24">
        <v>74.35400391</v>
      </c>
      <c r="H34" s="25">
        <f t="shared" si="4"/>
        <v>162.954235</v>
      </c>
      <c r="I34" s="24">
        <f t="shared" si="5"/>
        <v>74</v>
      </c>
      <c r="J34" s="24">
        <f t="shared" si="6"/>
        <v>25.64599609</v>
      </c>
      <c r="K34" s="24">
        <f t="shared" si="7"/>
        <v>26</v>
      </c>
      <c r="L34" s="26">
        <v>78.22645516</v>
      </c>
      <c r="M34" s="24" t="str">
        <f t="shared" si="8"/>
        <v/>
      </c>
      <c r="N34" s="27">
        <f t="shared" si="9"/>
        <v>78.22645516</v>
      </c>
      <c r="O34" s="24">
        <f t="shared" si="10"/>
        <v>74</v>
      </c>
      <c r="P34" s="24">
        <v>20.23798298</v>
      </c>
      <c r="Q34" s="24">
        <v>0.4435199284</v>
      </c>
      <c r="R34" s="24">
        <v>1.09204193</v>
      </c>
      <c r="S34" s="24">
        <v>74.30061449</v>
      </c>
      <c r="T34" s="24">
        <v>19.71184258</v>
      </c>
      <c r="U34" s="24">
        <v>1.729405704</v>
      </c>
      <c r="V34" s="24">
        <v>4.258137228</v>
      </c>
      <c r="W34" s="24">
        <v>79.5805429</v>
      </c>
      <c r="X34" s="24">
        <v>20.4194571</v>
      </c>
      <c r="Y34" s="24">
        <v>0.0</v>
      </c>
      <c r="Z34" s="24">
        <v>0.0</v>
      </c>
      <c r="AA34" s="28"/>
      <c r="AB34" s="29"/>
      <c r="AC34" s="29"/>
      <c r="AD34" s="29"/>
      <c r="AE34" s="29"/>
      <c r="AF34" s="29"/>
      <c r="AG34" s="29"/>
      <c r="AH34" s="29"/>
      <c r="AI34" s="29"/>
      <c r="AJ34" s="29"/>
      <c r="AK34" s="29"/>
    </row>
    <row r="35">
      <c r="A35" s="19" t="s">
        <v>203</v>
      </c>
      <c r="B35" s="20" t="s">
        <v>17</v>
      </c>
      <c r="C35" s="21">
        <f t="shared" si="1"/>
        <v>0</v>
      </c>
      <c r="D35" s="21">
        <v>272.81</v>
      </c>
      <c r="E35" s="22">
        <f t="shared" si="2"/>
        <v>0.27281</v>
      </c>
      <c r="F35" s="23">
        <f t="shared" si="3"/>
        <v>1</v>
      </c>
      <c r="G35" s="24">
        <v>45.75099945</v>
      </c>
      <c r="H35" s="25">
        <f t="shared" si="4"/>
        <v>124.8133016</v>
      </c>
      <c r="I35" s="24">
        <f t="shared" si="5"/>
        <v>46</v>
      </c>
      <c r="J35" s="24">
        <f t="shared" si="6"/>
        <v>54.24900055</v>
      </c>
      <c r="K35" s="24">
        <f t="shared" si="7"/>
        <v>54</v>
      </c>
      <c r="L35" s="26">
        <v>96.37117971</v>
      </c>
      <c r="M35" s="24" t="str">
        <f t="shared" si="8"/>
        <v/>
      </c>
      <c r="N35" s="27">
        <f t="shared" si="9"/>
        <v>96.37117971</v>
      </c>
      <c r="O35" s="24">
        <f t="shared" si="10"/>
        <v>46</v>
      </c>
      <c r="P35" s="24">
        <v>0.0</v>
      </c>
      <c r="Q35" s="24">
        <v>3.628820295</v>
      </c>
      <c r="R35" s="24" t="s">
        <v>17</v>
      </c>
      <c r="S35" s="24" t="s">
        <v>17</v>
      </c>
      <c r="T35" s="24" t="s">
        <v>17</v>
      </c>
      <c r="U35" s="24" t="s">
        <v>17</v>
      </c>
      <c r="V35" s="24" t="s">
        <v>17</v>
      </c>
      <c r="W35" s="24" t="s">
        <v>17</v>
      </c>
      <c r="X35" s="24" t="s">
        <v>17</v>
      </c>
      <c r="Y35" s="24" t="s">
        <v>17</v>
      </c>
      <c r="Z35" s="24" t="s">
        <v>17</v>
      </c>
      <c r="AA35" s="28"/>
      <c r="AB35" s="29"/>
      <c r="AC35" s="29"/>
      <c r="AD35" s="29"/>
      <c r="AE35" s="29"/>
      <c r="AF35" s="29"/>
      <c r="AG35" s="29"/>
      <c r="AH35" s="29"/>
      <c r="AI35" s="29"/>
      <c r="AJ35" s="29"/>
      <c r="AK35" s="29"/>
    </row>
    <row r="36">
      <c r="A36" s="19" t="s">
        <v>208</v>
      </c>
      <c r="B36" s="20" t="s">
        <v>50</v>
      </c>
      <c r="C36" s="21">
        <f t="shared" si="1"/>
        <v>4</v>
      </c>
      <c r="D36" s="21">
        <v>280.9</v>
      </c>
      <c r="E36" s="22">
        <f t="shared" si="2"/>
        <v>0.2809</v>
      </c>
      <c r="F36" s="23">
        <f t="shared" si="3"/>
        <v>1</v>
      </c>
      <c r="G36" s="24">
        <v>61.97500229</v>
      </c>
      <c r="H36" s="25">
        <f t="shared" si="4"/>
        <v>174.0877814</v>
      </c>
      <c r="I36" s="24">
        <f t="shared" si="5"/>
        <v>62</v>
      </c>
      <c r="J36" s="24">
        <f t="shared" si="6"/>
        <v>38.02499771</v>
      </c>
      <c r="K36" s="24">
        <f t="shared" si="7"/>
        <v>38</v>
      </c>
      <c r="L36" s="26">
        <v>100.0</v>
      </c>
      <c r="M36" s="24" t="str">
        <f t="shared" si="8"/>
        <v/>
      </c>
      <c r="N36" s="27">
        <f t="shared" si="9"/>
        <v>100</v>
      </c>
      <c r="O36" s="24">
        <f t="shared" si="10"/>
        <v>62</v>
      </c>
      <c r="P36" s="24">
        <v>0.0</v>
      </c>
      <c r="Q36" s="24">
        <v>0.0</v>
      </c>
      <c r="R36" s="24">
        <v>0.0</v>
      </c>
      <c r="S36" s="24" t="s">
        <v>17</v>
      </c>
      <c r="T36" s="24" t="s">
        <v>17</v>
      </c>
      <c r="U36" s="24" t="s">
        <v>17</v>
      </c>
      <c r="V36" s="24" t="s">
        <v>17</v>
      </c>
      <c r="W36" s="24" t="s">
        <v>17</v>
      </c>
      <c r="X36" s="24" t="s">
        <v>17</v>
      </c>
      <c r="Y36" s="24" t="s">
        <v>17</v>
      </c>
      <c r="Z36" s="24" t="s">
        <v>17</v>
      </c>
      <c r="AA36" s="28"/>
      <c r="AB36" s="29"/>
      <c r="AC36" s="29"/>
      <c r="AD36" s="29"/>
      <c r="AE36" s="29"/>
      <c r="AF36" s="29"/>
      <c r="AG36" s="29"/>
      <c r="AH36" s="29"/>
      <c r="AI36" s="29"/>
      <c r="AJ36" s="29"/>
      <c r="AK36" s="29"/>
    </row>
    <row r="37">
      <c r="A37" s="19" t="s">
        <v>211</v>
      </c>
      <c r="B37" s="20" t="s">
        <v>50</v>
      </c>
      <c r="C37" s="21">
        <f t="shared" si="1"/>
        <v>4</v>
      </c>
      <c r="D37" s="21">
        <v>285.49</v>
      </c>
      <c r="E37" s="22">
        <f t="shared" si="2"/>
        <v>0.28549</v>
      </c>
      <c r="F37" s="23">
        <f t="shared" si="3"/>
        <v>1</v>
      </c>
      <c r="G37" s="24">
        <v>71.51799774</v>
      </c>
      <c r="H37" s="25">
        <f t="shared" si="4"/>
        <v>204.1767317</v>
      </c>
      <c r="I37" s="24">
        <f t="shared" si="5"/>
        <v>72</v>
      </c>
      <c r="J37" s="24">
        <f t="shared" si="6"/>
        <v>28.48200226</v>
      </c>
      <c r="K37" s="24">
        <f t="shared" si="7"/>
        <v>28</v>
      </c>
      <c r="L37" s="26">
        <v>99.30532057</v>
      </c>
      <c r="M37" s="24" t="str">
        <f t="shared" si="8"/>
        <v/>
      </c>
      <c r="N37" s="27">
        <f t="shared" si="9"/>
        <v>99.30532057</v>
      </c>
      <c r="O37" s="24">
        <f t="shared" si="10"/>
        <v>72</v>
      </c>
      <c r="P37" s="24">
        <v>0.0</v>
      </c>
      <c r="Q37" s="24">
        <v>0.6946794278</v>
      </c>
      <c r="R37" s="24">
        <v>0.0</v>
      </c>
      <c r="S37" s="24" t="s">
        <v>17</v>
      </c>
      <c r="T37" s="24" t="s">
        <v>17</v>
      </c>
      <c r="U37" s="24" t="s">
        <v>17</v>
      </c>
      <c r="V37" s="24" t="s">
        <v>17</v>
      </c>
      <c r="W37" s="24" t="s">
        <v>17</v>
      </c>
      <c r="X37" s="24" t="s">
        <v>17</v>
      </c>
      <c r="Y37" s="24" t="s">
        <v>17</v>
      </c>
      <c r="Z37" s="24" t="s">
        <v>17</v>
      </c>
      <c r="AA37" s="28"/>
      <c r="AB37" s="29"/>
      <c r="AC37" s="29"/>
      <c r="AD37" s="29"/>
      <c r="AE37" s="29"/>
      <c r="AF37" s="29"/>
      <c r="AG37" s="29"/>
      <c r="AH37" s="29"/>
      <c r="AI37" s="29"/>
      <c r="AJ37" s="29"/>
      <c r="AK37" s="29"/>
    </row>
    <row r="38">
      <c r="A38" s="19" t="s">
        <v>216</v>
      </c>
      <c r="B38" s="20" t="s">
        <v>50</v>
      </c>
      <c r="C38" s="21">
        <f t="shared" si="1"/>
        <v>4</v>
      </c>
      <c r="D38" s="21">
        <v>287.37</v>
      </c>
      <c r="E38" s="22">
        <f t="shared" si="2"/>
        <v>0.28737</v>
      </c>
      <c r="F38" s="23">
        <f t="shared" si="3"/>
        <v>1</v>
      </c>
      <c r="G38" s="24">
        <v>31.19099998</v>
      </c>
      <c r="H38" s="25">
        <f t="shared" si="4"/>
        <v>89.63357664</v>
      </c>
      <c r="I38" s="24">
        <f t="shared" si="5"/>
        <v>31</v>
      </c>
      <c r="J38" s="24">
        <f t="shared" si="6"/>
        <v>68.80900002</v>
      </c>
      <c r="K38" s="24">
        <f t="shared" si="7"/>
        <v>69</v>
      </c>
      <c r="L38" s="26">
        <v>98.51445042</v>
      </c>
      <c r="M38" s="24" t="str">
        <f t="shared" si="8"/>
        <v/>
      </c>
      <c r="N38" s="27">
        <f t="shared" si="9"/>
        <v>98.51445042</v>
      </c>
      <c r="O38" s="24">
        <f t="shared" si="10"/>
        <v>31</v>
      </c>
      <c r="P38" s="24">
        <v>0.2676005761</v>
      </c>
      <c r="Q38" s="24">
        <v>1.217949005</v>
      </c>
      <c r="R38" s="24">
        <v>0.0</v>
      </c>
      <c r="S38" s="24" t="s">
        <v>17</v>
      </c>
      <c r="T38" s="24" t="s">
        <v>17</v>
      </c>
      <c r="U38" s="24" t="s">
        <v>17</v>
      </c>
      <c r="V38" s="24" t="s">
        <v>17</v>
      </c>
      <c r="W38" s="24" t="s">
        <v>17</v>
      </c>
      <c r="X38" s="24" t="s">
        <v>17</v>
      </c>
      <c r="Y38" s="24" t="s">
        <v>17</v>
      </c>
      <c r="Z38" s="24" t="s">
        <v>17</v>
      </c>
      <c r="AA38" s="28"/>
      <c r="AB38" s="29"/>
      <c r="AC38" s="29"/>
      <c r="AD38" s="29"/>
      <c r="AE38" s="29"/>
      <c r="AF38" s="29"/>
      <c r="AG38" s="29"/>
      <c r="AH38" s="29"/>
      <c r="AI38" s="29"/>
      <c r="AJ38" s="29"/>
      <c r="AK38" s="29"/>
    </row>
    <row r="39">
      <c r="A39" s="19" t="s">
        <v>222</v>
      </c>
      <c r="B39" s="20" t="s">
        <v>17</v>
      </c>
      <c r="C39" s="21">
        <f t="shared" si="1"/>
        <v>0</v>
      </c>
      <c r="D39" s="21">
        <v>298.68</v>
      </c>
      <c r="E39" s="22">
        <f t="shared" si="2"/>
        <v>0.29868</v>
      </c>
      <c r="F39" s="23">
        <f t="shared" si="3"/>
        <v>1</v>
      </c>
      <c r="G39" s="24">
        <v>85.81999969</v>
      </c>
      <c r="H39" s="25">
        <f t="shared" si="4"/>
        <v>256.3271751</v>
      </c>
      <c r="I39" s="24">
        <f t="shared" si="5"/>
        <v>86</v>
      </c>
      <c r="J39" s="24">
        <f t="shared" si="6"/>
        <v>14.18000031</v>
      </c>
      <c r="K39" s="24">
        <f t="shared" si="7"/>
        <v>14</v>
      </c>
      <c r="L39" s="26">
        <v>93.78221635</v>
      </c>
      <c r="M39" s="24" t="str">
        <f t="shared" si="8"/>
        <v/>
      </c>
      <c r="N39" s="27">
        <f t="shared" si="9"/>
        <v>93.78221635</v>
      </c>
      <c r="O39" s="24">
        <f t="shared" si="10"/>
        <v>86</v>
      </c>
      <c r="P39" s="24">
        <v>0.0</v>
      </c>
      <c r="Q39" s="24">
        <v>6.217783652</v>
      </c>
      <c r="R39" s="24">
        <v>0.0</v>
      </c>
      <c r="S39" s="24" t="s">
        <v>17</v>
      </c>
      <c r="T39" s="24" t="s">
        <v>17</v>
      </c>
      <c r="U39" s="24" t="s">
        <v>17</v>
      </c>
      <c r="V39" s="24" t="s">
        <v>17</v>
      </c>
      <c r="W39" s="24" t="s">
        <v>17</v>
      </c>
      <c r="X39" s="24" t="s">
        <v>17</v>
      </c>
      <c r="Y39" s="24" t="s">
        <v>17</v>
      </c>
      <c r="Z39" s="24" t="s">
        <v>17</v>
      </c>
      <c r="AA39" s="28"/>
      <c r="AB39" s="29"/>
      <c r="AC39" s="29"/>
      <c r="AD39" s="29"/>
      <c r="AE39" s="29"/>
      <c r="AF39" s="29"/>
      <c r="AG39" s="29"/>
      <c r="AH39" s="29"/>
      <c r="AI39" s="29"/>
      <c r="AJ39" s="29"/>
      <c r="AK39" s="29"/>
    </row>
    <row r="40">
      <c r="A40" s="19" t="s">
        <v>227</v>
      </c>
      <c r="B40" s="20" t="s">
        <v>148</v>
      </c>
      <c r="C40" s="21">
        <f t="shared" si="1"/>
        <v>2</v>
      </c>
      <c r="D40" s="21">
        <v>307.15</v>
      </c>
      <c r="E40" s="22">
        <f t="shared" si="2"/>
        <v>0.30715</v>
      </c>
      <c r="F40" s="23">
        <f t="shared" si="3"/>
        <v>1</v>
      </c>
      <c r="G40" s="24">
        <v>25.52500153</v>
      </c>
      <c r="H40" s="25">
        <f t="shared" si="4"/>
        <v>78.4000422</v>
      </c>
      <c r="I40" s="24">
        <f t="shared" si="5"/>
        <v>26</v>
      </c>
      <c r="J40" s="24">
        <f t="shared" si="6"/>
        <v>74.47499847</v>
      </c>
      <c r="K40" s="24">
        <f t="shared" si="7"/>
        <v>74</v>
      </c>
      <c r="L40" s="26">
        <v>91.23119075</v>
      </c>
      <c r="M40" s="24" t="str">
        <f t="shared" si="8"/>
        <v/>
      </c>
      <c r="N40" s="27">
        <f t="shared" si="9"/>
        <v>91.23119075</v>
      </c>
      <c r="O40" s="24">
        <f t="shared" si="10"/>
        <v>26</v>
      </c>
      <c r="P40" s="24">
        <v>1.06238505</v>
      </c>
      <c r="Q40" s="24">
        <v>0.0</v>
      </c>
      <c r="R40" s="24">
        <v>7.706424202</v>
      </c>
      <c r="S40" s="24">
        <v>88.39720123</v>
      </c>
      <c r="T40" s="24">
        <v>1.255132675</v>
      </c>
      <c r="U40" s="24">
        <v>0.0</v>
      </c>
      <c r="V40" s="24">
        <v>10.3476661</v>
      </c>
      <c r="W40" s="24">
        <v>99.5</v>
      </c>
      <c r="X40" s="24">
        <v>0.5</v>
      </c>
      <c r="Y40" s="24">
        <v>0.0</v>
      </c>
      <c r="Z40" s="24">
        <v>0.0</v>
      </c>
      <c r="AA40" s="28"/>
      <c r="AB40" s="29"/>
      <c r="AC40" s="29"/>
      <c r="AD40" s="29"/>
      <c r="AE40" s="29"/>
      <c r="AF40" s="29"/>
      <c r="AG40" s="29"/>
      <c r="AH40" s="29"/>
      <c r="AI40" s="29"/>
      <c r="AJ40" s="29"/>
      <c r="AK40" s="29"/>
    </row>
    <row r="41">
      <c r="A41" s="19" t="s">
        <v>238</v>
      </c>
      <c r="B41" s="20" t="s">
        <v>50</v>
      </c>
      <c r="C41" s="21">
        <f t="shared" si="1"/>
        <v>4</v>
      </c>
      <c r="D41" s="21">
        <v>341.25</v>
      </c>
      <c r="E41" s="22">
        <f t="shared" si="2"/>
        <v>0.34125</v>
      </c>
      <c r="F41" s="23">
        <f t="shared" si="3"/>
        <v>1</v>
      </c>
      <c r="G41" s="24">
        <v>93.897995</v>
      </c>
      <c r="H41" s="25">
        <f t="shared" si="4"/>
        <v>320.4269079</v>
      </c>
      <c r="I41" s="24">
        <f t="shared" si="5"/>
        <v>94</v>
      </c>
      <c r="J41" s="24">
        <f t="shared" si="6"/>
        <v>6.102005</v>
      </c>
      <c r="K41" s="24">
        <f t="shared" si="7"/>
        <v>6</v>
      </c>
      <c r="L41" s="26">
        <v>99.99999721</v>
      </c>
      <c r="M41" s="24" t="str">
        <f t="shared" si="8"/>
        <v/>
      </c>
      <c r="N41" s="27">
        <f t="shared" si="9"/>
        <v>99.99999721</v>
      </c>
      <c r="O41" s="24">
        <f t="shared" si="10"/>
        <v>94</v>
      </c>
      <c r="P41" s="24">
        <v>0.0</v>
      </c>
      <c r="Q41" s="24">
        <v>2.794650015E-6</v>
      </c>
      <c r="R41" s="24">
        <v>0.0</v>
      </c>
      <c r="S41" s="24">
        <v>100.0</v>
      </c>
      <c r="T41" s="24">
        <v>0.0</v>
      </c>
      <c r="U41" s="24">
        <v>0.0</v>
      </c>
      <c r="V41" s="24">
        <v>0.0</v>
      </c>
      <c r="W41" s="24">
        <v>100.0</v>
      </c>
      <c r="X41" s="24">
        <v>0.0</v>
      </c>
      <c r="Y41" s="24">
        <v>0.0</v>
      </c>
      <c r="Z41" s="24">
        <v>0.0</v>
      </c>
      <c r="AA41" s="28"/>
      <c r="AB41" s="29"/>
      <c r="AC41" s="29"/>
      <c r="AD41" s="29"/>
      <c r="AE41" s="29"/>
      <c r="AF41" s="29"/>
      <c r="AG41" s="29"/>
      <c r="AH41" s="29"/>
      <c r="AI41" s="29"/>
      <c r="AJ41" s="29"/>
      <c r="AK41" s="29"/>
    </row>
    <row r="42">
      <c r="A42" s="19" t="s">
        <v>243</v>
      </c>
      <c r="B42" s="20" t="s">
        <v>17</v>
      </c>
      <c r="C42" s="21">
        <f t="shared" si="1"/>
        <v>0</v>
      </c>
      <c r="D42" s="21">
        <v>375.27</v>
      </c>
      <c r="E42" s="22">
        <f t="shared" si="2"/>
        <v>0.37527</v>
      </c>
      <c r="F42" s="23">
        <f t="shared" si="3"/>
        <v>1</v>
      </c>
      <c r="G42" s="24">
        <v>89.13999939</v>
      </c>
      <c r="H42" s="25">
        <f t="shared" si="4"/>
        <v>334.5156757</v>
      </c>
      <c r="I42" s="24">
        <f t="shared" si="5"/>
        <v>89</v>
      </c>
      <c r="J42" s="24">
        <f t="shared" si="6"/>
        <v>10.86000061</v>
      </c>
      <c r="K42" s="24">
        <f t="shared" si="7"/>
        <v>11</v>
      </c>
      <c r="L42" s="26">
        <v>99.84197078</v>
      </c>
      <c r="M42" s="24" t="str">
        <f t="shared" si="8"/>
        <v/>
      </c>
      <c r="N42" s="27">
        <f t="shared" si="9"/>
        <v>99.84197078</v>
      </c>
      <c r="O42" s="24">
        <f t="shared" si="10"/>
        <v>89</v>
      </c>
      <c r="P42" s="24">
        <v>0.0</v>
      </c>
      <c r="Q42" s="24">
        <v>0.1580292158</v>
      </c>
      <c r="R42" s="24">
        <v>0.0</v>
      </c>
      <c r="S42" s="24" t="s">
        <v>17</v>
      </c>
      <c r="T42" s="24" t="s">
        <v>17</v>
      </c>
      <c r="U42" s="24" t="s">
        <v>17</v>
      </c>
      <c r="V42" s="24" t="s">
        <v>17</v>
      </c>
      <c r="W42" s="24" t="s">
        <v>17</v>
      </c>
      <c r="X42" s="24" t="s">
        <v>17</v>
      </c>
      <c r="Y42" s="24" t="s">
        <v>17</v>
      </c>
      <c r="Z42" s="24" t="s">
        <v>17</v>
      </c>
      <c r="AA42" s="28"/>
      <c r="AB42" s="29"/>
      <c r="AC42" s="29"/>
      <c r="AD42" s="29"/>
      <c r="AE42" s="29"/>
      <c r="AF42" s="29"/>
      <c r="AG42" s="29"/>
      <c r="AH42" s="29"/>
      <c r="AI42" s="29"/>
      <c r="AJ42" s="29"/>
      <c r="AK42" s="29"/>
    </row>
    <row r="43">
      <c r="A43" s="19" t="s">
        <v>248</v>
      </c>
      <c r="B43" s="20" t="s">
        <v>57</v>
      </c>
      <c r="C43" s="21">
        <f t="shared" si="1"/>
        <v>3</v>
      </c>
      <c r="D43" s="21">
        <v>397.62</v>
      </c>
      <c r="E43" s="22">
        <f t="shared" si="2"/>
        <v>0.39762</v>
      </c>
      <c r="F43" s="23">
        <f t="shared" si="3"/>
        <v>1</v>
      </c>
      <c r="G43" s="24">
        <v>46.02500153</v>
      </c>
      <c r="H43" s="25">
        <f t="shared" si="4"/>
        <v>183.0046111</v>
      </c>
      <c r="I43" s="24">
        <f t="shared" si="5"/>
        <v>46</v>
      </c>
      <c r="J43" s="24">
        <f t="shared" si="6"/>
        <v>53.97499847</v>
      </c>
      <c r="K43" s="24">
        <f t="shared" si="7"/>
        <v>54</v>
      </c>
      <c r="L43" s="26">
        <v>98.40195463</v>
      </c>
      <c r="M43" s="24" t="str">
        <f t="shared" si="8"/>
        <v/>
      </c>
      <c r="N43" s="27">
        <f t="shared" si="9"/>
        <v>98.40195463</v>
      </c>
      <c r="O43" s="24">
        <f t="shared" si="10"/>
        <v>46</v>
      </c>
      <c r="P43" s="24">
        <v>1.249110629</v>
      </c>
      <c r="Q43" s="24">
        <v>0.3489347411</v>
      </c>
      <c r="R43" s="24">
        <v>0.0</v>
      </c>
      <c r="S43" s="24">
        <v>97.99520758</v>
      </c>
      <c r="T43" s="24">
        <v>1.358317682</v>
      </c>
      <c r="U43" s="24">
        <v>0.6464747393</v>
      </c>
      <c r="V43" s="24">
        <v>0.0</v>
      </c>
      <c r="W43" s="24">
        <v>98.87896</v>
      </c>
      <c r="X43" s="24">
        <v>1.12104</v>
      </c>
      <c r="Y43" s="24">
        <v>0.0</v>
      </c>
      <c r="Z43" s="24">
        <v>0.0</v>
      </c>
      <c r="AA43" s="28"/>
      <c r="AB43" s="29"/>
      <c r="AC43" s="29"/>
      <c r="AD43" s="29"/>
      <c r="AE43" s="29"/>
      <c r="AF43" s="29"/>
      <c r="AG43" s="29"/>
      <c r="AH43" s="29"/>
      <c r="AI43" s="29"/>
      <c r="AJ43" s="29"/>
      <c r="AK43" s="29"/>
    </row>
    <row r="44">
      <c r="A44" s="19" t="s">
        <v>259</v>
      </c>
      <c r="B44" s="20" t="s">
        <v>17</v>
      </c>
      <c r="C44" s="21">
        <f t="shared" si="1"/>
        <v>0</v>
      </c>
      <c r="D44" s="21">
        <v>400.13</v>
      </c>
      <c r="E44" s="22">
        <f t="shared" si="2"/>
        <v>0.40013</v>
      </c>
      <c r="F44" s="23">
        <f t="shared" si="3"/>
        <v>1</v>
      </c>
      <c r="G44" s="24">
        <v>98.49899292</v>
      </c>
      <c r="H44" s="25">
        <f t="shared" si="4"/>
        <v>394.1240204</v>
      </c>
      <c r="I44" s="24">
        <f t="shared" si="5"/>
        <v>98</v>
      </c>
      <c r="J44" s="24">
        <f t="shared" si="6"/>
        <v>1.50100708</v>
      </c>
      <c r="K44" s="24">
        <f t="shared" si="7"/>
        <v>2</v>
      </c>
      <c r="L44" s="26">
        <v>99.80312604</v>
      </c>
      <c r="M44" s="24" t="str">
        <f t="shared" si="8"/>
        <v/>
      </c>
      <c r="N44" s="27">
        <f t="shared" si="9"/>
        <v>99.80312604</v>
      </c>
      <c r="O44" s="24">
        <f t="shared" si="10"/>
        <v>98</v>
      </c>
      <c r="P44" s="24">
        <v>0.0</v>
      </c>
      <c r="Q44" s="24">
        <v>0.1968739613</v>
      </c>
      <c r="R44" s="24">
        <v>0.0</v>
      </c>
      <c r="S44" s="24" t="s">
        <v>17</v>
      </c>
      <c r="T44" s="24" t="s">
        <v>17</v>
      </c>
      <c r="U44" s="24" t="s">
        <v>17</v>
      </c>
      <c r="V44" s="24" t="s">
        <v>17</v>
      </c>
      <c r="W44" s="24" t="s">
        <v>17</v>
      </c>
      <c r="X44" s="24" t="s">
        <v>17</v>
      </c>
      <c r="Y44" s="24" t="s">
        <v>17</v>
      </c>
      <c r="Z44" s="24" t="s">
        <v>17</v>
      </c>
      <c r="AA44" s="28"/>
      <c r="AB44" s="29"/>
      <c r="AC44" s="29"/>
      <c r="AD44" s="29"/>
      <c r="AE44" s="29"/>
      <c r="AF44" s="29"/>
      <c r="AG44" s="29"/>
      <c r="AH44" s="29"/>
      <c r="AI44" s="29"/>
      <c r="AJ44" s="29"/>
      <c r="AK44" s="29"/>
    </row>
    <row r="45">
      <c r="A45" s="19" t="s">
        <v>264</v>
      </c>
      <c r="B45" s="20" t="s">
        <v>50</v>
      </c>
      <c r="C45" s="21">
        <f t="shared" si="1"/>
        <v>4</v>
      </c>
      <c r="D45" s="21">
        <v>437.48</v>
      </c>
      <c r="E45" s="22">
        <f t="shared" si="2"/>
        <v>0.43748</v>
      </c>
      <c r="F45" s="23">
        <f t="shared" si="3"/>
        <v>1</v>
      </c>
      <c r="G45" s="24">
        <v>78.25000763</v>
      </c>
      <c r="H45" s="25">
        <f t="shared" si="4"/>
        <v>342.3281334</v>
      </c>
      <c r="I45" s="24">
        <f t="shared" si="5"/>
        <v>78</v>
      </c>
      <c r="J45" s="24">
        <f t="shared" si="6"/>
        <v>21.74999237</v>
      </c>
      <c r="K45" s="24">
        <f t="shared" si="7"/>
        <v>22</v>
      </c>
      <c r="L45" s="26">
        <v>99.9000368</v>
      </c>
      <c r="M45" s="24" t="str">
        <f t="shared" si="8"/>
        <v/>
      </c>
      <c r="N45" s="27">
        <f t="shared" si="9"/>
        <v>99.9000368</v>
      </c>
      <c r="O45" s="24">
        <f t="shared" si="10"/>
        <v>78</v>
      </c>
      <c r="P45" s="24">
        <v>0.0</v>
      </c>
      <c r="Q45" s="24">
        <v>0.09996320036</v>
      </c>
      <c r="R45" s="24">
        <v>0.0</v>
      </c>
      <c r="S45" s="24" t="s">
        <v>17</v>
      </c>
      <c r="T45" s="24" t="s">
        <v>17</v>
      </c>
      <c r="U45" s="24" t="s">
        <v>17</v>
      </c>
      <c r="V45" s="24" t="s">
        <v>17</v>
      </c>
      <c r="W45" s="24">
        <v>99.65</v>
      </c>
      <c r="X45" s="24">
        <v>0.0</v>
      </c>
      <c r="Y45" s="24">
        <v>0.35</v>
      </c>
      <c r="Z45" s="24">
        <v>0.0</v>
      </c>
      <c r="AA45" s="28"/>
      <c r="AB45" s="29"/>
      <c r="AC45" s="29"/>
      <c r="AD45" s="29"/>
      <c r="AE45" s="29"/>
      <c r="AF45" s="29"/>
      <c r="AG45" s="29"/>
      <c r="AH45" s="29"/>
      <c r="AI45" s="29"/>
      <c r="AJ45" s="29"/>
      <c r="AK45" s="29"/>
    </row>
    <row r="46">
      <c r="A46" s="19" t="s">
        <v>271</v>
      </c>
      <c r="B46" s="20" t="s">
        <v>50</v>
      </c>
      <c r="C46" s="21">
        <f t="shared" si="1"/>
        <v>4</v>
      </c>
      <c r="D46" s="21">
        <v>441.54</v>
      </c>
      <c r="E46" s="22">
        <f t="shared" si="2"/>
        <v>0.44154</v>
      </c>
      <c r="F46" s="23">
        <f t="shared" si="3"/>
        <v>1</v>
      </c>
      <c r="G46" s="24">
        <v>94.7440033</v>
      </c>
      <c r="H46" s="25">
        <f t="shared" si="4"/>
        <v>418.3326722</v>
      </c>
      <c r="I46" s="24">
        <f t="shared" si="5"/>
        <v>95</v>
      </c>
      <c r="J46" s="24">
        <f t="shared" si="6"/>
        <v>5.2559967</v>
      </c>
      <c r="K46" s="24">
        <f t="shared" si="7"/>
        <v>5</v>
      </c>
      <c r="L46" s="26">
        <v>100.0000004</v>
      </c>
      <c r="M46" s="24" t="str">
        <f t="shared" si="8"/>
        <v>big</v>
      </c>
      <c r="N46" s="27">
        <f t="shared" si="9"/>
        <v>100</v>
      </c>
      <c r="O46" s="24">
        <f t="shared" si="10"/>
        <v>95</v>
      </c>
      <c r="P46" s="24">
        <v>0.0</v>
      </c>
      <c r="Q46" s="24">
        <v>0.0</v>
      </c>
      <c r="R46" s="24">
        <v>0.0</v>
      </c>
      <c r="S46" s="24">
        <v>100.0</v>
      </c>
      <c r="T46" s="24">
        <v>0.0</v>
      </c>
      <c r="U46" s="24">
        <v>0.0</v>
      </c>
      <c r="V46" s="24">
        <v>0.0</v>
      </c>
      <c r="W46" s="24">
        <v>100.0</v>
      </c>
      <c r="X46" s="24">
        <v>0.0</v>
      </c>
      <c r="Y46" s="24">
        <v>0.0</v>
      </c>
      <c r="Z46" s="24">
        <v>0.0</v>
      </c>
      <c r="AA46" s="28"/>
      <c r="AB46" s="29"/>
      <c r="AC46" s="29"/>
      <c r="AD46" s="29"/>
      <c r="AE46" s="29"/>
      <c r="AF46" s="29"/>
      <c r="AG46" s="29"/>
      <c r="AH46" s="29"/>
      <c r="AI46" s="29"/>
      <c r="AJ46" s="29"/>
      <c r="AK46" s="29"/>
    </row>
    <row r="47">
      <c r="A47" s="19" t="s">
        <v>275</v>
      </c>
      <c r="B47" s="20" t="s">
        <v>57</v>
      </c>
      <c r="C47" s="21">
        <f t="shared" si="1"/>
        <v>3</v>
      </c>
      <c r="D47" s="21">
        <v>540.54</v>
      </c>
      <c r="E47" s="22">
        <f t="shared" si="2"/>
        <v>0.54054</v>
      </c>
      <c r="F47" s="23">
        <f t="shared" si="3"/>
        <v>1</v>
      </c>
      <c r="G47" s="24">
        <v>40.66899872</v>
      </c>
      <c r="H47" s="25">
        <f t="shared" si="4"/>
        <v>219.8322057</v>
      </c>
      <c r="I47" s="24">
        <f t="shared" si="5"/>
        <v>41</v>
      </c>
      <c r="J47" s="24">
        <f t="shared" si="6"/>
        <v>59.33100128</v>
      </c>
      <c r="K47" s="24">
        <f t="shared" si="7"/>
        <v>59</v>
      </c>
      <c r="L47" s="26">
        <v>99.5444386</v>
      </c>
      <c r="M47" s="24" t="str">
        <f t="shared" si="8"/>
        <v/>
      </c>
      <c r="N47" s="27">
        <f t="shared" si="9"/>
        <v>99.5444386</v>
      </c>
      <c r="O47" s="24">
        <f t="shared" si="10"/>
        <v>41</v>
      </c>
      <c r="P47" s="24">
        <v>0.0480506913</v>
      </c>
      <c r="Q47" s="24">
        <v>0.407510705</v>
      </c>
      <c r="R47" s="24">
        <v>0.0</v>
      </c>
      <c r="S47" s="24">
        <v>99.9190125</v>
      </c>
      <c r="T47" s="24">
        <v>0.0809875</v>
      </c>
      <c r="U47" s="24">
        <v>0.0</v>
      </c>
      <c r="V47" s="24">
        <v>0.0</v>
      </c>
      <c r="W47" s="24">
        <v>98.99798893</v>
      </c>
      <c r="X47" s="24">
        <v>0.0</v>
      </c>
      <c r="Y47" s="24">
        <v>1.002011069</v>
      </c>
      <c r="Z47" s="24">
        <v>0.0</v>
      </c>
      <c r="AA47" s="28"/>
      <c r="AB47" s="29"/>
      <c r="AC47" s="29"/>
      <c r="AD47" s="29"/>
      <c r="AE47" s="29"/>
      <c r="AF47" s="29"/>
      <c r="AG47" s="29"/>
      <c r="AH47" s="29"/>
      <c r="AI47" s="29"/>
      <c r="AJ47" s="29"/>
      <c r="AK47" s="29"/>
    </row>
    <row r="48">
      <c r="A48" s="19" t="s">
        <v>285</v>
      </c>
      <c r="B48" s="20" t="s">
        <v>148</v>
      </c>
      <c r="C48" s="21">
        <f t="shared" si="1"/>
        <v>2</v>
      </c>
      <c r="D48" s="21">
        <v>555.99</v>
      </c>
      <c r="E48" s="22">
        <f t="shared" si="2"/>
        <v>0.55599</v>
      </c>
      <c r="F48" s="23">
        <f t="shared" si="3"/>
        <v>1</v>
      </c>
      <c r="G48" s="24">
        <v>66.65200043</v>
      </c>
      <c r="H48" s="25">
        <f t="shared" si="4"/>
        <v>370.5784572</v>
      </c>
      <c r="I48" s="24">
        <f t="shared" si="5"/>
        <v>67</v>
      </c>
      <c r="J48" s="24">
        <f t="shared" si="6"/>
        <v>33.34799957</v>
      </c>
      <c r="K48" s="24">
        <f t="shared" si="7"/>
        <v>33</v>
      </c>
      <c r="L48" s="26">
        <v>88.76960642</v>
      </c>
      <c r="M48" s="24" t="str">
        <f t="shared" si="8"/>
        <v/>
      </c>
      <c r="N48" s="27">
        <f t="shared" si="9"/>
        <v>88.76960642</v>
      </c>
      <c r="O48" s="24">
        <f t="shared" si="10"/>
        <v>67</v>
      </c>
      <c r="P48" s="24">
        <v>7.904150846</v>
      </c>
      <c r="Q48" s="24">
        <v>3.209147716</v>
      </c>
      <c r="R48" s="24">
        <v>0.1170950144</v>
      </c>
      <c r="S48" s="24">
        <v>80.11452544</v>
      </c>
      <c r="T48" s="24">
        <v>9.911127022</v>
      </c>
      <c r="U48" s="24">
        <v>9.623217003</v>
      </c>
      <c r="V48" s="24">
        <v>0.3511305397</v>
      </c>
      <c r="W48" s="24">
        <v>93.1</v>
      </c>
      <c r="X48" s="30">
        <v>6.9</v>
      </c>
      <c r="Y48" s="24">
        <v>0.0</v>
      </c>
      <c r="Z48" s="24">
        <v>0.0</v>
      </c>
      <c r="AA48" s="28"/>
      <c r="AB48" s="29"/>
      <c r="AC48" s="29"/>
      <c r="AD48" s="29"/>
      <c r="AE48" s="29"/>
      <c r="AF48" s="29"/>
      <c r="AG48" s="29"/>
      <c r="AH48" s="29"/>
      <c r="AI48" s="29"/>
      <c r="AJ48" s="29"/>
      <c r="AK48" s="29"/>
    </row>
    <row r="49">
      <c r="A49" s="19" t="s">
        <v>297</v>
      </c>
      <c r="B49" s="20" t="s">
        <v>57</v>
      </c>
      <c r="C49" s="21">
        <f t="shared" si="1"/>
        <v>3</v>
      </c>
      <c r="D49" s="21">
        <v>586.63</v>
      </c>
      <c r="E49" s="22">
        <f t="shared" si="2"/>
        <v>0.58663</v>
      </c>
      <c r="F49" s="23">
        <f t="shared" si="3"/>
        <v>1</v>
      </c>
      <c r="G49" s="24">
        <v>66.14900208</v>
      </c>
      <c r="H49" s="25">
        <f t="shared" si="4"/>
        <v>388.0498909</v>
      </c>
      <c r="I49" s="24">
        <f t="shared" si="5"/>
        <v>66</v>
      </c>
      <c r="J49" s="24">
        <f t="shared" si="6"/>
        <v>33.85099792</v>
      </c>
      <c r="K49" s="24">
        <f t="shared" si="7"/>
        <v>34</v>
      </c>
      <c r="L49" s="26">
        <v>97.98963167</v>
      </c>
      <c r="M49" s="24" t="str">
        <f t="shared" si="8"/>
        <v/>
      </c>
      <c r="N49" s="27">
        <f t="shared" si="9"/>
        <v>97.98963167</v>
      </c>
      <c r="O49" s="24">
        <f t="shared" si="10"/>
        <v>66</v>
      </c>
      <c r="P49" s="24">
        <v>1.067246941</v>
      </c>
      <c r="Q49" s="24">
        <v>0.3793365073</v>
      </c>
      <c r="R49" s="24">
        <v>0.563784884</v>
      </c>
      <c r="S49" s="24">
        <v>96.57441263</v>
      </c>
      <c r="T49" s="24">
        <v>1.60029586</v>
      </c>
      <c r="U49" s="24">
        <v>0.1598017947</v>
      </c>
      <c r="V49" s="24">
        <v>1.66548972</v>
      </c>
      <c r="W49" s="24">
        <v>98.71385387</v>
      </c>
      <c r="X49" s="24">
        <v>0.7944652371</v>
      </c>
      <c r="Y49" s="24">
        <v>0.4916808925</v>
      </c>
      <c r="Z49" s="24">
        <v>0.0</v>
      </c>
      <c r="AA49" s="28"/>
      <c r="AB49" s="29"/>
      <c r="AC49" s="29"/>
      <c r="AD49" s="29"/>
      <c r="AE49" s="29"/>
      <c r="AF49" s="29"/>
      <c r="AG49" s="29"/>
      <c r="AH49" s="29"/>
      <c r="AI49" s="29"/>
      <c r="AJ49" s="29"/>
      <c r="AK49" s="29"/>
    </row>
    <row r="50">
      <c r="A50" s="19" t="s">
        <v>311</v>
      </c>
      <c r="B50" s="20" t="s">
        <v>50</v>
      </c>
      <c r="C50" s="21">
        <f t="shared" si="1"/>
        <v>4</v>
      </c>
      <c r="D50" s="21">
        <v>625.98</v>
      </c>
      <c r="E50" s="22">
        <f t="shared" si="2"/>
        <v>0.62598</v>
      </c>
      <c r="F50" s="23">
        <f t="shared" si="3"/>
        <v>1</v>
      </c>
      <c r="G50" s="24">
        <v>91.4529953</v>
      </c>
      <c r="H50" s="25">
        <f t="shared" si="4"/>
        <v>572.47746</v>
      </c>
      <c r="I50" s="24">
        <f t="shared" si="5"/>
        <v>91</v>
      </c>
      <c r="J50" s="24">
        <f t="shared" si="6"/>
        <v>8.5470047</v>
      </c>
      <c r="K50" s="24">
        <f t="shared" si="7"/>
        <v>9</v>
      </c>
      <c r="L50" s="26">
        <v>99.87993254</v>
      </c>
      <c r="M50" s="24" t="str">
        <f t="shared" si="8"/>
        <v/>
      </c>
      <c r="N50" s="27">
        <f t="shared" si="9"/>
        <v>99.87993254</v>
      </c>
      <c r="O50" s="24">
        <f t="shared" si="10"/>
        <v>91</v>
      </c>
      <c r="P50" s="24">
        <v>0.0</v>
      </c>
      <c r="Q50" s="24">
        <v>0.1200674649</v>
      </c>
      <c r="R50" s="24">
        <v>0.0</v>
      </c>
      <c r="S50" s="24">
        <v>98.5952381</v>
      </c>
      <c r="T50" s="24">
        <v>0.0</v>
      </c>
      <c r="U50" s="24">
        <v>1.404761905</v>
      </c>
      <c r="V50" s="24">
        <v>0.0</v>
      </c>
      <c r="W50" s="24">
        <v>100.0</v>
      </c>
      <c r="X50" s="24">
        <v>0.0</v>
      </c>
      <c r="Y50" s="24">
        <v>0.0</v>
      </c>
      <c r="Z50" s="24">
        <v>0.0</v>
      </c>
      <c r="AA50" s="28"/>
      <c r="AB50" s="29"/>
      <c r="AC50" s="29"/>
      <c r="AD50" s="29"/>
      <c r="AE50" s="29"/>
      <c r="AF50" s="29"/>
      <c r="AG50" s="29"/>
      <c r="AH50" s="29"/>
      <c r="AI50" s="29"/>
      <c r="AJ50" s="29"/>
      <c r="AK50" s="29"/>
    </row>
    <row r="51">
      <c r="A51" s="19" t="s">
        <v>318</v>
      </c>
      <c r="B51" s="20" t="s">
        <v>57</v>
      </c>
      <c r="C51" s="21">
        <f t="shared" si="1"/>
        <v>3</v>
      </c>
      <c r="D51" s="21">
        <v>628.06</v>
      </c>
      <c r="E51" s="22">
        <f t="shared" si="2"/>
        <v>0.62806</v>
      </c>
      <c r="F51" s="23">
        <f t="shared" si="3"/>
        <v>1</v>
      </c>
      <c r="G51" s="24">
        <v>67.48800659</v>
      </c>
      <c r="H51" s="25">
        <f t="shared" si="4"/>
        <v>423.8651742</v>
      </c>
      <c r="I51" s="24">
        <f t="shared" si="5"/>
        <v>67</v>
      </c>
      <c r="J51" s="24">
        <f t="shared" si="6"/>
        <v>32.51199341</v>
      </c>
      <c r="K51" s="24">
        <f t="shared" si="7"/>
        <v>33</v>
      </c>
      <c r="L51" s="26">
        <v>98.85691652</v>
      </c>
      <c r="M51" s="24" t="str">
        <f t="shared" si="8"/>
        <v/>
      </c>
      <c r="N51" s="27">
        <f t="shared" si="9"/>
        <v>98.85691652</v>
      </c>
      <c r="O51" s="24">
        <f t="shared" si="10"/>
        <v>67</v>
      </c>
      <c r="P51" s="24">
        <v>0.5454788204</v>
      </c>
      <c r="Q51" s="24">
        <v>0.592312011</v>
      </c>
      <c r="R51" s="24">
        <v>0.005292650894</v>
      </c>
      <c r="S51" s="24">
        <v>98.16188754</v>
      </c>
      <c r="T51" s="24">
        <v>0.0</v>
      </c>
      <c r="U51" s="24">
        <v>1.821833386</v>
      </c>
      <c r="V51" s="24">
        <v>0.01627906977</v>
      </c>
      <c r="W51" s="24">
        <v>99.19173959</v>
      </c>
      <c r="X51" s="24">
        <v>0.8082604128</v>
      </c>
      <c r="Y51" s="24">
        <v>0.0</v>
      </c>
      <c r="Z51" s="24">
        <v>0.0</v>
      </c>
      <c r="AA51" s="28"/>
      <c r="AB51" s="29"/>
      <c r="AC51" s="29"/>
      <c r="AD51" s="29"/>
      <c r="AE51" s="29"/>
      <c r="AF51" s="29"/>
      <c r="AG51" s="29"/>
      <c r="AH51" s="29"/>
      <c r="AI51" s="29"/>
      <c r="AJ51" s="29"/>
      <c r="AK51" s="29"/>
    </row>
    <row r="52">
      <c r="A52" s="19" t="s">
        <v>330</v>
      </c>
      <c r="B52" s="20" t="s">
        <v>50</v>
      </c>
      <c r="C52" s="21">
        <f t="shared" si="1"/>
        <v>4</v>
      </c>
      <c r="D52" s="21">
        <v>649.34</v>
      </c>
      <c r="E52" s="22">
        <f t="shared" si="2"/>
        <v>0.64934</v>
      </c>
      <c r="F52" s="23">
        <f t="shared" si="3"/>
        <v>1</v>
      </c>
      <c r="G52" s="24">
        <v>100.0</v>
      </c>
      <c r="H52" s="25">
        <f t="shared" si="4"/>
        <v>649.34</v>
      </c>
      <c r="I52" s="24">
        <f t="shared" si="5"/>
        <v>100</v>
      </c>
      <c r="J52" s="24">
        <f t="shared" si="6"/>
        <v>0</v>
      </c>
      <c r="K52" s="24">
        <f t="shared" si="7"/>
        <v>0</v>
      </c>
      <c r="L52" s="26">
        <v>100.0</v>
      </c>
      <c r="M52" s="24" t="str">
        <f t="shared" si="8"/>
        <v/>
      </c>
      <c r="N52" s="27">
        <f t="shared" si="9"/>
        <v>100</v>
      </c>
      <c r="O52" s="24">
        <f t="shared" si="10"/>
        <v>100</v>
      </c>
      <c r="P52" s="24">
        <v>0.0</v>
      </c>
      <c r="Q52" s="24">
        <v>0.0</v>
      </c>
      <c r="R52" s="24">
        <v>0.0</v>
      </c>
      <c r="S52" s="24" t="s">
        <v>17</v>
      </c>
      <c r="T52" s="24" t="s">
        <v>17</v>
      </c>
      <c r="U52" s="24" t="s">
        <v>17</v>
      </c>
      <c r="V52" s="24" t="s">
        <v>17</v>
      </c>
      <c r="W52" s="24">
        <v>100.0</v>
      </c>
      <c r="X52" s="24">
        <v>0.0</v>
      </c>
      <c r="Y52" s="24">
        <v>0.0</v>
      </c>
      <c r="Z52" s="24">
        <v>0.0</v>
      </c>
      <c r="AA52" s="28"/>
      <c r="AB52" s="29"/>
      <c r="AC52" s="29"/>
      <c r="AD52" s="29"/>
      <c r="AE52" s="29"/>
      <c r="AF52" s="29"/>
      <c r="AG52" s="29"/>
      <c r="AH52" s="29"/>
      <c r="AI52" s="29"/>
      <c r="AJ52" s="29"/>
      <c r="AK52" s="29"/>
    </row>
    <row r="53">
      <c r="A53" s="19" t="s">
        <v>332</v>
      </c>
      <c r="B53" s="20" t="s">
        <v>148</v>
      </c>
      <c r="C53" s="21">
        <f t="shared" si="1"/>
        <v>2</v>
      </c>
      <c r="D53" s="21">
        <v>686.88</v>
      </c>
      <c r="E53" s="22">
        <f t="shared" si="2"/>
        <v>0.68688</v>
      </c>
      <c r="F53" s="23">
        <f t="shared" si="3"/>
        <v>1</v>
      </c>
      <c r="G53" s="24">
        <v>24.67000008</v>
      </c>
      <c r="H53" s="25">
        <f t="shared" si="4"/>
        <v>169.4532965</v>
      </c>
      <c r="I53" s="24">
        <f t="shared" si="5"/>
        <v>25</v>
      </c>
      <c r="J53" s="24">
        <f t="shared" si="6"/>
        <v>75.32999992</v>
      </c>
      <c r="K53" s="24">
        <f t="shared" si="7"/>
        <v>75</v>
      </c>
      <c r="L53" s="26">
        <v>67.30102554</v>
      </c>
      <c r="M53" s="24" t="str">
        <f t="shared" si="8"/>
        <v/>
      </c>
      <c r="N53" s="27">
        <f t="shared" si="9"/>
        <v>67.30102554</v>
      </c>
      <c r="O53" s="24">
        <f t="shared" si="10"/>
        <v>25</v>
      </c>
      <c r="P53" s="24">
        <v>5.79547831</v>
      </c>
      <c r="Q53" s="24">
        <v>21.26784313</v>
      </c>
      <c r="R53" s="24">
        <v>5.635653025</v>
      </c>
      <c r="S53" s="24">
        <v>59.40526749</v>
      </c>
      <c r="T53" s="24">
        <v>6.528523649</v>
      </c>
      <c r="U53" s="24">
        <v>26.955911</v>
      </c>
      <c r="V53" s="24">
        <v>7.110297857</v>
      </c>
      <c r="W53" s="24">
        <v>91.41077689</v>
      </c>
      <c r="X53" s="24">
        <v>3.557120425</v>
      </c>
      <c r="Y53" s="24">
        <v>3.899286137</v>
      </c>
      <c r="Z53" s="24">
        <v>1.132816553</v>
      </c>
      <c r="AA53" s="28"/>
      <c r="AB53" s="29"/>
      <c r="AC53" s="29"/>
      <c r="AD53" s="29"/>
      <c r="AE53" s="29"/>
      <c r="AF53" s="29"/>
      <c r="AG53" s="29"/>
      <c r="AH53" s="29"/>
      <c r="AI53" s="29"/>
      <c r="AJ53" s="29"/>
      <c r="AK53" s="29"/>
    </row>
    <row r="54">
      <c r="A54" s="19" t="s">
        <v>347</v>
      </c>
      <c r="B54" s="20" t="s">
        <v>148</v>
      </c>
      <c r="C54" s="21">
        <f t="shared" si="1"/>
        <v>2</v>
      </c>
      <c r="D54" s="21">
        <v>771.61</v>
      </c>
      <c r="E54" s="22">
        <f t="shared" si="2"/>
        <v>0.77161</v>
      </c>
      <c r="F54" s="23">
        <f t="shared" si="3"/>
        <v>1</v>
      </c>
      <c r="G54" s="24">
        <v>42.31599808</v>
      </c>
      <c r="H54" s="25">
        <f t="shared" si="4"/>
        <v>326.5144728</v>
      </c>
      <c r="I54" s="24">
        <f t="shared" si="5"/>
        <v>42</v>
      </c>
      <c r="J54" s="24">
        <f t="shared" si="6"/>
        <v>57.68400192</v>
      </c>
      <c r="K54" s="24">
        <f t="shared" si="7"/>
        <v>58</v>
      </c>
      <c r="L54" s="26">
        <v>97.31322263</v>
      </c>
      <c r="M54" s="24" t="str">
        <f t="shared" si="8"/>
        <v/>
      </c>
      <c r="N54" s="27">
        <f t="shared" si="9"/>
        <v>97.31322263</v>
      </c>
      <c r="O54" s="24">
        <f t="shared" si="10"/>
        <v>42</v>
      </c>
      <c r="P54" s="24">
        <v>2.460712607</v>
      </c>
      <c r="Q54" s="24">
        <v>0.1764242183</v>
      </c>
      <c r="R54" s="24">
        <v>0.04964054142</v>
      </c>
      <c r="S54" s="24">
        <v>96.73119365</v>
      </c>
      <c r="T54" s="24">
        <v>3.268806351</v>
      </c>
      <c r="U54" s="24">
        <v>0.0</v>
      </c>
      <c r="V54" s="24">
        <v>0.0</v>
      </c>
      <c r="W54" s="24">
        <v>98.10662849</v>
      </c>
      <c r="X54" s="24">
        <v>1.3591415</v>
      </c>
      <c r="Y54" s="24">
        <v>0.4169208475</v>
      </c>
      <c r="Z54" s="24">
        <v>0.1173091586</v>
      </c>
      <c r="AA54" s="28"/>
      <c r="AB54" s="29"/>
      <c r="AC54" s="29"/>
      <c r="AD54" s="29"/>
      <c r="AE54" s="29"/>
      <c r="AF54" s="29"/>
      <c r="AG54" s="29"/>
      <c r="AH54" s="29"/>
      <c r="AI54" s="29"/>
      <c r="AJ54" s="29"/>
      <c r="AK54" s="29"/>
    </row>
    <row r="55">
      <c r="A55" s="19" t="s">
        <v>360</v>
      </c>
      <c r="B55" s="20" t="s">
        <v>57</v>
      </c>
      <c r="C55" s="21">
        <f t="shared" si="1"/>
        <v>3</v>
      </c>
      <c r="D55" s="21">
        <v>786.56</v>
      </c>
      <c r="E55" s="22">
        <f t="shared" si="2"/>
        <v>0.78656</v>
      </c>
      <c r="F55" s="23">
        <f t="shared" si="3"/>
        <v>1</v>
      </c>
      <c r="G55" s="24">
        <v>26.7859993</v>
      </c>
      <c r="H55" s="25">
        <f t="shared" si="4"/>
        <v>210.6879561</v>
      </c>
      <c r="I55" s="24">
        <f t="shared" si="5"/>
        <v>27</v>
      </c>
      <c r="J55" s="24">
        <f t="shared" si="6"/>
        <v>73.2140007</v>
      </c>
      <c r="K55" s="24">
        <f t="shared" si="7"/>
        <v>73</v>
      </c>
      <c r="L55" s="26">
        <v>95.55480685</v>
      </c>
      <c r="M55" s="24" t="str">
        <f t="shared" si="8"/>
        <v/>
      </c>
      <c r="N55" s="27">
        <f t="shared" si="9"/>
        <v>95.55480685</v>
      </c>
      <c r="O55" s="24">
        <f t="shared" si="10"/>
        <v>27</v>
      </c>
      <c r="P55" s="24">
        <v>1.205244408</v>
      </c>
      <c r="Q55" s="24">
        <v>1.143069849</v>
      </c>
      <c r="R55" s="24">
        <v>2.096878897</v>
      </c>
      <c r="S55" s="24">
        <v>93.9284905</v>
      </c>
      <c r="T55" s="24">
        <v>1.646193862</v>
      </c>
      <c r="U55" s="24">
        <v>1.561274833</v>
      </c>
      <c r="V55" s="24">
        <v>2.864040809</v>
      </c>
      <c r="W55" s="24">
        <v>100.0</v>
      </c>
      <c r="X55" s="24">
        <v>0.0</v>
      </c>
      <c r="Y55" s="24">
        <v>0.0</v>
      </c>
      <c r="Z55" s="24">
        <v>0.0</v>
      </c>
      <c r="AA55" s="28"/>
      <c r="AB55" s="29"/>
      <c r="AC55" s="29"/>
      <c r="AD55" s="29"/>
      <c r="AE55" s="29"/>
      <c r="AF55" s="29"/>
      <c r="AG55" s="29"/>
      <c r="AH55" s="29"/>
      <c r="AI55" s="29"/>
      <c r="AJ55" s="29"/>
      <c r="AK55" s="29"/>
    </row>
    <row r="56">
      <c r="A56" s="19" t="s">
        <v>371</v>
      </c>
      <c r="B56" s="20" t="s">
        <v>17</v>
      </c>
      <c r="C56" s="21">
        <f t="shared" si="1"/>
        <v>0</v>
      </c>
      <c r="D56" s="21">
        <v>895.31</v>
      </c>
      <c r="E56" s="22">
        <f t="shared" si="2"/>
        <v>0.89531</v>
      </c>
      <c r="F56" s="23">
        <f t="shared" si="3"/>
        <v>1</v>
      </c>
      <c r="G56" s="24">
        <v>99.65900421</v>
      </c>
      <c r="H56" s="25">
        <f t="shared" si="4"/>
        <v>892.2570306</v>
      </c>
      <c r="I56" s="24">
        <f t="shared" si="5"/>
        <v>100</v>
      </c>
      <c r="J56" s="24">
        <f t="shared" si="6"/>
        <v>0.34099579</v>
      </c>
      <c r="K56" s="24">
        <f t="shared" si="7"/>
        <v>0</v>
      </c>
      <c r="L56" s="26">
        <v>100.0</v>
      </c>
      <c r="M56" s="24" t="str">
        <f t="shared" si="8"/>
        <v/>
      </c>
      <c r="N56" s="27">
        <f t="shared" si="9"/>
        <v>100</v>
      </c>
      <c r="O56" s="24">
        <f t="shared" si="10"/>
        <v>100</v>
      </c>
      <c r="P56" s="24">
        <v>0.0</v>
      </c>
      <c r="Q56" s="24">
        <v>0.0</v>
      </c>
      <c r="R56" s="24">
        <v>0.0</v>
      </c>
      <c r="S56" s="24" t="s">
        <v>17</v>
      </c>
      <c r="T56" s="24" t="s">
        <v>17</v>
      </c>
      <c r="U56" s="24" t="s">
        <v>17</v>
      </c>
      <c r="V56" s="24" t="s">
        <v>17</v>
      </c>
      <c r="W56" s="24" t="s">
        <v>17</v>
      </c>
      <c r="X56" s="24" t="s">
        <v>17</v>
      </c>
      <c r="Y56" s="24" t="s">
        <v>17</v>
      </c>
      <c r="Z56" s="24" t="s">
        <v>17</v>
      </c>
      <c r="AA56" s="28"/>
      <c r="AB56" s="29"/>
      <c r="AC56" s="29"/>
      <c r="AD56" s="29"/>
      <c r="AE56" s="29"/>
      <c r="AF56" s="29"/>
      <c r="AG56" s="29"/>
      <c r="AH56" s="29"/>
      <c r="AI56" s="29"/>
      <c r="AJ56" s="29"/>
      <c r="AK56" s="29"/>
    </row>
    <row r="57">
      <c r="A57" s="19" t="s">
        <v>374</v>
      </c>
      <c r="B57" s="20" t="s">
        <v>57</v>
      </c>
      <c r="C57" s="21">
        <f t="shared" si="1"/>
        <v>3</v>
      </c>
      <c r="D57" s="21">
        <v>896.44</v>
      </c>
      <c r="E57" s="22">
        <f t="shared" si="2"/>
        <v>0.89644</v>
      </c>
      <c r="F57" s="23">
        <f t="shared" si="3"/>
        <v>1</v>
      </c>
      <c r="G57" s="24">
        <v>57.24700546</v>
      </c>
      <c r="H57" s="25">
        <f t="shared" si="4"/>
        <v>513.1850557</v>
      </c>
      <c r="I57" s="24">
        <f t="shared" si="5"/>
        <v>57</v>
      </c>
      <c r="J57" s="24">
        <f t="shared" si="6"/>
        <v>42.75299454</v>
      </c>
      <c r="K57" s="24">
        <f t="shared" si="7"/>
        <v>43</v>
      </c>
      <c r="L57" s="26">
        <v>94.30106524</v>
      </c>
      <c r="M57" s="24" t="str">
        <f t="shared" si="8"/>
        <v/>
      </c>
      <c r="N57" s="27">
        <f t="shared" si="9"/>
        <v>94.30106524</v>
      </c>
      <c r="O57" s="24">
        <f t="shared" si="10"/>
        <v>57</v>
      </c>
      <c r="P57" s="24">
        <v>0.0</v>
      </c>
      <c r="Q57" s="24">
        <v>3.318602766</v>
      </c>
      <c r="R57" s="24">
        <v>2.380331999</v>
      </c>
      <c r="S57" s="24">
        <v>89.08802405</v>
      </c>
      <c r="T57" s="24">
        <v>0.0</v>
      </c>
      <c r="U57" s="24">
        <v>5.759897938</v>
      </c>
      <c r="V57" s="24">
        <v>5.152078012</v>
      </c>
      <c r="W57" s="24">
        <v>98.19424406</v>
      </c>
      <c r="X57" s="24">
        <v>0.0</v>
      </c>
      <c r="Y57" s="24">
        <v>1.495409344</v>
      </c>
      <c r="Z57" s="24">
        <v>0.3103465922</v>
      </c>
      <c r="AA57" s="28"/>
      <c r="AB57" s="29"/>
      <c r="AC57" s="29"/>
      <c r="AD57" s="29"/>
      <c r="AE57" s="29"/>
      <c r="AF57" s="29"/>
      <c r="AG57" s="29"/>
      <c r="AH57" s="29"/>
      <c r="AI57" s="29"/>
      <c r="AJ57" s="29"/>
      <c r="AK57" s="29"/>
    </row>
    <row r="58">
      <c r="A58" s="19" t="s">
        <v>386</v>
      </c>
      <c r="B58" s="20" t="s">
        <v>148</v>
      </c>
      <c r="C58" s="21">
        <f t="shared" si="1"/>
        <v>2</v>
      </c>
      <c r="D58" s="21">
        <v>988.0</v>
      </c>
      <c r="E58" s="22">
        <f t="shared" si="2"/>
        <v>0.988</v>
      </c>
      <c r="F58" s="23">
        <f t="shared" si="3"/>
        <v>1</v>
      </c>
      <c r="G58" s="24">
        <v>78.06199646</v>
      </c>
      <c r="H58" s="25">
        <f t="shared" si="4"/>
        <v>771.252525</v>
      </c>
      <c r="I58" s="24">
        <f t="shared" si="5"/>
        <v>78</v>
      </c>
      <c r="J58" s="24">
        <f t="shared" si="6"/>
        <v>21.93800354</v>
      </c>
      <c r="K58" s="24">
        <f t="shared" si="7"/>
        <v>22</v>
      </c>
      <c r="L58" s="26">
        <v>76.04992021</v>
      </c>
      <c r="M58" s="24" t="str">
        <f t="shared" si="8"/>
        <v/>
      </c>
      <c r="N58" s="27">
        <f t="shared" si="9"/>
        <v>76.04992021</v>
      </c>
      <c r="O58" s="24">
        <f t="shared" si="10"/>
        <v>78</v>
      </c>
      <c r="P58" s="24">
        <v>14.7574817</v>
      </c>
      <c r="Q58" s="24">
        <v>7.015876051</v>
      </c>
      <c r="R58" s="24">
        <v>2.176722038</v>
      </c>
      <c r="S58" s="24">
        <v>47.28073293</v>
      </c>
      <c r="T58" s="24">
        <v>12.06161014</v>
      </c>
      <c r="U58" s="24">
        <v>30.73550468</v>
      </c>
      <c r="V58" s="24">
        <v>9.922152249</v>
      </c>
      <c r="W58" s="24">
        <v>84.13501493</v>
      </c>
      <c r="X58" s="24">
        <v>15.51511107</v>
      </c>
      <c r="Y58" s="24">
        <v>0.3498740029</v>
      </c>
      <c r="Z58" s="24">
        <v>0.0</v>
      </c>
      <c r="AA58" s="28"/>
      <c r="AB58" s="29"/>
      <c r="AC58" s="29"/>
      <c r="AD58" s="29"/>
      <c r="AE58" s="29"/>
      <c r="AF58" s="29"/>
      <c r="AG58" s="29"/>
      <c r="AH58" s="29"/>
      <c r="AI58" s="29"/>
      <c r="AJ58" s="29"/>
      <c r="AK58" s="29"/>
    </row>
    <row r="59">
      <c r="A59" s="19" t="s">
        <v>400</v>
      </c>
      <c r="B59" s="20" t="s">
        <v>148</v>
      </c>
      <c r="C59" s="21">
        <f t="shared" si="1"/>
        <v>2</v>
      </c>
      <c r="D59" s="21">
        <v>1160.16</v>
      </c>
      <c r="E59" s="22">
        <f t="shared" si="2"/>
        <v>1.16016</v>
      </c>
      <c r="F59" s="23">
        <f t="shared" si="3"/>
        <v>2</v>
      </c>
      <c r="G59" s="24">
        <v>24.17100143</v>
      </c>
      <c r="H59" s="25">
        <f t="shared" si="4"/>
        <v>280.4222902</v>
      </c>
      <c r="I59" s="24">
        <f t="shared" si="5"/>
        <v>24</v>
      </c>
      <c r="J59" s="24">
        <f t="shared" si="6"/>
        <v>75.82899857</v>
      </c>
      <c r="K59" s="24">
        <f t="shared" si="7"/>
        <v>76</v>
      </c>
      <c r="L59" s="26">
        <v>70.75307095</v>
      </c>
      <c r="M59" s="24" t="str">
        <f t="shared" si="8"/>
        <v/>
      </c>
      <c r="N59" s="27">
        <f t="shared" si="9"/>
        <v>70.75307095</v>
      </c>
      <c r="O59" s="24">
        <f t="shared" si="10"/>
        <v>24</v>
      </c>
      <c r="P59" s="24">
        <v>9.507067163</v>
      </c>
      <c r="Q59" s="24">
        <v>9.835567931</v>
      </c>
      <c r="R59" s="24">
        <v>9.904293959</v>
      </c>
      <c r="S59" s="24">
        <v>62.46644874</v>
      </c>
      <c r="T59" s="24">
        <v>12.29969513</v>
      </c>
      <c r="U59" s="24">
        <v>12.45046093</v>
      </c>
      <c r="V59" s="24">
        <v>12.78339519</v>
      </c>
      <c r="W59" s="24">
        <v>96.74976305</v>
      </c>
      <c r="X59" s="24">
        <v>0.7460644731</v>
      </c>
      <c r="Y59" s="24">
        <v>1.632164244</v>
      </c>
      <c r="Z59" s="24">
        <v>0.8720082294</v>
      </c>
      <c r="AA59" s="28"/>
      <c r="AB59" s="29"/>
      <c r="AC59" s="29"/>
      <c r="AD59" s="29"/>
      <c r="AE59" s="29"/>
      <c r="AF59" s="29"/>
      <c r="AG59" s="29"/>
      <c r="AH59" s="29"/>
      <c r="AI59" s="29"/>
      <c r="AJ59" s="29"/>
      <c r="AK59" s="29"/>
    </row>
    <row r="60">
      <c r="A60" s="19" t="s">
        <v>415</v>
      </c>
      <c r="B60" s="20" t="s">
        <v>50</v>
      </c>
      <c r="C60" s="21">
        <f t="shared" si="1"/>
        <v>4</v>
      </c>
      <c r="D60" s="21">
        <v>1207.36</v>
      </c>
      <c r="E60" s="22">
        <f t="shared" si="2"/>
        <v>1.20736</v>
      </c>
      <c r="F60" s="23">
        <f t="shared" si="3"/>
        <v>2</v>
      </c>
      <c r="G60" s="24">
        <v>66.82099915</v>
      </c>
      <c r="H60" s="25">
        <f t="shared" si="4"/>
        <v>806.7700153</v>
      </c>
      <c r="I60" s="24">
        <f t="shared" si="5"/>
        <v>67</v>
      </c>
      <c r="J60" s="24">
        <f t="shared" si="6"/>
        <v>33.17900085</v>
      </c>
      <c r="K60" s="24">
        <f t="shared" si="7"/>
        <v>33</v>
      </c>
      <c r="L60" s="26">
        <v>99.76517318</v>
      </c>
      <c r="M60" s="24" t="str">
        <f t="shared" si="8"/>
        <v/>
      </c>
      <c r="N60" s="27">
        <f t="shared" si="9"/>
        <v>99.76517318</v>
      </c>
      <c r="O60" s="24">
        <f t="shared" si="10"/>
        <v>67</v>
      </c>
      <c r="P60" s="24">
        <v>0.0</v>
      </c>
      <c r="Q60" s="24">
        <v>0.2348268167</v>
      </c>
      <c r="R60" s="24">
        <v>0.0</v>
      </c>
      <c r="S60" s="24">
        <v>99.84576172</v>
      </c>
      <c r="T60" s="24">
        <v>0.0</v>
      </c>
      <c r="U60" s="24">
        <v>0.1542382836</v>
      </c>
      <c r="V60" s="24">
        <v>0.0</v>
      </c>
      <c r="W60" s="24">
        <v>99.72515812</v>
      </c>
      <c r="X60" s="24">
        <v>0.0</v>
      </c>
      <c r="Y60" s="24">
        <v>0.2748418825</v>
      </c>
      <c r="Z60" s="24">
        <v>0.0</v>
      </c>
      <c r="AA60" s="28"/>
      <c r="AB60" s="29"/>
      <c r="AC60" s="29"/>
      <c r="AD60" s="29"/>
      <c r="AE60" s="29"/>
      <c r="AF60" s="29"/>
      <c r="AG60" s="29"/>
      <c r="AH60" s="29"/>
      <c r="AI60" s="29"/>
      <c r="AJ60" s="29"/>
      <c r="AK60" s="29"/>
    </row>
    <row r="61">
      <c r="A61" s="19" t="s">
        <v>424</v>
      </c>
      <c r="B61" s="20" t="s">
        <v>57</v>
      </c>
      <c r="C61" s="21">
        <f t="shared" si="1"/>
        <v>3</v>
      </c>
      <c r="D61" s="21">
        <v>1271.77</v>
      </c>
      <c r="E61" s="22">
        <f t="shared" si="2"/>
        <v>1.27177</v>
      </c>
      <c r="F61" s="23">
        <f t="shared" si="3"/>
        <v>2</v>
      </c>
      <c r="G61" s="24">
        <v>40.75999832</v>
      </c>
      <c r="H61" s="25">
        <f t="shared" si="4"/>
        <v>518.3734306</v>
      </c>
      <c r="I61" s="24">
        <f t="shared" si="5"/>
        <v>41</v>
      </c>
      <c r="J61" s="24">
        <f t="shared" si="6"/>
        <v>59.24000168</v>
      </c>
      <c r="K61" s="24">
        <f t="shared" si="7"/>
        <v>59</v>
      </c>
      <c r="L61" s="26">
        <v>99.8662547</v>
      </c>
      <c r="M61" s="24" t="str">
        <f t="shared" si="8"/>
        <v/>
      </c>
      <c r="N61" s="27">
        <f t="shared" si="9"/>
        <v>99.8662547</v>
      </c>
      <c r="O61" s="24">
        <f t="shared" si="10"/>
        <v>41</v>
      </c>
      <c r="P61" s="24">
        <v>0.0</v>
      </c>
      <c r="Q61" s="24">
        <v>0.1337453014</v>
      </c>
      <c r="R61" s="24">
        <v>0.0</v>
      </c>
      <c r="S61" s="24">
        <v>99.82768234</v>
      </c>
      <c r="T61" s="24">
        <v>0.0</v>
      </c>
      <c r="U61" s="24">
        <v>0.1723176618</v>
      </c>
      <c r="V61" s="24">
        <v>0.0</v>
      </c>
      <c r="W61" s="24">
        <v>99.92231522</v>
      </c>
      <c r="X61" s="24">
        <v>0.0</v>
      </c>
      <c r="Y61" s="24">
        <v>0.07768478119</v>
      </c>
      <c r="Z61" s="24">
        <v>0.0</v>
      </c>
      <c r="AA61" s="28"/>
      <c r="AB61" s="29"/>
      <c r="AC61" s="29"/>
      <c r="AD61" s="29"/>
      <c r="AE61" s="29"/>
      <c r="AF61" s="29"/>
      <c r="AG61" s="29"/>
      <c r="AH61" s="29"/>
      <c r="AI61" s="29"/>
      <c r="AJ61" s="29"/>
      <c r="AK61" s="29"/>
    </row>
    <row r="62">
      <c r="A62" s="19" t="s">
        <v>433</v>
      </c>
      <c r="B62" s="20" t="s">
        <v>148</v>
      </c>
      <c r="C62" s="21">
        <f t="shared" si="1"/>
        <v>2</v>
      </c>
      <c r="D62" s="21">
        <v>1318.44</v>
      </c>
      <c r="E62" s="22">
        <f t="shared" si="2"/>
        <v>1.31844</v>
      </c>
      <c r="F62" s="23">
        <f t="shared" si="3"/>
        <v>2</v>
      </c>
      <c r="G62" s="24">
        <v>31.31999969</v>
      </c>
      <c r="H62" s="25">
        <f t="shared" si="4"/>
        <v>412.9354039</v>
      </c>
      <c r="I62" s="24">
        <f t="shared" si="5"/>
        <v>31</v>
      </c>
      <c r="J62" s="24">
        <f t="shared" si="6"/>
        <v>68.68000031</v>
      </c>
      <c r="K62" s="24">
        <f t="shared" si="7"/>
        <v>69</v>
      </c>
      <c r="L62" s="26">
        <v>85.4956012</v>
      </c>
      <c r="M62" s="24" t="str">
        <f t="shared" si="8"/>
        <v/>
      </c>
      <c r="N62" s="27">
        <f t="shared" si="9"/>
        <v>85.4956012</v>
      </c>
      <c r="O62" s="24">
        <f t="shared" si="10"/>
        <v>31</v>
      </c>
      <c r="P62" s="24">
        <v>1.88586597</v>
      </c>
      <c r="Q62" s="24">
        <v>8.360029397</v>
      </c>
      <c r="R62" s="24">
        <v>4.258503433</v>
      </c>
      <c r="S62" s="24">
        <v>80.48779562</v>
      </c>
      <c r="T62" s="24">
        <v>2.049364675</v>
      </c>
      <c r="U62" s="24">
        <v>11.26233968</v>
      </c>
      <c r="V62" s="24">
        <v>6.200500018</v>
      </c>
      <c r="W62" s="24">
        <v>96.47695792</v>
      </c>
      <c r="X62" s="24">
        <v>1.527338152</v>
      </c>
      <c r="Y62" s="24">
        <v>1.995703929</v>
      </c>
      <c r="Z62" s="24">
        <v>0.0</v>
      </c>
      <c r="AA62" s="28"/>
      <c r="AB62" s="29"/>
      <c r="AC62" s="29"/>
      <c r="AD62" s="29"/>
      <c r="AE62" s="29"/>
      <c r="AF62" s="29"/>
      <c r="AG62" s="29"/>
      <c r="AH62" s="29"/>
      <c r="AI62" s="29"/>
      <c r="AJ62" s="29"/>
      <c r="AK62" s="29"/>
    </row>
    <row r="63">
      <c r="A63" s="19" t="s">
        <v>447</v>
      </c>
      <c r="B63" s="20" t="s">
        <v>50</v>
      </c>
      <c r="C63" s="21">
        <f t="shared" si="1"/>
        <v>4</v>
      </c>
      <c r="D63" s="21">
        <v>1326.54</v>
      </c>
      <c r="E63" s="22">
        <f t="shared" si="2"/>
        <v>1.32654</v>
      </c>
      <c r="F63" s="23">
        <f t="shared" si="3"/>
        <v>2</v>
      </c>
      <c r="G63" s="24">
        <v>69.22900391</v>
      </c>
      <c r="H63" s="25">
        <f t="shared" si="4"/>
        <v>918.3504285</v>
      </c>
      <c r="I63" s="24">
        <f t="shared" si="5"/>
        <v>69</v>
      </c>
      <c r="J63" s="24">
        <f t="shared" si="6"/>
        <v>30.77099609</v>
      </c>
      <c r="K63" s="24">
        <f t="shared" si="7"/>
        <v>31</v>
      </c>
      <c r="L63" s="26">
        <v>99.59078178</v>
      </c>
      <c r="M63" s="24" t="str">
        <f t="shared" si="8"/>
        <v/>
      </c>
      <c r="N63" s="27">
        <f t="shared" si="9"/>
        <v>99.59078178</v>
      </c>
      <c r="O63" s="24">
        <f t="shared" si="10"/>
        <v>69</v>
      </c>
      <c r="P63" s="24">
        <v>0.0</v>
      </c>
      <c r="Q63" s="24">
        <v>0.4092182232</v>
      </c>
      <c r="R63" s="24">
        <v>0.0</v>
      </c>
      <c r="S63" s="24" t="s">
        <v>17</v>
      </c>
      <c r="T63" s="24" t="s">
        <v>17</v>
      </c>
      <c r="U63" s="24" t="s">
        <v>17</v>
      </c>
      <c r="V63" s="24" t="s">
        <v>17</v>
      </c>
      <c r="W63" s="24">
        <v>99.98545421</v>
      </c>
      <c r="X63" s="24">
        <v>0.0</v>
      </c>
      <c r="Y63" s="24">
        <v>0.01454579307</v>
      </c>
      <c r="Z63" s="24">
        <v>0.0</v>
      </c>
      <c r="AA63" s="28"/>
      <c r="AB63" s="29"/>
      <c r="AC63" s="29"/>
      <c r="AD63" s="29"/>
      <c r="AE63" s="29"/>
      <c r="AF63" s="29"/>
      <c r="AG63" s="29"/>
      <c r="AH63" s="29"/>
      <c r="AI63" s="29"/>
      <c r="AJ63" s="29"/>
      <c r="AK63" s="29"/>
    </row>
    <row r="64">
      <c r="A64" s="19" t="s">
        <v>454</v>
      </c>
      <c r="B64" s="20" t="s">
        <v>50</v>
      </c>
      <c r="C64" s="21">
        <f t="shared" si="1"/>
        <v>4</v>
      </c>
      <c r="D64" s="21">
        <v>1399.49</v>
      </c>
      <c r="E64" s="22">
        <f t="shared" si="2"/>
        <v>1.39949</v>
      </c>
      <c r="F64" s="23">
        <f t="shared" si="3"/>
        <v>2</v>
      </c>
      <c r="G64" s="24">
        <v>53.2140007</v>
      </c>
      <c r="H64" s="25">
        <f t="shared" si="4"/>
        <v>744.7246184</v>
      </c>
      <c r="I64" s="24">
        <f t="shared" si="5"/>
        <v>53</v>
      </c>
      <c r="J64" s="24">
        <f t="shared" si="6"/>
        <v>46.7859993</v>
      </c>
      <c r="K64" s="24">
        <f t="shared" si="7"/>
        <v>47</v>
      </c>
      <c r="L64" s="26">
        <v>98.87517077</v>
      </c>
      <c r="M64" s="24" t="str">
        <f t="shared" si="8"/>
        <v/>
      </c>
      <c r="N64" s="27">
        <f t="shared" si="9"/>
        <v>98.87517077</v>
      </c>
      <c r="O64" s="24">
        <f t="shared" si="10"/>
        <v>53</v>
      </c>
      <c r="P64" s="24">
        <v>1.124829231</v>
      </c>
      <c r="Q64" s="24">
        <v>0.0</v>
      </c>
      <c r="R64" s="24">
        <v>0.0</v>
      </c>
      <c r="S64" s="24" t="s">
        <v>17</v>
      </c>
      <c r="T64" s="24" t="s">
        <v>17</v>
      </c>
      <c r="U64" s="24" t="s">
        <v>17</v>
      </c>
      <c r="V64" s="24" t="s">
        <v>17</v>
      </c>
      <c r="W64" s="24" t="s">
        <v>17</v>
      </c>
      <c r="X64" s="24" t="s">
        <v>17</v>
      </c>
      <c r="Y64" s="24" t="s">
        <v>17</v>
      </c>
      <c r="Z64" s="24" t="s">
        <v>17</v>
      </c>
      <c r="AA64" s="28"/>
      <c r="AB64" s="29"/>
      <c r="AC64" s="29"/>
      <c r="AD64" s="29"/>
      <c r="AE64" s="29"/>
      <c r="AF64" s="29"/>
      <c r="AG64" s="29"/>
      <c r="AH64" s="29"/>
      <c r="AI64" s="29"/>
      <c r="AJ64" s="29"/>
      <c r="AK64" s="29"/>
    </row>
    <row r="65">
      <c r="A65" s="19" t="s">
        <v>459</v>
      </c>
      <c r="B65" s="20" t="s">
        <v>50</v>
      </c>
      <c r="C65" s="21">
        <f t="shared" si="1"/>
        <v>4</v>
      </c>
      <c r="D65" s="21">
        <v>1701.58</v>
      </c>
      <c r="E65" s="22">
        <f t="shared" si="2"/>
        <v>1.70158</v>
      </c>
      <c r="F65" s="23">
        <f t="shared" si="3"/>
        <v>2</v>
      </c>
      <c r="G65" s="24">
        <v>89.50600433</v>
      </c>
      <c r="H65" s="25">
        <f t="shared" si="4"/>
        <v>1523.016268</v>
      </c>
      <c r="I65" s="24">
        <f t="shared" si="5"/>
        <v>90</v>
      </c>
      <c r="J65" s="24">
        <f t="shared" si="6"/>
        <v>10.49399567</v>
      </c>
      <c r="K65" s="24">
        <f t="shared" si="7"/>
        <v>10</v>
      </c>
      <c r="L65" s="26">
        <v>100.0</v>
      </c>
      <c r="M65" s="24" t="str">
        <f t="shared" si="8"/>
        <v/>
      </c>
      <c r="N65" s="27">
        <f t="shared" si="9"/>
        <v>100</v>
      </c>
      <c r="O65" s="24">
        <f t="shared" si="10"/>
        <v>90</v>
      </c>
      <c r="P65" s="24">
        <v>0.0</v>
      </c>
      <c r="Q65" s="24">
        <v>0.0</v>
      </c>
      <c r="R65" s="24">
        <v>0.0</v>
      </c>
      <c r="S65" s="24" t="s">
        <v>17</v>
      </c>
      <c r="T65" s="24" t="s">
        <v>17</v>
      </c>
      <c r="U65" s="24" t="s">
        <v>17</v>
      </c>
      <c r="V65" s="24" t="s">
        <v>17</v>
      </c>
      <c r="W65" s="24" t="s">
        <v>17</v>
      </c>
      <c r="X65" s="24" t="s">
        <v>17</v>
      </c>
      <c r="Y65" s="24" t="s">
        <v>17</v>
      </c>
      <c r="Z65" s="24" t="s">
        <v>17</v>
      </c>
      <c r="AA65" s="28"/>
      <c r="AB65" s="29"/>
      <c r="AC65" s="29"/>
      <c r="AD65" s="29"/>
      <c r="AE65" s="29"/>
      <c r="AF65" s="29"/>
      <c r="AG65" s="29"/>
      <c r="AH65" s="29"/>
      <c r="AI65" s="29"/>
      <c r="AJ65" s="29"/>
      <c r="AK65" s="29"/>
    </row>
    <row r="66">
      <c r="A66" s="19" t="s">
        <v>462</v>
      </c>
      <c r="B66" s="20" t="s">
        <v>50</v>
      </c>
      <c r="C66" s="21">
        <f t="shared" si="1"/>
        <v>4</v>
      </c>
      <c r="D66" s="21">
        <v>1886.2</v>
      </c>
      <c r="E66" s="22">
        <f t="shared" si="2"/>
        <v>1.8862</v>
      </c>
      <c r="F66" s="23">
        <f t="shared" si="3"/>
        <v>2</v>
      </c>
      <c r="G66" s="24">
        <v>68.31500244</v>
      </c>
      <c r="H66" s="25">
        <f t="shared" si="4"/>
        <v>1288.557576</v>
      </c>
      <c r="I66" s="24">
        <f t="shared" si="5"/>
        <v>68</v>
      </c>
      <c r="J66" s="24">
        <f t="shared" si="6"/>
        <v>31.68499756</v>
      </c>
      <c r="K66" s="24">
        <f t="shared" si="7"/>
        <v>32</v>
      </c>
      <c r="L66" s="26">
        <v>98.78260115</v>
      </c>
      <c r="M66" s="24" t="str">
        <f t="shared" si="8"/>
        <v/>
      </c>
      <c r="N66" s="27">
        <f t="shared" si="9"/>
        <v>98.78260115</v>
      </c>
      <c r="O66" s="24">
        <f t="shared" si="10"/>
        <v>68</v>
      </c>
      <c r="P66" s="24">
        <v>0.6823007424</v>
      </c>
      <c r="Q66" s="24">
        <v>0.5350981037</v>
      </c>
      <c r="R66" s="24">
        <v>0.0</v>
      </c>
      <c r="S66" s="24">
        <v>98.57922314</v>
      </c>
      <c r="T66" s="24">
        <v>0.0</v>
      </c>
      <c r="U66" s="24">
        <v>1.42077686</v>
      </c>
      <c r="V66" s="24">
        <v>0.0</v>
      </c>
      <c r="W66" s="24">
        <v>98.87692469</v>
      </c>
      <c r="X66" s="24">
        <v>0.9987568151</v>
      </c>
      <c r="Y66" s="24">
        <v>0.1243184908</v>
      </c>
      <c r="Z66" s="24">
        <v>0.0</v>
      </c>
      <c r="AA66" s="28"/>
      <c r="AB66" s="29"/>
      <c r="AC66" s="29"/>
      <c r="AD66" s="29"/>
      <c r="AE66" s="29"/>
      <c r="AF66" s="29"/>
      <c r="AG66" s="29"/>
      <c r="AH66" s="29"/>
      <c r="AI66" s="29"/>
      <c r="AJ66" s="29"/>
      <c r="AK66" s="29"/>
    </row>
    <row r="67">
      <c r="A67" s="19" t="s">
        <v>473</v>
      </c>
      <c r="B67" s="20" t="s">
        <v>474</v>
      </c>
      <c r="C67" s="21">
        <f t="shared" si="1"/>
        <v>1</v>
      </c>
      <c r="D67" s="21">
        <v>1968.0</v>
      </c>
      <c r="E67" s="22">
        <f t="shared" si="2"/>
        <v>1.968</v>
      </c>
      <c r="F67" s="23">
        <f t="shared" si="3"/>
        <v>2</v>
      </c>
      <c r="G67" s="24">
        <v>44.19599915</v>
      </c>
      <c r="H67" s="25">
        <f t="shared" si="4"/>
        <v>869.7772633</v>
      </c>
      <c r="I67" s="24">
        <f t="shared" si="5"/>
        <v>44</v>
      </c>
      <c r="J67" s="24">
        <f t="shared" si="6"/>
        <v>55.80400085</v>
      </c>
      <c r="K67" s="24">
        <f t="shared" si="7"/>
        <v>56</v>
      </c>
      <c r="L67" s="26">
        <v>59.01691221</v>
      </c>
      <c r="M67" s="24" t="str">
        <f t="shared" si="8"/>
        <v/>
      </c>
      <c r="N67" s="27">
        <f t="shared" si="9"/>
        <v>59.01691221</v>
      </c>
      <c r="O67" s="24">
        <f t="shared" si="10"/>
        <v>44</v>
      </c>
      <c r="P67" s="24">
        <v>14.03457137</v>
      </c>
      <c r="Q67" s="24">
        <v>26.6263769</v>
      </c>
      <c r="R67" s="24">
        <v>0.3221395192</v>
      </c>
      <c r="S67" s="24">
        <v>49.8319053</v>
      </c>
      <c r="T67" s="24">
        <v>9.285773026</v>
      </c>
      <c r="U67" s="24">
        <v>40.31645129</v>
      </c>
      <c r="V67" s="24">
        <v>0.5658703845</v>
      </c>
      <c r="W67" s="24">
        <v>70.61434791</v>
      </c>
      <c r="X67" s="24">
        <v>20.03063358</v>
      </c>
      <c r="Y67" s="24">
        <v>9.340625284</v>
      </c>
      <c r="Z67" s="24">
        <v>0.01439322693</v>
      </c>
      <c r="AA67" s="28"/>
      <c r="AB67" s="29"/>
      <c r="AC67" s="29"/>
      <c r="AD67" s="29"/>
      <c r="AE67" s="29"/>
      <c r="AF67" s="29"/>
      <c r="AG67" s="29"/>
      <c r="AH67" s="29"/>
      <c r="AI67" s="29"/>
      <c r="AJ67" s="29"/>
      <c r="AK67" s="29"/>
    </row>
    <row r="68">
      <c r="A68" s="19" t="s">
        <v>489</v>
      </c>
      <c r="B68" s="20" t="s">
        <v>50</v>
      </c>
      <c r="C68" s="21">
        <f t="shared" si="1"/>
        <v>4</v>
      </c>
      <c r="D68" s="21">
        <v>2078.93</v>
      </c>
      <c r="E68" s="22">
        <f t="shared" si="2"/>
        <v>2.07893</v>
      </c>
      <c r="F68" s="23">
        <f t="shared" si="3"/>
        <v>3</v>
      </c>
      <c r="G68" s="24">
        <v>55.11800385</v>
      </c>
      <c r="H68" s="25">
        <f t="shared" si="4"/>
        <v>1145.864717</v>
      </c>
      <c r="I68" s="24">
        <f t="shared" si="5"/>
        <v>55</v>
      </c>
      <c r="J68" s="24">
        <f t="shared" si="6"/>
        <v>44.88199615</v>
      </c>
      <c r="K68" s="24">
        <f t="shared" si="7"/>
        <v>45</v>
      </c>
      <c r="L68" s="26">
        <v>99.5</v>
      </c>
      <c r="M68" s="24" t="str">
        <f t="shared" si="8"/>
        <v/>
      </c>
      <c r="N68" s="27">
        <f t="shared" si="9"/>
        <v>99.5</v>
      </c>
      <c r="O68" s="24">
        <f t="shared" si="10"/>
        <v>55</v>
      </c>
      <c r="P68" s="24">
        <v>0.0</v>
      </c>
      <c r="Q68" s="24">
        <v>0.5</v>
      </c>
      <c r="R68" s="24">
        <v>0.0</v>
      </c>
      <c r="S68" s="24" t="s">
        <v>17</v>
      </c>
      <c r="T68" s="24" t="s">
        <v>17</v>
      </c>
      <c r="U68" s="24" t="s">
        <v>17</v>
      </c>
      <c r="V68" s="24" t="s">
        <v>17</v>
      </c>
      <c r="W68" s="24" t="s">
        <v>17</v>
      </c>
      <c r="X68" s="24" t="s">
        <v>17</v>
      </c>
      <c r="Y68" s="24" t="s">
        <v>17</v>
      </c>
      <c r="Z68" s="24" t="s">
        <v>17</v>
      </c>
      <c r="AA68" s="28"/>
      <c r="AB68" s="29"/>
      <c r="AC68" s="29"/>
      <c r="AD68" s="29"/>
      <c r="AE68" s="29"/>
      <c r="AF68" s="29"/>
      <c r="AG68" s="29"/>
      <c r="AH68" s="29"/>
      <c r="AI68" s="29"/>
      <c r="AJ68" s="29"/>
      <c r="AK68" s="29"/>
    </row>
    <row r="69">
      <c r="A69" s="19" t="s">
        <v>492</v>
      </c>
      <c r="B69" s="20" t="s">
        <v>57</v>
      </c>
      <c r="C69" s="21">
        <f t="shared" si="1"/>
        <v>3</v>
      </c>
      <c r="D69" s="21">
        <v>2083.38</v>
      </c>
      <c r="E69" s="22">
        <f t="shared" si="2"/>
        <v>2.08338</v>
      </c>
      <c r="F69" s="23">
        <f t="shared" si="3"/>
        <v>3</v>
      </c>
      <c r="G69" s="24">
        <v>58.48199844</v>
      </c>
      <c r="H69" s="25">
        <f t="shared" si="4"/>
        <v>1218.402259</v>
      </c>
      <c r="I69" s="24">
        <f t="shared" si="5"/>
        <v>58</v>
      </c>
      <c r="J69" s="24">
        <f t="shared" si="6"/>
        <v>41.51800156</v>
      </c>
      <c r="K69" s="24">
        <f t="shared" si="7"/>
        <v>42</v>
      </c>
      <c r="L69" s="26">
        <v>97.74281579</v>
      </c>
      <c r="M69" s="24" t="str">
        <f t="shared" si="8"/>
        <v/>
      </c>
      <c r="N69" s="27">
        <f t="shared" si="9"/>
        <v>97.74281579</v>
      </c>
      <c r="O69" s="24">
        <f t="shared" si="10"/>
        <v>58</v>
      </c>
      <c r="P69" s="24">
        <v>1.63499414</v>
      </c>
      <c r="Q69" s="24">
        <v>0.5742284762</v>
      </c>
      <c r="R69" s="24">
        <v>0.04796159706</v>
      </c>
      <c r="S69" s="24">
        <v>97.46871457</v>
      </c>
      <c r="T69" s="24">
        <v>1.505202232</v>
      </c>
      <c r="U69" s="24">
        <v>0.9105631982</v>
      </c>
      <c r="V69" s="24">
        <v>0.11552</v>
      </c>
      <c r="W69" s="24">
        <v>97.93740299</v>
      </c>
      <c r="X69" s="24">
        <v>1.727136954</v>
      </c>
      <c r="Y69" s="24">
        <v>0.3354600563</v>
      </c>
      <c r="Z69" s="24">
        <v>0.0</v>
      </c>
      <c r="AA69" s="28"/>
      <c r="AB69" s="29"/>
      <c r="AC69" s="29"/>
      <c r="AD69" s="29"/>
      <c r="AE69" s="29"/>
      <c r="AF69" s="29"/>
      <c r="AG69" s="29"/>
      <c r="AH69" s="29"/>
      <c r="AI69" s="29"/>
      <c r="AJ69" s="29"/>
      <c r="AK69" s="29"/>
    </row>
    <row r="70">
      <c r="A70" s="19" t="s">
        <v>506</v>
      </c>
      <c r="B70" s="20" t="s">
        <v>148</v>
      </c>
      <c r="C70" s="21">
        <f t="shared" si="1"/>
        <v>2</v>
      </c>
      <c r="D70" s="21">
        <v>2142.25</v>
      </c>
      <c r="E70" s="22">
        <f t="shared" si="2"/>
        <v>2.14225</v>
      </c>
      <c r="F70" s="23">
        <f t="shared" si="3"/>
        <v>3</v>
      </c>
      <c r="G70" s="24">
        <v>29.02799988</v>
      </c>
      <c r="H70" s="25">
        <f t="shared" si="4"/>
        <v>621.8523274</v>
      </c>
      <c r="I70" s="24">
        <f t="shared" si="5"/>
        <v>29</v>
      </c>
      <c r="J70" s="24">
        <f t="shared" si="6"/>
        <v>70.97200012</v>
      </c>
      <c r="K70" s="24">
        <f t="shared" si="7"/>
        <v>71</v>
      </c>
      <c r="L70" s="26">
        <v>72.17603927</v>
      </c>
      <c r="M70" s="24" t="str">
        <f t="shared" si="8"/>
        <v/>
      </c>
      <c r="N70" s="27">
        <f t="shared" si="9"/>
        <v>72.17603927</v>
      </c>
      <c r="O70" s="24">
        <f t="shared" si="10"/>
        <v>29</v>
      </c>
      <c r="P70" s="24">
        <v>10.40592597</v>
      </c>
      <c r="Q70" s="24">
        <v>12.21725464</v>
      </c>
      <c r="R70" s="24">
        <v>5.200780116</v>
      </c>
      <c r="S70" s="24">
        <v>63.65035482</v>
      </c>
      <c r="T70" s="24">
        <v>13.55843013</v>
      </c>
      <c r="U70" s="24">
        <v>15.73132479</v>
      </c>
      <c r="V70" s="24">
        <v>7.059890254</v>
      </c>
      <c r="W70" s="24">
        <v>93.02090855</v>
      </c>
      <c r="X70" s="24">
        <v>2.698211997</v>
      </c>
      <c r="Y70" s="24">
        <v>3.625530038</v>
      </c>
      <c r="Z70" s="24">
        <v>0.65534942</v>
      </c>
      <c r="AA70" s="28"/>
      <c r="AB70" s="29"/>
      <c r="AC70" s="29"/>
      <c r="AD70" s="29"/>
      <c r="AE70" s="29"/>
      <c r="AF70" s="29"/>
      <c r="AG70" s="29"/>
      <c r="AH70" s="29"/>
      <c r="AI70" s="29"/>
      <c r="AJ70" s="29"/>
      <c r="AK70" s="29"/>
    </row>
    <row r="71">
      <c r="A71" s="19" t="s">
        <v>521</v>
      </c>
      <c r="B71" s="20" t="s">
        <v>57</v>
      </c>
      <c r="C71" s="21">
        <f t="shared" si="1"/>
        <v>3</v>
      </c>
      <c r="D71" s="21">
        <v>2225.73</v>
      </c>
      <c r="E71" s="22">
        <f t="shared" si="2"/>
        <v>2.22573</v>
      </c>
      <c r="F71" s="23">
        <f t="shared" si="3"/>
        <v>3</v>
      </c>
      <c r="G71" s="24">
        <v>90.09200287</v>
      </c>
      <c r="H71" s="25">
        <f t="shared" si="4"/>
        <v>2005.204735</v>
      </c>
      <c r="I71" s="24">
        <f t="shared" si="5"/>
        <v>90</v>
      </c>
      <c r="J71" s="24">
        <f t="shared" si="6"/>
        <v>9.90799713</v>
      </c>
      <c r="K71" s="24">
        <f t="shared" si="7"/>
        <v>10</v>
      </c>
      <c r="L71" s="26">
        <v>85.3419306</v>
      </c>
      <c r="M71" s="24" t="str">
        <f t="shared" si="8"/>
        <v/>
      </c>
      <c r="N71" s="27">
        <f t="shared" si="9"/>
        <v>85.3419306</v>
      </c>
      <c r="O71" s="24">
        <f t="shared" si="10"/>
        <v>90</v>
      </c>
      <c r="P71" s="24">
        <v>7.735263103</v>
      </c>
      <c r="Q71" s="24">
        <v>6.922808357</v>
      </c>
      <c r="R71" s="24" t="s">
        <v>17</v>
      </c>
      <c r="S71" s="24">
        <v>44.74588901</v>
      </c>
      <c r="T71" s="24">
        <v>10.51114859</v>
      </c>
      <c r="U71" s="24">
        <v>44.7429624</v>
      </c>
      <c r="V71" s="24" t="s">
        <v>17</v>
      </c>
      <c r="W71" s="24">
        <v>89.80653917</v>
      </c>
      <c r="X71" s="24">
        <v>7.42998076</v>
      </c>
      <c r="Y71" s="24">
        <v>2.763480072</v>
      </c>
      <c r="Z71" s="24" t="s">
        <v>17</v>
      </c>
      <c r="AA71" s="28"/>
      <c r="AB71" s="29"/>
      <c r="AC71" s="29"/>
      <c r="AD71" s="29"/>
      <c r="AE71" s="29"/>
      <c r="AF71" s="29"/>
      <c r="AG71" s="29"/>
      <c r="AH71" s="29"/>
      <c r="AI71" s="29"/>
      <c r="AJ71" s="29"/>
      <c r="AK71" s="29"/>
    </row>
    <row r="72">
      <c r="A72" s="19" t="s">
        <v>533</v>
      </c>
      <c r="B72" s="20" t="s">
        <v>57</v>
      </c>
      <c r="C72" s="21">
        <f t="shared" si="1"/>
        <v>3</v>
      </c>
      <c r="D72" s="21">
        <v>2351.63</v>
      </c>
      <c r="E72" s="22">
        <f t="shared" si="2"/>
        <v>2.35163</v>
      </c>
      <c r="F72" s="23">
        <f t="shared" si="3"/>
        <v>3</v>
      </c>
      <c r="G72" s="24">
        <v>70.8769989</v>
      </c>
      <c r="H72" s="25">
        <f t="shared" si="4"/>
        <v>1666.764769</v>
      </c>
      <c r="I72" s="24">
        <f t="shared" si="5"/>
        <v>71</v>
      </c>
      <c r="J72" s="24">
        <f t="shared" si="6"/>
        <v>29.1230011</v>
      </c>
      <c r="K72" s="24">
        <f t="shared" si="7"/>
        <v>29</v>
      </c>
      <c r="L72" s="26">
        <v>92.21356307</v>
      </c>
      <c r="M72" s="24" t="str">
        <f t="shared" si="8"/>
        <v/>
      </c>
      <c r="N72" s="27">
        <f t="shared" si="9"/>
        <v>92.21356307</v>
      </c>
      <c r="O72" s="24">
        <f t="shared" si="10"/>
        <v>71</v>
      </c>
      <c r="P72" s="24">
        <v>4.72303897</v>
      </c>
      <c r="Q72" s="24">
        <v>1.732526476</v>
      </c>
      <c r="R72" s="24">
        <v>1.330871481</v>
      </c>
      <c r="S72" s="24">
        <v>79.04372386</v>
      </c>
      <c r="T72" s="24">
        <v>15.15494718</v>
      </c>
      <c r="U72" s="24">
        <v>1.596119156</v>
      </c>
      <c r="V72" s="24">
        <v>4.20520981</v>
      </c>
      <c r="W72" s="24">
        <v>97.62498058</v>
      </c>
      <c r="X72" s="24">
        <v>0.4366200322</v>
      </c>
      <c r="Y72" s="24">
        <v>1.788579159</v>
      </c>
      <c r="Z72" s="24">
        <v>0.1498202281</v>
      </c>
      <c r="AA72" s="28"/>
      <c r="AB72" s="29"/>
      <c r="AC72" s="29"/>
      <c r="AD72" s="29"/>
      <c r="AE72" s="29"/>
      <c r="AF72" s="29"/>
      <c r="AG72" s="29"/>
      <c r="AH72" s="29"/>
      <c r="AI72" s="29"/>
      <c r="AJ72" s="29"/>
      <c r="AK72" s="29"/>
    </row>
    <row r="73">
      <c r="A73" s="19" t="s">
        <v>548</v>
      </c>
      <c r="B73" s="20" t="s">
        <v>474</v>
      </c>
      <c r="C73" s="21">
        <f t="shared" si="1"/>
        <v>1</v>
      </c>
      <c r="D73" s="21">
        <v>2416.66</v>
      </c>
      <c r="E73" s="22">
        <f t="shared" si="2"/>
        <v>2.41666</v>
      </c>
      <c r="F73" s="23">
        <f t="shared" si="3"/>
        <v>3</v>
      </c>
      <c r="G73" s="24">
        <v>62.58199692</v>
      </c>
      <c r="H73" s="25">
        <f t="shared" si="4"/>
        <v>1512.394087</v>
      </c>
      <c r="I73" s="24">
        <f t="shared" si="5"/>
        <v>63</v>
      </c>
      <c r="J73" s="24">
        <f t="shared" si="6"/>
        <v>37.41800308</v>
      </c>
      <c r="K73" s="24">
        <f t="shared" si="7"/>
        <v>37</v>
      </c>
      <c r="L73" s="26">
        <v>80.94040714</v>
      </c>
      <c r="M73" s="24" t="str">
        <f t="shared" si="8"/>
        <v/>
      </c>
      <c r="N73" s="27">
        <f t="shared" si="9"/>
        <v>80.94040714</v>
      </c>
      <c r="O73" s="24">
        <f t="shared" si="10"/>
        <v>63</v>
      </c>
      <c r="P73" s="24">
        <v>8.597391391</v>
      </c>
      <c r="Q73" s="24">
        <v>10.35285207</v>
      </c>
      <c r="R73" s="24">
        <v>0.1093493927</v>
      </c>
      <c r="S73" s="24">
        <v>69.18852321</v>
      </c>
      <c r="T73" s="24">
        <v>16.49783239</v>
      </c>
      <c r="U73" s="24">
        <v>14.24376547</v>
      </c>
      <c r="V73" s="24">
        <v>0.0698789368</v>
      </c>
      <c r="W73" s="24">
        <v>87.96690427</v>
      </c>
      <c r="X73" s="24">
        <v>3.873689522</v>
      </c>
      <c r="Y73" s="24">
        <v>8.026457278</v>
      </c>
      <c r="Z73" s="24">
        <v>0.1329489253</v>
      </c>
      <c r="AA73" s="28"/>
      <c r="AB73" s="29"/>
      <c r="AC73" s="29"/>
      <c r="AD73" s="29"/>
      <c r="AE73" s="29"/>
      <c r="AF73" s="29"/>
      <c r="AG73" s="29"/>
      <c r="AH73" s="29"/>
      <c r="AI73" s="29"/>
      <c r="AJ73" s="29"/>
      <c r="AK73" s="29"/>
    </row>
    <row r="74">
      <c r="A74" s="19" t="s">
        <v>563</v>
      </c>
      <c r="B74" s="20" t="s">
        <v>57</v>
      </c>
      <c r="C74" s="21">
        <f t="shared" si="1"/>
        <v>3</v>
      </c>
      <c r="D74" s="21">
        <v>2540.92</v>
      </c>
      <c r="E74" s="22">
        <f t="shared" si="2"/>
        <v>2.54092</v>
      </c>
      <c r="F74" s="23">
        <f t="shared" si="3"/>
        <v>3</v>
      </c>
      <c r="G74" s="24">
        <v>52.03300095</v>
      </c>
      <c r="H74" s="25">
        <f t="shared" si="4"/>
        <v>1322.116928</v>
      </c>
      <c r="I74" s="24">
        <f t="shared" si="5"/>
        <v>52</v>
      </c>
      <c r="J74" s="24">
        <f t="shared" si="6"/>
        <v>47.96699905</v>
      </c>
      <c r="K74" s="24">
        <f t="shared" si="7"/>
        <v>48</v>
      </c>
      <c r="L74" s="26">
        <v>84.27003628</v>
      </c>
      <c r="M74" s="24" t="str">
        <f t="shared" si="8"/>
        <v/>
      </c>
      <c r="N74" s="27">
        <f t="shared" si="9"/>
        <v>84.27003628</v>
      </c>
      <c r="O74" s="24">
        <f t="shared" si="10"/>
        <v>52</v>
      </c>
      <c r="P74" s="24">
        <v>7.08762751</v>
      </c>
      <c r="Q74" s="24">
        <v>3.740143722</v>
      </c>
      <c r="R74" s="24">
        <v>4.902192485</v>
      </c>
      <c r="S74" s="24">
        <v>71.25616743</v>
      </c>
      <c r="T74" s="24">
        <v>11.97218925</v>
      </c>
      <c r="U74" s="24">
        <v>7.081803759</v>
      </c>
      <c r="V74" s="24">
        <v>9.689839563</v>
      </c>
      <c r="W74" s="24">
        <v>96.26696535</v>
      </c>
      <c r="X74" s="24">
        <v>2.584758965</v>
      </c>
      <c r="Y74" s="24">
        <v>0.6596102638</v>
      </c>
      <c r="Z74" s="24">
        <v>0.4886654211</v>
      </c>
      <c r="AA74" s="28"/>
      <c r="AB74" s="29"/>
      <c r="AC74" s="29"/>
      <c r="AD74" s="29"/>
      <c r="AE74" s="29"/>
      <c r="AF74" s="29"/>
      <c r="AG74" s="29"/>
      <c r="AH74" s="29"/>
      <c r="AI74" s="29"/>
      <c r="AJ74" s="29"/>
      <c r="AK74" s="29"/>
    </row>
    <row r="75">
      <c r="A75" s="19" t="s">
        <v>578</v>
      </c>
      <c r="B75" s="20" t="s">
        <v>50</v>
      </c>
      <c r="C75" s="21">
        <f t="shared" si="1"/>
        <v>4</v>
      </c>
      <c r="D75" s="21">
        <v>2722.29</v>
      </c>
      <c r="E75" s="22">
        <f t="shared" si="2"/>
        <v>2.72229</v>
      </c>
      <c r="F75" s="23">
        <f t="shared" si="3"/>
        <v>3</v>
      </c>
      <c r="G75" s="24">
        <v>68.04599762</v>
      </c>
      <c r="H75" s="25">
        <f t="shared" si="4"/>
        <v>1852.409389</v>
      </c>
      <c r="I75" s="24">
        <f t="shared" si="5"/>
        <v>68</v>
      </c>
      <c r="J75" s="24">
        <f t="shared" si="6"/>
        <v>31.95400238</v>
      </c>
      <c r="K75" s="24">
        <f t="shared" si="7"/>
        <v>32</v>
      </c>
      <c r="L75" s="26">
        <v>98.01334724</v>
      </c>
      <c r="M75" s="24" t="str">
        <f t="shared" si="8"/>
        <v/>
      </c>
      <c r="N75" s="27">
        <f t="shared" si="9"/>
        <v>98.01334724</v>
      </c>
      <c r="O75" s="24">
        <f t="shared" si="10"/>
        <v>68</v>
      </c>
      <c r="P75" s="24">
        <v>0.0</v>
      </c>
      <c r="Q75" s="24">
        <v>1.98665276</v>
      </c>
      <c r="R75" s="24">
        <v>0.0</v>
      </c>
      <c r="S75" s="24">
        <v>93.78278023</v>
      </c>
      <c r="T75" s="24">
        <v>0.0</v>
      </c>
      <c r="U75" s="24">
        <v>6.217219771</v>
      </c>
      <c r="V75" s="24">
        <v>0.0</v>
      </c>
      <c r="W75" s="24">
        <v>100.0</v>
      </c>
      <c r="X75" s="24">
        <v>0.0</v>
      </c>
      <c r="Y75" s="24">
        <v>0.0</v>
      </c>
      <c r="Z75" s="24">
        <v>0.0</v>
      </c>
      <c r="AA75" s="28"/>
      <c r="AB75" s="29"/>
      <c r="AC75" s="29"/>
      <c r="AD75" s="29"/>
      <c r="AE75" s="29"/>
      <c r="AF75" s="29"/>
      <c r="AG75" s="29"/>
      <c r="AH75" s="29"/>
      <c r="AI75" s="29"/>
      <c r="AJ75" s="29"/>
      <c r="AK75" s="29"/>
    </row>
    <row r="76">
      <c r="A76" s="19" t="s">
        <v>585</v>
      </c>
      <c r="B76" s="20" t="s">
        <v>50</v>
      </c>
      <c r="C76" s="21">
        <f t="shared" si="1"/>
        <v>4</v>
      </c>
      <c r="D76" s="21">
        <v>2860.84</v>
      </c>
      <c r="E76" s="22">
        <f t="shared" si="2"/>
        <v>2.86084</v>
      </c>
      <c r="F76" s="23">
        <f t="shared" si="3"/>
        <v>3</v>
      </c>
      <c r="G76" s="24">
        <v>93.58100128</v>
      </c>
      <c r="H76" s="25">
        <f t="shared" si="4"/>
        <v>2677.202717</v>
      </c>
      <c r="I76" s="24">
        <f t="shared" si="5"/>
        <v>94</v>
      </c>
      <c r="J76" s="24">
        <f t="shared" si="6"/>
        <v>6.41899872</v>
      </c>
      <c r="K76" s="24">
        <f t="shared" si="7"/>
        <v>6</v>
      </c>
      <c r="L76" s="26">
        <v>100.0</v>
      </c>
      <c r="M76" s="24" t="str">
        <f t="shared" si="8"/>
        <v/>
      </c>
      <c r="N76" s="27">
        <f t="shared" si="9"/>
        <v>100</v>
      </c>
      <c r="O76" s="24">
        <f t="shared" si="10"/>
        <v>94</v>
      </c>
      <c r="P76" s="24">
        <v>0.0</v>
      </c>
      <c r="Q76" s="24">
        <v>0.0</v>
      </c>
      <c r="R76" s="24">
        <v>0.0</v>
      </c>
      <c r="S76" s="24" t="s">
        <v>17</v>
      </c>
      <c r="T76" s="24" t="s">
        <v>17</v>
      </c>
      <c r="U76" s="24" t="s">
        <v>17</v>
      </c>
      <c r="V76" s="24" t="s">
        <v>17</v>
      </c>
      <c r="W76" s="24" t="s">
        <v>17</v>
      </c>
      <c r="X76" s="24" t="s">
        <v>17</v>
      </c>
      <c r="Y76" s="24" t="s">
        <v>17</v>
      </c>
      <c r="Z76" s="24" t="s">
        <v>17</v>
      </c>
      <c r="AA76" s="28"/>
      <c r="AB76" s="29"/>
      <c r="AC76" s="29"/>
      <c r="AD76" s="29"/>
      <c r="AE76" s="29"/>
      <c r="AF76" s="29"/>
      <c r="AG76" s="29"/>
      <c r="AH76" s="29"/>
      <c r="AI76" s="29"/>
      <c r="AJ76" s="29"/>
      <c r="AK76" s="29"/>
    </row>
    <row r="77">
      <c r="A77" s="19" t="s">
        <v>588</v>
      </c>
      <c r="B77" s="20" t="s">
        <v>57</v>
      </c>
      <c r="C77" s="21">
        <f t="shared" si="1"/>
        <v>3</v>
      </c>
      <c r="D77" s="21">
        <v>2877.8</v>
      </c>
      <c r="E77" s="22">
        <f t="shared" si="2"/>
        <v>2.8778</v>
      </c>
      <c r="F77" s="23">
        <f t="shared" si="3"/>
        <v>3</v>
      </c>
      <c r="G77" s="24">
        <v>62.11199951</v>
      </c>
      <c r="H77" s="25">
        <f t="shared" si="4"/>
        <v>1787.459122</v>
      </c>
      <c r="I77" s="24">
        <f t="shared" si="5"/>
        <v>62</v>
      </c>
      <c r="J77" s="24">
        <f t="shared" si="6"/>
        <v>37.88800049</v>
      </c>
      <c r="K77" s="24">
        <f t="shared" si="7"/>
        <v>38</v>
      </c>
      <c r="L77" s="26">
        <v>95.06803883</v>
      </c>
      <c r="M77" s="24" t="str">
        <f t="shared" si="8"/>
        <v/>
      </c>
      <c r="N77" s="27">
        <f t="shared" si="9"/>
        <v>95.06803883</v>
      </c>
      <c r="O77" s="24">
        <f t="shared" si="10"/>
        <v>62</v>
      </c>
      <c r="P77" s="24">
        <v>1.884656092</v>
      </c>
      <c r="Q77" s="24">
        <v>3.047305081</v>
      </c>
      <c r="R77" s="24">
        <v>0.0</v>
      </c>
      <c r="S77" s="24">
        <v>94.09135806</v>
      </c>
      <c r="T77" s="24">
        <v>2.305264955</v>
      </c>
      <c r="U77" s="24">
        <v>3.603376986</v>
      </c>
      <c r="V77" s="24">
        <v>0.0</v>
      </c>
      <c r="W77" s="24">
        <v>95.66380912</v>
      </c>
      <c r="X77" s="24">
        <v>1.62808683</v>
      </c>
      <c r="Y77" s="24">
        <v>2.708104054</v>
      </c>
      <c r="Z77" s="24">
        <v>0.0</v>
      </c>
      <c r="AA77" s="28"/>
      <c r="AB77" s="29"/>
      <c r="AC77" s="29"/>
      <c r="AD77" s="29"/>
      <c r="AE77" s="29"/>
      <c r="AF77" s="29"/>
      <c r="AG77" s="29"/>
      <c r="AH77" s="29"/>
      <c r="AI77" s="29"/>
      <c r="AJ77" s="29"/>
      <c r="AK77" s="29"/>
    </row>
    <row r="78">
      <c r="A78" s="19" t="s">
        <v>600</v>
      </c>
      <c r="B78" s="20" t="s">
        <v>50</v>
      </c>
      <c r="C78" s="21">
        <f t="shared" si="1"/>
        <v>4</v>
      </c>
      <c r="D78" s="21">
        <v>2881.06</v>
      </c>
      <c r="E78" s="22">
        <f t="shared" si="2"/>
        <v>2.88106</v>
      </c>
      <c r="F78" s="23">
        <f t="shared" si="3"/>
        <v>3</v>
      </c>
      <c r="G78" s="24">
        <v>99.23500061</v>
      </c>
      <c r="H78" s="25">
        <f t="shared" si="4"/>
        <v>2859.019909</v>
      </c>
      <c r="I78" s="24">
        <f t="shared" si="5"/>
        <v>99</v>
      </c>
      <c r="J78" s="24">
        <f t="shared" si="6"/>
        <v>0.76499939</v>
      </c>
      <c r="K78" s="24">
        <f t="shared" si="7"/>
        <v>1</v>
      </c>
      <c r="L78" s="26">
        <v>99.56810194</v>
      </c>
      <c r="M78" s="24" t="str">
        <f t="shared" si="8"/>
        <v/>
      </c>
      <c r="N78" s="27">
        <f t="shared" si="9"/>
        <v>99.56810194</v>
      </c>
      <c r="O78" s="24">
        <f t="shared" si="10"/>
        <v>99</v>
      </c>
      <c r="P78" s="24">
        <v>0.0</v>
      </c>
      <c r="Q78" s="24">
        <v>0.4318980637</v>
      </c>
      <c r="R78" s="24">
        <v>0.0</v>
      </c>
      <c r="S78" s="24" t="s">
        <v>17</v>
      </c>
      <c r="T78" s="24" t="s">
        <v>17</v>
      </c>
      <c r="U78" s="24" t="s">
        <v>17</v>
      </c>
      <c r="V78" s="24" t="s">
        <v>17</v>
      </c>
      <c r="W78" s="24" t="s">
        <v>17</v>
      </c>
      <c r="X78" s="24" t="s">
        <v>17</v>
      </c>
      <c r="Y78" s="24" t="s">
        <v>17</v>
      </c>
      <c r="Z78" s="24" t="s">
        <v>17</v>
      </c>
      <c r="AA78" s="28"/>
      <c r="AB78" s="29"/>
      <c r="AC78" s="29"/>
      <c r="AD78" s="29"/>
      <c r="AE78" s="29"/>
      <c r="AF78" s="29"/>
      <c r="AG78" s="29"/>
      <c r="AH78" s="29"/>
      <c r="AI78" s="29"/>
      <c r="AJ78" s="29"/>
      <c r="AK78" s="29"/>
    </row>
    <row r="79">
      <c r="A79" s="19" t="s">
        <v>605</v>
      </c>
      <c r="B79" s="20" t="s">
        <v>57</v>
      </c>
      <c r="C79" s="21">
        <f t="shared" si="1"/>
        <v>3</v>
      </c>
      <c r="D79" s="21">
        <v>2961.16</v>
      </c>
      <c r="E79" s="22">
        <f t="shared" si="2"/>
        <v>2.96116</v>
      </c>
      <c r="F79" s="23">
        <f t="shared" si="3"/>
        <v>3</v>
      </c>
      <c r="G79" s="24">
        <v>56.31100082</v>
      </c>
      <c r="H79" s="25">
        <f t="shared" si="4"/>
        <v>1667.458832</v>
      </c>
      <c r="I79" s="24">
        <f t="shared" si="5"/>
        <v>56</v>
      </c>
      <c r="J79" s="24">
        <f t="shared" si="6"/>
        <v>43.68899918</v>
      </c>
      <c r="K79" s="24">
        <f t="shared" si="7"/>
        <v>44</v>
      </c>
      <c r="L79" s="26">
        <v>91.0299445</v>
      </c>
      <c r="M79" s="24" t="str">
        <f t="shared" si="8"/>
        <v/>
      </c>
      <c r="N79" s="27">
        <f t="shared" si="9"/>
        <v>91.0299445</v>
      </c>
      <c r="O79" s="24">
        <f t="shared" si="10"/>
        <v>56</v>
      </c>
      <c r="P79" s="24">
        <v>5.367570914</v>
      </c>
      <c r="Q79" s="24">
        <v>1.864010203</v>
      </c>
      <c r="R79" s="24">
        <v>1.738474379</v>
      </c>
      <c r="S79" s="24">
        <v>85.39991216</v>
      </c>
      <c r="T79" s="24">
        <v>8.490737371</v>
      </c>
      <c r="U79" s="24">
        <v>2.568971895</v>
      </c>
      <c r="V79" s="24">
        <v>3.540378574</v>
      </c>
      <c r="W79" s="24">
        <v>95.39801591</v>
      </c>
      <c r="X79" s="24">
        <v>2.944456223</v>
      </c>
      <c r="Y79" s="24">
        <v>1.317064322</v>
      </c>
      <c r="Z79" s="24">
        <v>0.34046355</v>
      </c>
      <c r="AA79" s="28"/>
      <c r="AB79" s="29"/>
      <c r="AC79" s="29"/>
      <c r="AD79" s="29"/>
      <c r="AE79" s="29"/>
      <c r="AF79" s="29"/>
      <c r="AG79" s="29"/>
      <c r="AH79" s="29"/>
      <c r="AI79" s="29"/>
      <c r="AJ79" s="29"/>
      <c r="AK79" s="29"/>
    </row>
    <row r="80">
      <c r="A80" s="19" t="s">
        <v>620</v>
      </c>
      <c r="B80" s="20" t="s">
        <v>57</v>
      </c>
      <c r="C80" s="21">
        <f t="shared" si="1"/>
        <v>3</v>
      </c>
      <c r="D80" s="21">
        <v>2963.23</v>
      </c>
      <c r="E80" s="22">
        <f t="shared" si="2"/>
        <v>2.96323</v>
      </c>
      <c r="F80" s="23">
        <f t="shared" si="3"/>
        <v>3</v>
      </c>
      <c r="G80" s="24">
        <v>63.31299973</v>
      </c>
      <c r="H80" s="25">
        <f t="shared" si="4"/>
        <v>1876.109802</v>
      </c>
      <c r="I80" s="24">
        <f t="shared" si="5"/>
        <v>63</v>
      </c>
      <c r="J80" s="24">
        <f t="shared" si="6"/>
        <v>36.68700027</v>
      </c>
      <c r="K80" s="24">
        <f t="shared" si="7"/>
        <v>37</v>
      </c>
      <c r="L80" s="26">
        <v>99.97118069</v>
      </c>
      <c r="M80" s="24" t="str">
        <f t="shared" si="8"/>
        <v/>
      </c>
      <c r="N80" s="27">
        <f t="shared" si="9"/>
        <v>99.97118069</v>
      </c>
      <c r="O80" s="24">
        <f t="shared" si="10"/>
        <v>63</v>
      </c>
      <c r="P80" s="24">
        <v>0.0</v>
      </c>
      <c r="Q80" s="24">
        <v>0.02881930801</v>
      </c>
      <c r="R80" s="24">
        <v>0.0</v>
      </c>
      <c r="S80" s="24">
        <v>100.0</v>
      </c>
      <c r="T80" s="24">
        <v>0.0</v>
      </c>
      <c r="U80" s="24">
        <v>0.0</v>
      </c>
      <c r="V80" s="24">
        <v>0.0</v>
      </c>
      <c r="W80" s="24">
        <v>99.95448122</v>
      </c>
      <c r="X80" s="24">
        <v>0.0</v>
      </c>
      <c r="Y80" s="24">
        <v>0.04551878364</v>
      </c>
      <c r="Z80" s="24">
        <v>0.0</v>
      </c>
      <c r="AA80" s="28"/>
      <c r="AB80" s="29"/>
      <c r="AC80" s="29"/>
      <c r="AD80" s="29"/>
      <c r="AE80" s="29"/>
      <c r="AF80" s="29"/>
      <c r="AG80" s="29"/>
      <c r="AH80" s="29"/>
      <c r="AI80" s="29"/>
      <c r="AJ80" s="29"/>
      <c r="AK80" s="29"/>
    </row>
    <row r="81">
      <c r="A81" s="19" t="s">
        <v>627</v>
      </c>
      <c r="B81" s="20" t="s">
        <v>148</v>
      </c>
      <c r="C81" s="21">
        <f t="shared" si="1"/>
        <v>2</v>
      </c>
      <c r="D81" s="21">
        <v>3278.29</v>
      </c>
      <c r="E81" s="22">
        <f t="shared" si="2"/>
        <v>3.27829</v>
      </c>
      <c r="F81" s="23">
        <f t="shared" si="3"/>
        <v>4</v>
      </c>
      <c r="G81" s="24">
        <v>68.65699768</v>
      </c>
      <c r="H81" s="25">
        <f t="shared" si="4"/>
        <v>2250.775489</v>
      </c>
      <c r="I81" s="24">
        <f t="shared" si="5"/>
        <v>69</v>
      </c>
      <c r="J81" s="24">
        <f t="shared" si="6"/>
        <v>31.34300232</v>
      </c>
      <c r="K81" s="24">
        <f t="shared" si="7"/>
        <v>31</v>
      </c>
      <c r="L81" s="26">
        <v>85.49562527</v>
      </c>
      <c r="M81" s="24" t="str">
        <f t="shared" si="8"/>
        <v/>
      </c>
      <c r="N81" s="27">
        <f t="shared" si="9"/>
        <v>85.49562527</v>
      </c>
      <c r="O81" s="24">
        <f t="shared" si="10"/>
        <v>69</v>
      </c>
      <c r="P81" s="24">
        <v>2.14642893</v>
      </c>
      <c r="Q81" s="24">
        <v>6.633366714</v>
      </c>
      <c r="R81" s="24">
        <v>5.724579081</v>
      </c>
      <c r="S81" s="24">
        <v>61.07075114</v>
      </c>
      <c r="T81" s="24">
        <v>3.084170572</v>
      </c>
      <c r="U81" s="24">
        <v>17.58078116</v>
      </c>
      <c r="V81" s="24">
        <v>18.26429713</v>
      </c>
      <c r="W81" s="24">
        <v>96.64596558</v>
      </c>
      <c r="X81" s="24">
        <v>1.718335079</v>
      </c>
      <c r="Y81" s="24">
        <v>1.635699341</v>
      </c>
      <c r="Z81" s="24">
        <v>0.0</v>
      </c>
      <c r="AA81" s="28"/>
      <c r="AB81" s="29"/>
      <c r="AC81" s="29"/>
      <c r="AD81" s="29"/>
      <c r="AE81" s="29"/>
      <c r="AF81" s="29"/>
      <c r="AG81" s="29"/>
      <c r="AH81" s="29"/>
      <c r="AI81" s="29"/>
      <c r="AJ81" s="29"/>
      <c r="AK81" s="29"/>
    </row>
    <row r="82">
      <c r="A82" s="19" t="s">
        <v>641</v>
      </c>
      <c r="B82" s="20" t="s">
        <v>57</v>
      </c>
      <c r="C82" s="21">
        <f t="shared" si="1"/>
        <v>3</v>
      </c>
      <c r="D82" s="21">
        <v>3280.81</v>
      </c>
      <c r="E82" s="22">
        <f t="shared" si="2"/>
        <v>3.28081</v>
      </c>
      <c r="F82" s="23">
        <f t="shared" si="3"/>
        <v>4</v>
      </c>
      <c r="G82" s="24">
        <v>49.02000046</v>
      </c>
      <c r="H82" s="25">
        <f t="shared" si="4"/>
        <v>1608.253077</v>
      </c>
      <c r="I82" s="24">
        <f t="shared" si="5"/>
        <v>49</v>
      </c>
      <c r="J82" s="24">
        <f t="shared" si="6"/>
        <v>50.97999954</v>
      </c>
      <c r="K82" s="24">
        <f t="shared" si="7"/>
        <v>51</v>
      </c>
      <c r="L82" s="26">
        <v>96.11389762</v>
      </c>
      <c r="M82" s="24" t="str">
        <f t="shared" si="8"/>
        <v/>
      </c>
      <c r="N82" s="27">
        <f t="shared" si="9"/>
        <v>96.11389762</v>
      </c>
      <c r="O82" s="24">
        <f t="shared" si="10"/>
        <v>49</v>
      </c>
      <c r="P82" s="24">
        <v>3.823663938</v>
      </c>
      <c r="Q82" s="24">
        <v>0.06243843752</v>
      </c>
      <c r="R82" s="24">
        <v>0.0</v>
      </c>
      <c r="S82" s="24">
        <v>97.33333333</v>
      </c>
      <c r="T82" s="24">
        <v>2.666666667</v>
      </c>
      <c r="U82" s="24">
        <v>0.0</v>
      </c>
      <c r="V82" s="24">
        <v>0.0</v>
      </c>
      <c r="W82" s="24">
        <v>94.8457044</v>
      </c>
      <c r="X82" s="24">
        <v>5.026922206</v>
      </c>
      <c r="Y82" s="24">
        <v>0.1273733928</v>
      </c>
      <c r="Z82" s="24">
        <v>0.0</v>
      </c>
      <c r="AA82" s="28"/>
      <c r="AB82" s="29"/>
      <c r="AC82" s="29"/>
      <c r="AD82" s="29"/>
      <c r="AE82" s="29"/>
      <c r="AF82" s="29"/>
      <c r="AG82" s="29"/>
      <c r="AH82" s="29"/>
      <c r="AI82" s="29"/>
      <c r="AJ82" s="29"/>
      <c r="AK82" s="29"/>
    </row>
    <row r="83">
      <c r="A83" s="19" t="s">
        <v>652</v>
      </c>
      <c r="B83" s="20" t="s">
        <v>50</v>
      </c>
      <c r="C83" s="21">
        <f t="shared" si="1"/>
        <v>4</v>
      </c>
      <c r="D83" s="21">
        <v>3473.73</v>
      </c>
      <c r="E83" s="22">
        <f t="shared" si="2"/>
        <v>3.47373</v>
      </c>
      <c r="F83" s="23">
        <f t="shared" si="3"/>
        <v>4</v>
      </c>
      <c r="G83" s="24">
        <v>95.51499939</v>
      </c>
      <c r="H83" s="25">
        <f t="shared" si="4"/>
        <v>3317.933188</v>
      </c>
      <c r="I83" s="24">
        <f t="shared" si="5"/>
        <v>96</v>
      </c>
      <c r="J83" s="24">
        <f t="shared" si="6"/>
        <v>4.48500061</v>
      </c>
      <c r="K83" s="24">
        <f t="shared" si="7"/>
        <v>4</v>
      </c>
      <c r="L83" s="26">
        <v>99.49575756</v>
      </c>
      <c r="M83" s="24" t="str">
        <f t="shared" si="8"/>
        <v/>
      </c>
      <c r="N83" s="27">
        <f t="shared" si="9"/>
        <v>99.49575756</v>
      </c>
      <c r="O83" s="24">
        <f t="shared" si="10"/>
        <v>96</v>
      </c>
      <c r="P83" s="24">
        <v>0.5042424412</v>
      </c>
      <c r="Q83" s="24">
        <v>0.0</v>
      </c>
      <c r="R83" s="24">
        <v>0.0</v>
      </c>
      <c r="S83" s="24">
        <v>95.30083</v>
      </c>
      <c r="T83" s="24">
        <v>4.69917</v>
      </c>
      <c r="U83" s="24">
        <v>0.0</v>
      </c>
      <c r="V83" s="24">
        <v>0.0</v>
      </c>
      <c r="W83" s="24">
        <v>99.69273444</v>
      </c>
      <c r="X83" s="24">
        <v>0.3072655617</v>
      </c>
      <c r="Y83" s="24">
        <v>0.0</v>
      </c>
      <c r="Z83" s="24">
        <v>0.0</v>
      </c>
      <c r="AA83" s="28"/>
      <c r="AB83" s="29"/>
      <c r="AC83" s="29"/>
      <c r="AD83" s="29"/>
      <c r="AE83" s="29"/>
      <c r="AF83" s="29"/>
      <c r="AG83" s="29"/>
      <c r="AH83" s="29"/>
      <c r="AI83" s="29"/>
      <c r="AJ83" s="29"/>
      <c r="AK83" s="29"/>
    </row>
    <row r="84">
      <c r="A84" s="19" t="s">
        <v>661</v>
      </c>
      <c r="B84" s="20" t="s">
        <v>57</v>
      </c>
      <c r="C84" s="21">
        <f t="shared" si="1"/>
        <v>3</v>
      </c>
      <c r="D84" s="21">
        <v>3989.18</v>
      </c>
      <c r="E84" s="22">
        <f t="shared" si="2"/>
        <v>3.98918</v>
      </c>
      <c r="F84" s="23">
        <f t="shared" si="3"/>
        <v>4</v>
      </c>
      <c r="G84" s="24">
        <v>59.4529953</v>
      </c>
      <c r="H84" s="25">
        <f t="shared" si="4"/>
        <v>2371.686998</v>
      </c>
      <c r="I84" s="24">
        <f t="shared" si="5"/>
        <v>59</v>
      </c>
      <c r="J84" s="24">
        <f t="shared" si="6"/>
        <v>40.5470047</v>
      </c>
      <c r="K84" s="24">
        <f t="shared" si="7"/>
        <v>41</v>
      </c>
      <c r="L84" s="26">
        <v>97.3481397</v>
      </c>
      <c r="M84" s="24" t="str">
        <f t="shared" si="8"/>
        <v/>
      </c>
      <c r="N84" s="27">
        <f t="shared" si="9"/>
        <v>97.3481397</v>
      </c>
      <c r="O84" s="24">
        <f t="shared" si="10"/>
        <v>59</v>
      </c>
      <c r="P84" s="24">
        <v>0.0</v>
      </c>
      <c r="Q84" s="24">
        <v>2.632761379</v>
      </c>
      <c r="R84" s="24">
        <v>0.01909892327</v>
      </c>
      <c r="S84" s="24">
        <v>94.2718842</v>
      </c>
      <c r="T84" s="24">
        <v>0.0</v>
      </c>
      <c r="U84" s="24">
        <v>5.703923618</v>
      </c>
      <c r="V84" s="24">
        <v>0.02419218345</v>
      </c>
      <c r="W84" s="24">
        <v>99.44615394</v>
      </c>
      <c r="X84" s="24">
        <v>0.0</v>
      </c>
      <c r="Y84" s="24">
        <v>0.538220742</v>
      </c>
      <c r="Z84" s="24">
        <v>0.01562531586</v>
      </c>
      <c r="AA84" s="28"/>
      <c r="AB84" s="29"/>
      <c r="AC84" s="29"/>
      <c r="AD84" s="29"/>
      <c r="AE84" s="29"/>
      <c r="AF84" s="29"/>
      <c r="AG84" s="29"/>
      <c r="AH84" s="29"/>
      <c r="AI84" s="29"/>
      <c r="AJ84" s="29"/>
      <c r="AK84" s="29"/>
    </row>
    <row r="85">
      <c r="A85" s="19" t="s">
        <v>673</v>
      </c>
      <c r="B85" s="20" t="s">
        <v>57</v>
      </c>
      <c r="C85" s="21">
        <f t="shared" si="1"/>
        <v>3</v>
      </c>
      <c r="D85" s="21">
        <v>4033.96</v>
      </c>
      <c r="E85" s="22">
        <f t="shared" si="2"/>
        <v>4.03396</v>
      </c>
      <c r="F85" s="23">
        <f t="shared" si="3"/>
        <v>5</v>
      </c>
      <c r="G85" s="24">
        <v>42.84900284</v>
      </c>
      <c r="H85" s="25">
        <f t="shared" si="4"/>
        <v>1728.511635</v>
      </c>
      <c r="I85" s="24">
        <f t="shared" si="5"/>
        <v>43</v>
      </c>
      <c r="J85" s="24">
        <f t="shared" si="6"/>
        <v>57.15099716</v>
      </c>
      <c r="K85" s="24">
        <f t="shared" si="7"/>
        <v>57</v>
      </c>
      <c r="L85" s="26">
        <v>90.56996224</v>
      </c>
      <c r="M85" s="24" t="str">
        <f t="shared" si="8"/>
        <v/>
      </c>
      <c r="N85" s="27">
        <f t="shared" si="9"/>
        <v>90.56996224</v>
      </c>
      <c r="O85" s="24">
        <f t="shared" si="10"/>
        <v>43</v>
      </c>
      <c r="P85" s="24">
        <v>1.519776762</v>
      </c>
      <c r="Q85" s="24">
        <v>7.910260997</v>
      </c>
      <c r="R85" s="24">
        <v>0.0</v>
      </c>
      <c r="S85" s="24">
        <v>85.48103812</v>
      </c>
      <c r="T85" s="24">
        <v>1.52256302</v>
      </c>
      <c r="U85" s="24">
        <v>12.99639886</v>
      </c>
      <c r="V85" s="24">
        <v>0.0</v>
      </c>
      <c r="W85" s="24">
        <v>97.35744448</v>
      </c>
      <c r="X85" s="24">
        <v>1.516060408</v>
      </c>
      <c r="Y85" s="24">
        <v>1.126495111</v>
      </c>
      <c r="Z85" s="24">
        <v>0.0</v>
      </c>
      <c r="AA85" s="28"/>
      <c r="AB85" s="29"/>
      <c r="AC85" s="29"/>
      <c r="AD85" s="29"/>
      <c r="AE85" s="29"/>
      <c r="AF85" s="29"/>
      <c r="AG85" s="29"/>
      <c r="AH85" s="29"/>
      <c r="AI85" s="29"/>
      <c r="AJ85" s="29"/>
      <c r="AK85" s="29"/>
    </row>
    <row r="86">
      <c r="A86" s="19" t="s">
        <v>685</v>
      </c>
      <c r="B86" s="20" t="s">
        <v>50</v>
      </c>
      <c r="C86" s="21">
        <f t="shared" si="1"/>
        <v>4</v>
      </c>
      <c r="D86" s="21">
        <v>4105.27</v>
      </c>
      <c r="E86" s="22">
        <f t="shared" si="2"/>
        <v>4.10527</v>
      </c>
      <c r="F86" s="23">
        <f t="shared" si="3"/>
        <v>5</v>
      </c>
      <c r="G86" s="24">
        <v>57.55299759</v>
      </c>
      <c r="H86" s="25">
        <f t="shared" si="4"/>
        <v>2362.705944</v>
      </c>
      <c r="I86" s="24">
        <f t="shared" si="5"/>
        <v>58</v>
      </c>
      <c r="J86" s="24">
        <f t="shared" si="6"/>
        <v>42.44700241</v>
      </c>
      <c r="K86" s="24">
        <f t="shared" si="7"/>
        <v>42</v>
      </c>
      <c r="L86" s="26" t="s">
        <v>17</v>
      </c>
      <c r="M86" s="24" t="str">
        <f t="shared" si="8"/>
        <v>big</v>
      </c>
      <c r="N86" s="27" t="str">
        <f t="shared" si="9"/>
        <v>NAN</v>
      </c>
      <c r="O86" s="24">
        <f t="shared" si="10"/>
        <v>58</v>
      </c>
      <c r="P86" s="31" t="s">
        <v>17</v>
      </c>
      <c r="Q86" s="31" t="s">
        <v>17</v>
      </c>
      <c r="R86" s="31" t="s">
        <v>17</v>
      </c>
      <c r="S86" s="31" t="s">
        <v>17</v>
      </c>
      <c r="T86" s="31" t="s">
        <v>17</v>
      </c>
      <c r="U86" s="31" t="s">
        <v>17</v>
      </c>
      <c r="V86" s="31" t="s">
        <v>17</v>
      </c>
      <c r="W86" s="31">
        <v>100.0</v>
      </c>
      <c r="X86" s="31">
        <v>0.0</v>
      </c>
      <c r="Y86" s="31">
        <v>0.0</v>
      </c>
      <c r="Z86" s="31">
        <v>0.0</v>
      </c>
      <c r="AA86" s="28"/>
      <c r="AB86" s="29"/>
      <c r="AC86" s="29"/>
      <c r="AD86" s="29"/>
      <c r="AE86" s="29"/>
      <c r="AF86" s="29"/>
      <c r="AG86" s="29"/>
      <c r="AH86" s="29"/>
      <c r="AI86" s="29"/>
      <c r="AJ86" s="29"/>
      <c r="AK86" s="29"/>
    </row>
    <row r="87">
      <c r="A87" s="19" t="s">
        <v>688</v>
      </c>
      <c r="B87" s="20" t="s">
        <v>50</v>
      </c>
      <c r="C87" s="21">
        <f t="shared" si="1"/>
        <v>4</v>
      </c>
      <c r="D87" s="21">
        <v>4270.56</v>
      </c>
      <c r="E87" s="22">
        <f t="shared" si="2"/>
        <v>4.27056</v>
      </c>
      <c r="F87" s="23">
        <f t="shared" si="3"/>
        <v>5</v>
      </c>
      <c r="G87" s="24">
        <v>100.0</v>
      </c>
      <c r="H87" s="25">
        <f t="shared" si="4"/>
        <v>4270.56</v>
      </c>
      <c r="I87" s="24">
        <f t="shared" si="5"/>
        <v>100</v>
      </c>
      <c r="J87" s="24">
        <f t="shared" si="6"/>
        <v>0</v>
      </c>
      <c r="K87" s="24">
        <f t="shared" si="7"/>
        <v>0</v>
      </c>
      <c r="L87" s="26">
        <v>100.0</v>
      </c>
      <c r="M87" s="24" t="str">
        <f t="shared" si="8"/>
        <v/>
      </c>
      <c r="N87" s="27">
        <f t="shared" si="9"/>
        <v>100</v>
      </c>
      <c r="O87" s="24">
        <f t="shared" si="10"/>
        <v>100</v>
      </c>
      <c r="P87" s="24">
        <v>0.0</v>
      </c>
      <c r="Q87" s="24">
        <v>0.0</v>
      </c>
      <c r="R87" s="24">
        <v>0.0</v>
      </c>
      <c r="S87" s="24" t="s">
        <v>17</v>
      </c>
      <c r="T87" s="24" t="s">
        <v>17</v>
      </c>
      <c r="U87" s="24" t="s">
        <v>17</v>
      </c>
      <c r="V87" s="24" t="s">
        <v>17</v>
      </c>
      <c r="W87" s="24" t="s">
        <v>17</v>
      </c>
      <c r="X87" s="24" t="s">
        <v>17</v>
      </c>
      <c r="Y87" s="24" t="s">
        <v>17</v>
      </c>
      <c r="Z87" s="24" t="s">
        <v>17</v>
      </c>
      <c r="AA87" s="28"/>
      <c r="AB87" s="29"/>
      <c r="AC87" s="29"/>
      <c r="AD87" s="29"/>
      <c r="AE87" s="29"/>
      <c r="AF87" s="29"/>
      <c r="AG87" s="29"/>
      <c r="AH87" s="29"/>
      <c r="AI87" s="29"/>
      <c r="AJ87" s="29"/>
      <c r="AK87" s="29"/>
    </row>
    <row r="88">
      <c r="A88" s="19" t="s">
        <v>690</v>
      </c>
      <c r="B88" s="20" t="s">
        <v>50</v>
      </c>
      <c r="C88" s="21">
        <f t="shared" si="1"/>
        <v>4</v>
      </c>
      <c r="D88" s="21">
        <v>4314.77</v>
      </c>
      <c r="E88" s="22">
        <f t="shared" si="2"/>
        <v>4.31477</v>
      </c>
      <c r="F88" s="23">
        <f t="shared" si="3"/>
        <v>5</v>
      </c>
      <c r="G88" s="24">
        <v>68.41400146</v>
      </c>
      <c r="H88" s="25">
        <f t="shared" si="4"/>
        <v>2951.906811</v>
      </c>
      <c r="I88" s="24">
        <f t="shared" si="5"/>
        <v>68</v>
      </c>
      <c r="J88" s="24">
        <f t="shared" si="6"/>
        <v>31.58599854</v>
      </c>
      <c r="K88" s="24">
        <f t="shared" si="7"/>
        <v>32</v>
      </c>
      <c r="L88" s="26">
        <v>94.37254436</v>
      </c>
      <c r="M88" s="24" t="str">
        <f t="shared" si="8"/>
        <v/>
      </c>
      <c r="N88" s="27">
        <f t="shared" si="9"/>
        <v>94.37254436</v>
      </c>
      <c r="O88" s="24">
        <f t="shared" si="10"/>
        <v>68</v>
      </c>
      <c r="P88" s="24">
        <v>1.873480592</v>
      </c>
      <c r="Q88" s="24">
        <v>2.262304247</v>
      </c>
      <c r="R88" s="24">
        <v>1.491670799</v>
      </c>
      <c r="S88" s="24">
        <v>86.32308326</v>
      </c>
      <c r="T88" s="24">
        <v>1.791982583</v>
      </c>
      <c r="U88" s="24">
        <v>7.162364342</v>
      </c>
      <c r="V88" s="24">
        <v>4.722569811</v>
      </c>
      <c r="W88" s="24">
        <v>98.08889267</v>
      </c>
      <c r="X88" s="24">
        <v>1.911107333</v>
      </c>
      <c r="Y88" s="24">
        <v>0.0</v>
      </c>
      <c r="Z88" s="24">
        <v>0.0</v>
      </c>
      <c r="AA88" s="28"/>
      <c r="AB88" s="29"/>
      <c r="AC88" s="29"/>
      <c r="AD88" s="29"/>
      <c r="AE88" s="29"/>
      <c r="AF88" s="29"/>
      <c r="AG88" s="29"/>
      <c r="AH88" s="29"/>
      <c r="AI88" s="29"/>
      <c r="AJ88" s="29"/>
      <c r="AK88" s="29"/>
    </row>
    <row r="89">
      <c r="A89" s="19" t="s">
        <v>703</v>
      </c>
      <c r="B89" s="20" t="s">
        <v>148</v>
      </c>
      <c r="C89" s="21">
        <f t="shared" si="1"/>
        <v>2</v>
      </c>
      <c r="D89" s="21">
        <v>4649.66</v>
      </c>
      <c r="E89" s="22">
        <f t="shared" si="2"/>
        <v>4.64966</v>
      </c>
      <c r="F89" s="23">
        <f t="shared" si="3"/>
        <v>5</v>
      </c>
      <c r="G89" s="24">
        <v>55.32699585</v>
      </c>
      <c r="H89" s="25">
        <f t="shared" si="4"/>
        <v>2572.517195</v>
      </c>
      <c r="I89" s="24">
        <f t="shared" si="5"/>
        <v>55</v>
      </c>
      <c r="J89" s="24">
        <f t="shared" si="6"/>
        <v>44.67300415</v>
      </c>
      <c r="K89" s="24">
        <f t="shared" si="7"/>
        <v>45</v>
      </c>
      <c r="L89" s="26">
        <v>71.68104923</v>
      </c>
      <c r="M89" s="24" t="str">
        <f t="shared" si="8"/>
        <v/>
      </c>
      <c r="N89" s="27">
        <f t="shared" si="9"/>
        <v>71.68104923</v>
      </c>
      <c r="O89" s="24">
        <f t="shared" si="10"/>
        <v>55</v>
      </c>
      <c r="P89" s="24">
        <v>13.47689193</v>
      </c>
      <c r="Q89" s="24">
        <v>14.82032681</v>
      </c>
      <c r="R89" s="24">
        <v>0.02173203433</v>
      </c>
      <c r="S89" s="24">
        <v>49.9113389</v>
      </c>
      <c r="T89" s="24">
        <v>18.49039689</v>
      </c>
      <c r="U89" s="24">
        <v>31.5496173</v>
      </c>
      <c r="V89" s="24">
        <v>0.04864690722</v>
      </c>
      <c r="W89" s="24">
        <v>89.25869465</v>
      </c>
      <c r="X89" s="24">
        <v>9.428808083</v>
      </c>
      <c r="Y89" s="24">
        <v>1.31249727</v>
      </c>
      <c r="Z89" s="24">
        <v>0.0</v>
      </c>
      <c r="AA89" s="28"/>
      <c r="AB89" s="29"/>
      <c r="AC89" s="29"/>
      <c r="AD89" s="29"/>
      <c r="AE89" s="29"/>
      <c r="AF89" s="29"/>
      <c r="AG89" s="29"/>
      <c r="AH89" s="29"/>
      <c r="AI89" s="29"/>
      <c r="AJ89" s="29"/>
      <c r="AK89" s="29"/>
    </row>
    <row r="90">
      <c r="A90" s="19" t="s">
        <v>717</v>
      </c>
      <c r="B90" s="20" t="s">
        <v>50</v>
      </c>
      <c r="C90" s="21">
        <f t="shared" si="1"/>
        <v>4</v>
      </c>
      <c r="D90" s="21">
        <v>4822.23</v>
      </c>
      <c r="E90" s="22">
        <f t="shared" si="2"/>
        <v>4.82223</v>
      </c>
      <c r="F90" s="23">
        <f t="shared" si="3"/>
        <v>5</v>
      </c>
      <c r="G90" s="24">
        <v>86.6989975</v>
      </c>
      <c r="H90" s="25">
        <f t="shared" si="4"/>
        <v>4180.825067</v>
      </c>
      <c r="I90" s="24">
        <f t="shared" si="5"/>
        <v>87</v>
      </c>
      <c r="J90" s="24">
        <f t="shared" si="6"/>
        <v>13.3010025</v>
      </c>
      <c r="K90" s="24">
        <f t="shared" si="7"/>
        <v>13</v>
      </c>
      <c r="L90" s="26">
        <v>100.0000013</v>
      </c>
      <c r="M90" s="24" t="str">
        <f t="shared" si="8"/>
        <v>big</v>
      </c>
      <c r="N90" s="27">
        <f t="shared" si="9"/>
        <v>100</v>
      </c>
      <c r="O90" s="24">
        <f t="shared" si="10"/>
        <v>87</v>
      </c>
      <c r="P90" s="24">
        <v>0.0</v>
      </c>
      <c r="Q90" s="24">
        <v>0.0</v>
      </c>
      <c r="R90" s="24">
        <v>0.0</v>
      </c>
      <c r="S90" s="24">
        <v>100.0</v>
      </c>
      <c r="T90" s="24">
        <v>0.0</v>
      </c>
      <c r="U90" s="24">
        <v>0.0</v>
      </c>
      <c r="V90" s="24">
        <v>0.0</v>
      </c>
      <c r="W90" s="24">
        <v>100.0</v>
      </c>
      <c r="X90" s="24">
        <v>0.0</v>
      </c>
      <c r="Y90" s="24">
        <v>0.0</v>
      </c>
      <c r="Z90" s="24">
        <v>0.0</v>
      </c>
      <c r="AA90" s="28"/>
      <c r="AB90" s="29"/>
      <c r="AC90" s="29"/>
      <c r="AD90" s="29"/>
      <c r="AE90" s="29"/>
      <c r="AF90" s="29"/>
      <c r="AG90" s="29"/>
      <c r="AH90" s="29"/>
      <c r="AI90" s="29"/>
      <c r="AJ90" s="29"/>
      <c r="AK90" s="29"/>
    </row>
    <row r="91">
      <c r="A91" s="19" t="s">
        <v>721</v>
      </c>
      <c r="B91" s="20" t="s">
        <v>474</v>
      </c>
      <c r="C91" s="21">
        <f t="shared" si="1"/>
        <v>1</v>
      </c>
      <c r="D91" s="21">
        <v>4829.76</v>
      </c>
      <c r="E91" s="22">
        <f t="shared" si="2"/>
        <v>4.82976</v>
      </c>
      <c r="F91" s="23">
        <f t="shared" si="3"/>
        <v>5</v>
      </c>
      <c r="G91" s="24">
        <v>42.19799805</v>
      </c>
      <c r="H91" s="25">
        <f t="shared" si="4"/>
        <v>2038.062031</v>
      </c>
      <c r="I91" s="24">
        <f t="shared" si="5"/>
        <v>42</v>
      </c>
      <c r="J91" s="24">
        <f t="shared" si="6"/>
        <v>57.80200195</v>
      </c>
      <c r="K91" s="24">
        <f t="shared" si="7"/>
        <v>58</v>
      </c>
      <c r="L91" s="26">
        <v>37.20240205</v>
      </c>
      <c r="M91" s="24" t="str">
        <f t="shared" si="8"/>
        <v/>
      </c>
      <c r="N91" s="27">
        <f t="shared" si="9"/>
        <v>37.20240205</v>
      </c>
      <c r="O91" s="24">
        <f t="shared" si="10"/>
        <v>42</v>
      </c>
      <c r="P91" s="24">
        <v>25.68237348</v>
      </c>
      <c r="Q91" s="24">
        <v>33.53911377</v>
      </c>
      <c r="R91" s="24">
        <v>3.576110708</v>
      </c>
      <c r="S91" s="24">
        <v>28.10659415</v>
      </c>
      <c r="T91" s="24">
        <v>19.4058899</v>
      </c>
      <c r="U91" s="24">
        <v>46.37307301</v>
      </c>
      <c r="V91" s="24">
        <v>6.114442944</v>
      </c>
      <c r="W91" s="24">
        <v>49.66166495</v>
      </c>
      <c r="X91" s="24">
        <v>34.27978009</v>
      </c>
      <c r="Y91" s="24">
        <v>15.95940214</v>
      </c>
      <c r="Z91" s="24">
        <v>0.09915281712</v>
      </c>
      <c r="AA91" s="28"/>
      <c r="AB91" s="29"/>
      <c r="AC91" s="29"/>
      <c r="AD91" s="29"/>
      <c r="AE91" s="29"/>
      <c r="AF91" s="29"/>
      <c r="AG91" s="29"/>
      <c r="AH91" s="29"/>
      <c r="AI91" s="29"/>
      <c r="AJ91" s="29"/>
      <c r="AK91" s="29"/>
    </row>
    <row r="92">
      <c r="A92" s="19" t="s">
        <v>736</v>
      </c>
      <c r="B92" s="20" t="s">
        <v>50</v>
      </c>
      <c r="C92" s="21">
        <f t="shared" si="1"/>
        <v>4</v>
      </c>
      <c r="D92" s="21">
        <v>4937.8</v>
      </c>
      <c r="E92" s="22">
        <f t="shared" si="2"/>
        <v>4.9378</v>
      </c>
      <c r="F92" s="23">
        <f t="shared" si="3"/>
        <v>5</v>
      </c>
      <c r="G92" s="24">
        <v>63.65299988</v>
      </c>
      <c r="H92" s="25">
        <f t="shared" si="4"/>
        <v>3143.057828</v>
      </c>
      <c r="I92" s="24">
        <f t="shared" si="5"/>
        <v>64</v>
      </c>
      <c r="J92" s="24">
        <f t="shared" si="6"/>
        <v>36.34700012</v>
      </c>
      <c r="K92" s="24">
        <f t="shared" si="7"/>
        <v>36</v>
      </c>
      <c r="L92" s="26">
        <v>97.39970651</v>
      </c>
      <c r="M92" s="24" t="str">
        <f t="shared" si="8"/>
        <v/>
      </c>
      <c r="N92" s="27">
        <f t="shared" si="9"/>
        <v>97.39970651</v>
      </c>
      <c r="O92" s="24">
        <f t="shared" si="10"/>
        <v>64</v>
      </c>
      <c r="P92" s="24">
        <v>0.0</v>
      </c>
      <c r="Q92" s="24">
        <v>2.600293485</v>
      </c>
      <c r="R92" s="24">
        <v>0.0</v>
      </c>
      <c r="S92" s="24">
        <v>98.13492075</v>
      </c>
      <c r="T92" s="24">
        <v>0.0</v>
      </c>
      <c r="U92" s="24">
        <v>1.865079247</v>
      </c>
      <c r="V92" s="24">
        <v>0.0</v>
      </c>
      <c r="W92" s="24">
        <v>96.97988603</v>
      </c>
      <c r="X92" s="24">
        <v>0.0</v>
      </c>
      <c r="Y92" s="24">
        <v>3.020113966</v>
      </c>
      <c r="Z92" s="24">
        <v>0.0</v>
      </c>
      <c r="AA92" s="28"/>
      <c r="AB92" s="29"/>
      <c r="AC92" s="29"/>
      <c r="AD92" s="29"/>
      <c r="AE92" s="29"/>
      <c r="AF92" s="29"/>
      <c r="AG92" s="29"/>
      <c r="AH92" s="29"/>
      <c r="AI92" s="29"/>
      <c r="AJ92" s="29"/>
      <c r="AK92" s="29"/>
    </row>
    <row r="93">
      <c r="A93" s="19" t="s">
        <v>745</v>
      </c>
      <c r="B93" s="20" t="s">
        <v>474</v>
      </c>
      <c r="C93" s="21">
        <f t="shared" si="1"/>
        <v>1</v>
      </c>
      <c r="D93" s="21">
        <v>5057.68</v>
      </c>
      <c r="E93" s="22">
        <f t="shared" si="2"/>
        <v>5.05768</v>
      </c>
      <c r="F93" s="23">
        <f t="shared" si="3"/>
        <v>6</v>
      </c>
      <c r="G93" s="24">
        <v>52.08899689</v>
      </c>
      <c r="H93" s="25">
        <f t="shared" si="4"/>
        <v>2634.494778</v>
      </c>
      <c r="I93" s="24">
        <f t="shared" si="5"/>
        <v>52</v>
      </c>
      <c r="J93" s="24">
        <f t="shared" si="6"/>
        <v>47.91100311</v>
      </c>
      <c r="K93" s="24">
        <f t="shared" si="7"/>
        <v>48</v>
      </c>
      <c r="L93" s="26">
        <v>75.26179159</v>
      </c>
      <c r="M93" s="24" t="str">
        <f t="shared" si="8"/>
        <v/>
      </c>
      <c r="N93" s="27">
        <f t="shared" si="9"/>
        <v>75.26179159</v>
      </c>
      <c r="O93" s="24">
        <f t="shared" si="10"/>
        <v>52</v>
      </c>
      <c r="P93" s="24">
        <v>8.700657475</v>
      </c>
      <c r="Q93" s="24">
        <v>3.488080869</v>
      </c>
      <c r="R93" s="24">
        <v>12.54947006</v>
      </c>
      <c r="S93" s="24">
        <v>64.10021689</v>
      </c>
      <c r="T93" s="24">
        <v>6.537775797</v>
      </c>
      <c r="U93" s="24">
        <v>3.383709875</v>
      </c>
      <c r="V93" s="24">
        <v>25.97829744</v>
      </c>
      <c r="W93" s="24">
        <v>85.52810963</v>
      </c>
      <c r="X93" s="24">
        <v>10.69005698</v>
      </c>
      <c r="Y93" s="24">
        <v>3.58408039</v>
      </c>
      <c r="Z93" s="24">
        <v>0.1977530006</v>
      </c>
      <c r="AA93" s="28"/>
      <c r="AB93" s="29"/>
      <c r="AC93" s="29"/>
      <c r="AD93" s="29"/>
      <c r="AE93" s="29"/>
      <c r="AF93" s="29"/>
      <c r="AG93" s="29"/>
      <c r="AH93" s="29"/>
      <c r="AI93" s="29"/>
      <c r="AJ93" s="29"/>
      <c r="AK93" s="29"/>
    </row>
    <row r="94">
      <c r="A94" s="19" t="s">
        <v>760</v>
      </c>
      <c r="B94" s="20" t="s">
        <v>57</v>
      </c>
      <c r="C94" s="21">
        <f t="shared" si="1"/>
        <v>3</v>
      </c>
      <c r="D94" s="21">
        <v>5094.11</v>
      </c>
      <c r="E94" s="22">
        <f t="shared" si="2"/>
        <v>5.09411</v>
      </c>
      <c r="F94" s="23">
        <f t="shared" si="3"/>
        <v>6</v>
      </c>
      <c r="G94" s="24">
        <v>80.77099609</v>
      </c>
      <c r="H94" s="25">
        <f t="shared" si="4"/>
        <v>4114.563389</v>
      </c>
      <c r="I94" s="24">
        <f t="shared" si="5"/>
        <v>81</v>
      </c>
      <c r="J94" s="24">
        <f t="shared" si="6"/>
        <v>19.22900391</v>
      </c>
      <c r="K94" s="24">
        <f t="shared" si="7"/>
        <v>19</v>
      </c>
      <c r="L94" s="26">
        <v>99.81053693</v>
      </c>
      <c r="M94" s="24" t="str">
        <f t="shared" si="8"/>
        <v/>
      </c>
      <c r="N94" s="27">
        <f t="shared" si="9"/>
        <v>99.81053693</v>
      </c>
      <c r="O94" s="24">
        <f t="shared" si="10"/>
        <v>81</v>
      </c>
      <c r="P94" s="24">
        <v>0.1894594746</v>
      </c>
      <c r="Q94" s="24">
        <v>3.594451897E-6</v>
      </c>
      <c r="R94" s="24">
        <v>0.0</v>
      </c>
      <c r="S94" s="24">
        <v>99.64625</v>
      </c>
      <c r="T94" s="24">
        <v>0.35375</v>
      </c>
      <c r="U94" s="24">
        <v>0.0</v>
      </c>
      <c r="V94" s="24">
        <v>0.0</v>
      </c>
      <c r="W94" s="24">
        <v>99.84965286</v>
      </c>
      <c r="X94" s="24">
        <v>0.1503471429</v>
      </c>
      <c r="Y94" s="24">
        <v>0.0</v>
      </c>
      <c r="Z94" s="24">
        <v>0.0</v>
      </c>
      <c r="AA94" s="28"/>
      <c r="AB94" s="29"/>
      <c r="AC94" s="29"/>
      <c r="AD94" s="29"/>
      <c r="AE94" s="29"/>
      <c r="AF94" s="29"/>
      <c r="AG94" s="29"/>
      <c r="AH94" s="29"/>
      <c r="AI94" s="29"/>
      <c r="AJ94" s="29"/>
      <c r="AK94" s="29"/>
    </row>
    <row r="95">
      <c r="A95" s="19" t="s">
        <v>770</v>
      </c>
      <c r="B95" s="20" t="s">
        <v>148</v>
      </c>
      <c r="C95" s="21">
        <f t="shared" si="1"/>
        <v>2</v>
      </c>
      <c r="D95" s="21">
        <v>5101.42</v>
      </c>
      <c r="E95" s="22">
        <f t="shared" si="2"/>
        <v>5.10142</v>
      </c>
      <c r="F95" s="23">
        <f t="shared" si="3"/>
        <v>6</v>
      </c>
      <c r="G95" s="24">
        <v>76.71899414</v>
      </c>
      <c r="H95" s="25">
        <f t="shared" si="4"/>
        <v>3913.758111</v>
      </c>
      <c r="I95" s="24">
        <f t="shared" si="5"/>
        <v>77</v>
      </c>
      <c r="J95" s="24">
        <f t="shared" si="6"/>
        <v>23.28100586</v>
      </c>
      <c r="K95" s="24">
        <f t="shared" si="7"/>
        <v>23</v>
      </c>
      <c r="L95" s="26">
        <v>97.88039722</v>
      </c>
      <c r="M95" s="24" t="str">
        <f t="shared" si="8"/>
        <v/>
      </c>
      <c r="N95" s="27">
        <f t="shared" si="9"/>
        <v>97.88039722</v>
      </c>
      <c r="O95" s="24">
        <f t="shared" si="10"/>
        <v>77</v>
      </c>
      <c r="P95" s="24">
        <v>1.029979486</v>
      </c>
      <c r="Q95" s="24">
        <v>1.089623295</v>
      </c>
      <c r="R95" s="24" t="s">
        <v>17</v>
      </c>
      <c r="S95" s="24">
        <v>98.71555642</v>
      </c>
      <c r="T95" s="24">
        <v>0.3174006273</v>
      </c>
      <c r="U95" s="24">
        <v>0.9670429576</v>
      </c>
      <c r="V95" s="24" t="s">
        <v>17</v>
      </c>
      <c r="W95" s="24">
        <v>97.62696443</v>
      </c>
      <c r="X95" s="24">
        <v>1.246217358</v>
      </c>
      <c r="Y95" s="24">
        <v>1.126818208</v>
      </c>
      <c r="Z95" s="24" t="s">
        <v>17</v>
      </c>
      <c r="AA95" s="28"/>
      <c r="AB95" s="29"/>
      <c r="AC95" s="29"/>
      <c r="AD95" s="29"/>
      <c r="AE95" s="29"/>
      <c r="AF95" s="29"/>
      <c r="AG95" s="29"/>
      <c r="AH95" s="29"/>
      <c r="AI95" s="29"/>
      <c r="AJ95" s="29"/>
      <c r="AK95" s="29"/>
    </row>
    <row r="96">
      <c r="A96" s="19" t="s">
        <v>782</v>
      </c>
      <c r="B96" s="20" t="s">
        <v>50</v>
      </c>
      <c r="C96" s="21">
        <f t="shared" si="1"/>
        <v>4</v>
      </c>
      <c r="D96" s="21">
        <v>5106.62</v>
      </c>
      <c r="E96" s="22">
        <f t="shared" si="2"/>
        <v>5.10662</v>
      </c>
      <c r="F96" s="23">
        <f t="shared" si="3"/>
        <v>6</v>
      </c>
      <c r="G96" s="24">
        <v>86.27599335</v>
      </c>
      <c r="H96" s="25">
        <f t="shared" si="4"/>
        <v>4405.787132</v>
      </c>
      <c r="I96" s="24">
        <f t="shared" si="5"/>
        <v>86</v>
      </c>
      <c r="J96" s="24">
        <f t="shared" si="6"/>
        <v>13.72400665</v>
      </c>
      <c r="K96" s="24">
        <f t="shared" si="7"/>
        <v>14</v>
      </c>
      <c r="L96" s="26">
        <v>92.16802469</v>
      </c>
      <c r="M96" s="24" t="str">
        <f t="shared" si="8"/>
        <v/>
      </c>
      <c r="N96" s="27">
        <f t="shared" si="9"/>
        <v>92.16802469</v>
      </c>
      <c r="O96" s="24">
        <f t="shared" si="10"/>
        <v>86</v>
      </c>
      <c r="P96" s="24">
        <v>7.541419893</v>
      </c>
      <c r="Q96" s="24">
        <v>0.2604052036</v>
      </c>
      <c r="R96" s="24">
        <v>0.03015021745</v>
      </c>
      <c r="S96" s="24">
        <v>76.25077991</v>
      </c>
      <c r="T96" s="24">
        <v>21.63212113</v>
      </c>
      <c r="U96" s="24">
        <v>1.897409218</v>
      </c>
      <c r="V96" s="24">
        <v>0.2196897375</v>
      </c>
      <c r="W96" s="24">
        <v>94.7</v>
      </c>
      <c r="X96" s="30">
        <v>5.3</v>
      </c>
      <c r="Y96" s="24">
        <v>0.0</v>
      </c>
      <c r="Z96" s="24">
        <v>0.0</v>
      </c>
      <c r="AA96" s="28"/>
      <c r="AB96" s="29"/>
      <c r="AC96" s="29"/>
      <c r="AD96" s="29"/>
      <c r="AE96" s="29"/>
      <c r="AF96" s="29"/>
      <c r="AG96" s="29"/>
      <c r="AH96" s="29"/>
      <c r="AI96" s="29"/>
      <c r="AJ96" s="29"/>
      <c r="AK96" s="29"/>
    </row>
    <row r="97">
      <c r="A97" s="19" t="s">
        <v>794</v>
      </c>
      <c r="B97" s="20" t="s">
        <v>50</v>
      </c>
      <c r="C97" s="21">
        <f t="shared" si="1"/>
        <v>4</v>
      </c>
      <c r="D97" s="21">
        <v>5421.24</v>
      </c>
      <c r="E97" s="22">
        <f t="shared" si="2"/>
        <v>5.42124</v>
      </c>
      <c r="F97" s="23">
        <f t="shared" si="3"/>
        <v>6</v>
      </c>
      <c r="G97" s="24">
        <v>82.97399139</v>
      </c>
      <c r="H97" s="25">
        <f t="shared" si="4"/>
        <v>4498.219211</v>
      </c>
      <c r="I97" s="24">
        <f t="shared" si="5"/>
        <v>83</v>
      </c>
      <c r="J97" s="24">
        <f t="shared" si="6"/>
        <v>17.02600861</v>
      </c>
      <c r="K97" s="24">
        <f t="shared" si="7"/>
        <v>17</v>
      </c>
      <c r="L97" s="26">
        <v>99.9999955</v>
      </c>
      <c r="M97" s="24" t="str">
        <f t="shared" si="8"/>
        <v/>
      </c>
      <c r="N97" s="27">
        <f t="shared" si="9"/>
        <v>99.9999955</v>
      </c>
      <c r="O97" s="24">
        <f t="shared" si="10"/>
        <v>83</v>
      </c>
      <c r="P97" s="24">
        <v>0.0</v>
      </c>
      <c r="Q97" s="24">
        <v>4.503407453E-6</v>
      </c>
      <c r="R97" s="24">
        <v>0.0</v>
      </c>
      <c r="S97" s="24">
        <v>100.0</v>
      </c>
      <c r="T97" s="24">
        <v>0.0</v>
      </c>
      <c r="U97" s="24">
        <v>0.0</v>
      </c>
      <c r="V97" s="24">
        <v>0.0</v>
      </c>
      <c r="W97" s="24">
        <v>100.0</v>
      </c>
      <c r="X97" s="24">
        <v>0.0</v>
      </c>
      <c r="Y97" s="24">
        <v>0.0</v>
      </c>
      <c r="Z97" s="24">
        <v>0.0</v>
      </c>
      <c r="AA97" s="28"/>
      <c r="AB97" s="29"/>
      <c r="AC97" s="29"/>
      <c r="AD97" s="29"/>
      <c r="AE97" s="29"/>
      <c r="AF97" s="29"/>
      <c r="AG97" s="29"/>
      <c r="AH97" s="29"/>
      <c r="AI97" s="29"/>
      <c r="AJ97" s="29"/>
      <c r="AK97" s="29"/>
    </row>
    <row r="98">
      <c r="A98" s="19" t="s">
        <v>799</v>
      </c>
      <c r="B98" s="20" t="s">
        <v>50</v>
      </c>
      <c r="C98" s="21">
        <f t="shared" si="1"/>
        <v>4</v>
      </c>
      <c r="D98" s="21">
        <v>5459.64</v>
      </c>
      <c r="E98" s="22">
        <f t="shared" si="2"/>
        <v>5.45964</v>
      </c>
      <c r="F98" s="23">
        <f t="shared" si="3"/>
        <v>6</v>
      </c>
      <c r="G98" s="24">
        <v>53.75999832</v>
      </c>
      <c r="H98" s="25">
        <f t="shared" si="4"/>
        <v>2935.102372</v>
      </c>
      <c r="I98" s="24">
        <f t="shared" si="5"/>
        <v>54</v>
      </c>
      <c r="J98" s="24">
        <f t="shared" si="6"/>
        <v>46.24000168</v>
      </c>
      <c r="K98" s="24">
        <f t="shared" si="7"/>
        <v>46</v>
      </c>
      <c r="L98" s="26">
        <v>99.78769858</v>
      </c>
      <c r="M98" s="24" t="str">
        <f t="shared" si="8"/>
        <v/>
      </c>
      <c r="N98" s="27">
        <f t="shared" si="9"/>
        <v>99.78769858</v>
      </c>
      <c r="O98" s="24">
        <f t="shared" si="10"/>
        <v>54</v>
      </c>
      <c r="P98" s="24">
        <v>0.2123014241</v>
      </c>
      <c r="Q98" s="24">
        <v>0.0</v>
      </c>
      <c r="R98" s="24">
        <v>0.0</v>
      </c>
      <c r="S98" s="24">
        <v>100.0</v>
      </c>
      <c r="T98" s="24">
        <v>0.0</v>
      </c>
      <c r="U98" s="24">
        <v>0.0</v>
      </c>
      <c r="V98" s="24">
        <v>0.0</v>
      </c>
      <c r="W98" s="24">
        <v>99.60509406</v>
      </c>
      <c r="X98" s="24">
        <v>0.3949059374</v>
      </c>
      <c r="Y98" s="24">
        <v>0.0</v>
      </c>
      <c r="Z98" s="24">
        <v>0.0</v>
      </c>
      <c r="AA98" s="28"/>
      <c r="AB98" s="29"/>
      <c r="AC98" s="29"/>
      <c r="AD98" s="29"/>
      <c r="AE98" s="29"/>
      <c r="AF98" s="29"/>
      <c r="AG98" s="29"/>
      <c r="AH98" s="29"/>
      <c r="AI98" s="29"/>
      <c r="AJ98" s="29"/>
      <c r="AK98" s="29"/>
    </row>
    <row r="99">
      <c r="A99" s="19" t="s">
        <v>806</v>
      </c>
      <c r="B99" s="20" t="s">
        <v>148</v>
      </c>
      <c r="C99" s="21">
        <f t="shared" si="1"/>
        <v>2</v>
      </c>
      <c r="D99" s="21">
        <v>5518.09</v>
      </c>
      <c r="E99" s="22">
        <f t="shared" si="2"/>
        <v>5.51809</v>
      </c>
      <c r="F99" s="23">
        <f t="shared" si="3"/>
        <v>6</v>
      </c>
      <c r="G99" s="24">
        <v>67.82900238</v>
      </c>
      <c r="H99" s="25">
        <f t="shared" si="4"/>
        <v>3742.865397</v>
      </c>
      <c r="I99" s="24">
        <f t="shared" si="5"/>
        <v>68</v>
      </c>
      <c r="J99" s="24">
        <f t="shared" si="6"/>
        <v>32.17099762</v>
      </c>
      <c r="K99" s="24">
        <f t="shared" si="7"/>
        <v>32</v>
      </c>
      <c r="L99" s="26">
        <v>73.78451158</v>
      </c>
      <c r="M99" s="24" t="str">
        <f t="shared" si="8"/>
        <v/>
      </c>
      <c r="N99" s="27">
        <f t="shared" si="9"/>
        <v>73.78451158</v>
      </c>
      <c r="O99" s="24">
        <f t="shared" si="10"/>
        <v>68</v>
      </c>
      <c r="P99" s="24">
        <v>10.46117203</v>
      </c>
      <c r="Q99" s="24">
        <v>9.559180722</v>
      </c>
      <c r="R99" s="24">
        <v>6.195135664</v>
      </c>
      <c r="S99" s="24">
        <v>45.72441318</v>
      </c>
      <c r="T99" s="24">
        <v>10.6323901</v>
      </c>
      <c r="U99" s="24">
        <v>24.40516973</v>
      </c>
      <c r="V99" s="24">
        <v>19.23802699</v>
      </c>
      <c r="W99" s="24">
        <v>87.09329616</v>
      </c>
      <c r="X99" s="24">
        <v>10.37996439</v>
      </c>
      <c r="Y99" s="24">
        <v>2.517789997</v>
      </c>
      <c r="Z99" s="24">
        <v>0.008949452055</v>
      </c>
      <c r="AA99" s="28"/>
      <c r="AB99" s="29"/>
      <c r="AC99" s="29"/>
      <c r="AD99" s="29"/>
      <c r="AE99" s="29"/>
      <c r="AF99" s="29"/>
      <c r="AG99" s="29"/>
      <c r="AH99" s="29"/>
      <c r="AI99" s="29"/>
      <c r="AJ99" s="29"/>
      <c r="AK99" s="29"/>
    </row>
    <row r="100">
      <c r="A100" s="19" t="s">
        <v>821</v>
      </c>
      <c r="B100" s="20" t="s">
        <v>50</v>
      </c>
      <c r="C100" s="21">
        <f t="shared" si="1"/>
        <v>4</v>
      </c>
      <c r="D100" s="21">
        <v>5540.72</v>
      </c>
      <c r="E100" s="22">
        <f t="shared" si="2"/>
        <v>5.54072</v>
      </c>
      <c r="F100" s="23">
        <f t="shared" si="3"/>
        <v>6</v>
      </c>
      <c r="G100" s="24">
        <v>85.51700592</v>
      </c>
      <c r="H100" s="25">
        <f t="shared" si="4"/>
        <v>4738.25785</v>
      </c>
      <c r="I100" s="24">
        <f t="shared" si="5"/>
        <v>86</v>
      </c>
      <c r="J100" s="24">
        <f t="shared" si="6"/>
        <v>14.48299408</v>
      </c>
      <c r="K100" s="24">
        <f t="shared" si="7"/>
        <v>14</v>
      </c>
      <c r="L100" s="26">
        <v>100.0000033</v>
      </c>
      <c r="M100" s="24" t="str">
        <f t="shared" si="8"/>
        <v>big</v>
      </c>
      <c r="N100" s="27">
        <f t="shared" si="9"/>
        <v>100</v>
      </c>
      <c r="O100" s="24">
        <f t="shared" si="10"/>
        <v>86</v>
      </c>
      <c r="P100" s="24">
        <v>0.0</v>
      </c>
      <c r="Q100" s="24">
        <v>0.0</v>
      </c>
      <c r="R100" s="24">
        <v>0.0</v>
      </c>
      <c r="S100" s="24">
        <v>100.0</v>
      </c>
      <c r="T100" s="24">
        <v>0.0</v>
      </c>
      <c r="U100" s="24">
        <v>0.0</v>
      </c>
      <c r="V100" s="24">
        <v>0.0</v>
      </c>
      <c r="W100" s="24">
        <v>100.0</v>
      </c>
      <c r="X100" s="24">
        <v>0.0</v>
      </c>
      <c r="Y100" s="24">
        <v>0.0</v>
      </c>
      <c r="Z100" s="24">
        <v>0.0</v>
      </c>
      <c r="AA100" s="28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</row>
    <row r="101">
      <c r="A101" s="19" t="s">
        <v>825</v>
      </c>
      <c r="B101" s="20" t="s">
        <v>50</v>
      </c>
      <c r="C101" s="21">
        <f t="shared" si="1"/>
        <v>4</v>
      </c>
      <c r="D101" s="21">
        <v>5792.2</v>
      </c>
      <c r="E101" s="22">
        <f t="shared" si="2"/>
        <v>5.7922</v>
      </c>
      <c r="F101" s="23">
        <f t="shared" si="3"/>
        <v>6</v>
      </c>
      <c r="G101" s="24">
        <v>88.11600494</v>
      </c>
      <c r="H101" s="25">
        <f t="shared" si="4"/>
        <v>5103.855238</v>
      </c>
      <c r="I101" s="24">
        <f t="shared" si="5"/>
        <v>88</v>
      </c>
      <c r="J101" s="24">
        <f t="shared" si="6"/>
        <v>11.88399506</v>
      </c>
      <c r="K101" s="24">
        <f t="shared" si="7"/>
        <v>12</v>
      </c>
      <c r="L101" s="26">
        <v>100.0000011</v>
      </c>
      <c r="M101" s="24" t="str">
        <f t="shared" si="8"/>
        <v>big</v>
      </c>
      <c r="N101" s="27">
        <f t="shared" si="9"/>
        <v>100</v>
      </c>
      <c r="O101" s="24">
        <f t="shared" si="10"/>
        <v>88</v>
      </c>
      <c r="P101" s="24">
        <v>0.0</v>
      </c>
      <c r="Q101" s="24">
        <v>0.0</v>
      </c>
      <c r="R101" s="24">
        <v>0.0</v>
      </c>
      <c r="S101" s="24">
        <v>100.0</v>
      </c>
      <c r="T101" s="24">
        <v>0.0</v>
      </c>
      <c r="U101" s="24">
        <v>0.0</v>
      </c>
      <c r="V101" s="24">
        <v>0.0</v>
      </c>
      <c r="W101" s="24">
        <v>100.0</v>
      </c>
      <c r="X101" s="24">
        <v>0.0</v>
      </c>
      <c r="Y101" s="24">
        <v>0.0</v>
      </c>
      <c r="Z101" s="24">
        <v>0.0</v>
      </c>
      <c r="AA101" s="28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</row>
    <row r="102">
      <c r="A102" s="19" t="s">
        <v>829</v>
      </c>
      <c r="B102" s="20" t="s">
        <v>50</v>
      </c>
      <c r="C102" s="21">
        <f t="shared" si="1"/>
        <v>4</v>
      </c>
      <c r="D102" s="21">
        <v>5850.34</v>
      </c>
      <c r="E102" s="22">
        <f t="shared" si="2"/>
        <v>5.85034</v>
      </c>
      <c r="F102" s="23">
        <f t="shared" si="3"/>
        <v>6</v>
      </c>
      <c r="G102" s="24">
        <v>100.0</v>
      </c>
      <c r="H102" s="25">
        <f t="shared" si="4"/>
        <v>5850.34</v>
      </c>
      <c r="I102" s="24">
        <f t="shared" si="5"/>
        <v>100</v>
      </c>
      <c r="J102" s="24">
        <f t="shared" si="6"/>
        <v>0</v>
      </c>
      <c r="K102" s="24">
        <f t="shared" si="7"/>
        <v>0</v>
      </c>
      <c r="L102" s="26">
        <v>100.0</v>
      </c>
      <c r="M102" s="24" t="str">
        <f t="shared" si="8"/>
        <v/>
      </c>
      <c r="N102" s="27">
        <f t="shared" si="9"/>
        <v>100</v>
      </c>
      <c r="O102" s="24">
        <f t="shared" si="10"/>
        <v>100</v>
      </c>
      <c r="P102" s="24">
        <v>0.0</v>
      </c>
      <c r="Q102" s="24">
        <v>0.0</v>
      </c>
      <c r="R102" s="24">
        <v>0.0</v>
      </c>
      <c r="S102" s="24" t="s">
        <v>17</v>
      </c>
      <c r="T102" s="24" t="s">
        <v>17</v>
      </c>
      <c r="U102" s="24" t="s">
        <v>17</v>
      </c>
      <c r="V102" s="24" t="s">
        <v>17</v>
      </c>
      <c r="W102" s="24">
        <v>100.0</v>
      </c>
      <c r="X102" s="24">
        <v>0.0</v>
      </c>
      <c r="Y102" s="24">
        <v>0.0</v>
      </c>
      <c r="Z102" s="24">
        <v>0.0</v>
      </c>
      <c r="AA102" s="28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</row>
    <row r="103">
      <c r="A103" s="19" t="s">
        <v>831</v>
      </c>
      <c r="B103" s="20" t="s">
        <v>57</v>
      </c>
      <c r="C103" s="21">
        <f t="shared" si="1"/>
        <v>3</v>
      </c>
      <c r="D103" s="21">
        <v>6031.19</v>
      </c>
      <c r="E103" s="22">
        <f t="shared" si="2"/>
        <v>6.03119</v>
      </c>
      <c r="F103" s="23">
        <f t="shared" si="3"/>
        <v>7</v>
      </c>
      <c r="G103" s="24">
        <v>52.51600266</v>
      </c>
      <c r="H103" s="25">
        <f t="shared" si="4"/>
        <v>3167.339901</v>
      </c>
      <c r="I103" s="24">
        <f t="shared" si="5"/>
        <v>53</v>
      </c>
      <c r="J103" s="24">
        <f t="shared" si="6"/>
        <v>47.48399734</v>
      </c>
      <c r="K103" s="24">
        <f t="shared" si="7"/>
        <v>47</v>
      </c>
      <c r="L103" s="26">
        <v>100.0</v>
      </c>
      <c r="M103" s="24" t="str">
        <f t="shared" si="8"/>
        <v/>
      </c>
      <c r="N103" s="27">
        <f t="shared" si="9"/>
        <v>100</v>
      </c>
      <c r="O103" s="24">
        <f t="shared" si="10"/>
        <v>53</v>
      </c>
      <c r="P103" s="24">
        <v>0.0</v>
      </c>
      <c r="Q103" s="24">
        <v>0.0</v>
      </c>
      <c r="R103" s="24">
        <v>0.0</v>
      </c>
      <c r="S103" s="24">
        <v>100.0</v>
      </c>
      <c r="T103" s="24">
        <v>0.0</v>
      </c>
      <c r="U103" s="24">
        <v>0.0</v>
      </c>
      <c r="V103" s="24">
        <v>0.0</v>
      </c>
      <c r="W103" s="24">
        <v>100.0</v>
      </c>
      <c r="X103" s="24">
        <v>0.0</v>
      </c>
      <c r="Y103" s="24">
        <v>0.0</v>
      </c>
      <c r="Z103" s="24">
        <v>0.0</v>
      </c>
      <c r="AA103" s="28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</row>
    <row r="104">
      <c r="A104" s="19" t="s">
        <v>834</v>
      </c>
      <c r="B104" s="20" t="s">
        <v>148</v>
      </c>
      <c r="C104" s="21">
        <f t="shared" si="1"/>
        <v>2</v>
      </c>
      <c r="D104" s="21">
        <v>6486.2</v>
      </c>
      <c r="E104" s="22">
        <f t="shared" si="2"/>
        <v>6.4862</v>
      </c>
      <c r="F104" s="23">
        <f t="shared" si="3"/>
        <v>7</v>
      </c>
      <c r="G104" s="24">
        <v>73.44400024</v>
      </c>
      <c r="H104" s="25">
        <f t="shared" si="4"/>
        <v>4763.724744</v>
      </c>
      <c r="I104" s="24">
        <f t="shared" si="5"/>
        <v>73</v>
      </c>
      <c r="J104" s="24">
        <f t="shared" si="6"/>
        <v>26.55599976</v>
      </c>
      <c r="K104" s="24">
        <f t="shared" si="7"/>
        <v>27</v>
      </c>
      <c r="L104" s="26">
        <v>97.94657541</v>
      </c>
      <c r="M104" s="24" t="str">
        <f t="shared" si="8"/>
        <v/>
      </c>
      <c r="N104" s="27">
        <f t="shared" si="9"/>
        <v>97.94657541</v>
      </c>
      <c r="O104" s="24">
        <f t="shared" si="10"/>
        <v>73</v>
      </c>
      <c r="P104" s="24">
        <v>0.2072632319</v>
      </c>
      <c r="Q104" s="24">
        <v>0.3151739969</v>
      </c>
      <c r="R104" s="24">
        <v>1.530987366</v>
      </c>
      <c r="S104" s="24">
        <v>93.45439508</v>
      </c>
      <c r="T104" s="24">
        <v>0.7804762049</v>
      </c>
      <c r="U104" s="24">
        <v>0.0</v>
      </c>
      <c r="V104" s="24">
        <v>5.765128712</v>
      </c>
      <c r="W104" s="24">
        <v>99.57087001</v>
      </c>
      <c r="X104" s="24">
        <v>0.0</v>
      </c>
      <c r="Y104" s="24">
        <v>0.4291299944</v>
      </c>
      <c r="Z104" s="24">
        <v>0.0</v>
      </c>
      <c r="AA104" s="28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</row>
    <row r="105">
      <c r="A105" s="19" t="s">
        <v>846</v>
      </c>
      <c r="B105" s="20" t="s">
        <v>17</v>
      </c>
      <c r="C105" s="21">
        <f t="shared" si="1"/>
        <v>0</v>
      </c>
      <c r="D105" s="21">
        <v>6524.19</v>
      </c>
      <c r="E105" s="22">
        <f t="shared" si="2"/>
        <v>6.52419</v>
      </c>
      <c r="F105" s="23">
        <f t="shared" si="3"/>
        <v>7</v>
      </c>
      <c r="G105" s="24">
        <v>36.85599899</v>
      </c>
      <c r="H105" s="25">
        <f t="shared" si="4"/>
        <v>2404.555401</v>
      </c>
      <c r="I105" s="24">
        <f t="shared" si="5"/>
        <v>37</v>
      </c>
      <c r="J105" s="24">
        <f t="shared" si="6"/>
        <v>63.14400101</v>
      </c>
      <c r="K105" s="24">
        <f t="shared" si="7"/>
        <v>63</v>
      </c>
      <c r="L105" s="26">
        <v>91.69930522</v>
      </c>
      <c r="M105" s="24" t="str">
        <f t="shared" si="8"/>
        <v/>
      </c>
      <c r="N105" s="27">
        <f t="shared" si="9"/>
        <v>91.69930522</v>
      </c>
      <c r="O105" s="24">
        <f t="shared" si="10"/>
        <v>37</v>
      </c>
      <c r="P105" s="24">
        <v>1.900734111</v>
      </c>
      <c r="Q105" s="24">
        <v>1.8656487</v>
      </c>
      <c r="R105" s="24">
        <v>4.534311965</v>
      </c>
      <c r="S105" s="24">
        <v>87.258429</v>
      </c>
      <c r="T105" s="24">
        <v>2.606070485</v>
      </c>
      <c r="U105" s="24">
        <v>2.954593684</v>
      </c>
      <c r="V105" s="24">
        <v>7.180906832</v>
      </c>
      <c r="W105" s="24">
        <v>99.30769231</v>
      </c>
      <c r="X105" s="24">
        <v>0.6923076923</v>
      </c>
      <c r="Y105" s="24">
        <v>0.0</v>
      </c>
      <c r="Z105" s="24">
        <v>0.0</v>
      </c>
      <c r="AA105" s="28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</row>
    <row r="106">
      <c r="A106" s="19" t="s">
        <v>859</v>
      </c>
      <c r="B106" s="20" t="s">
        <v>148</v>
      </c>
      <c r="C106" s="21">
        <f t="shared" si="1"/>
        <v>2</v>
      </c>
      <c r="D106" s="21">
        <v>6624.55</v>
      </c>
      <c r="E106" s="22">
        <f t="shared" si="2"/>
        <v>6.62455</v>
      </c>
      <c r="F106" s="23">
        <f t="shared" si="3"/>
        <v>7</v>
      </c>
      <c r="G106" s="24">
        <v>59.01200104</v>
      </c>
      <c r="H106" s="25">
        <f t="shared" si="4"/>
        <v>3909.279515</v>
      </c>
      <c r="I106" s="24">
        <f t="shared" si="5"/>
        <v>59</v>
      </c>
      <c r="J106" s="24">
        <f t="shared" si="6"/>
        <v>40.98799896</v>
      </c>
      <c r="K106" s="24">
        <f t="shared" si="7"/>
        <v>41</v>
      </c>
      <c r="L106" s="26">
        <v>81.7087538</v>
      </c>
      <c r="M106" s="24" t="str">
        <f t="shared" si="8"/>
        <v/>
      </c>
      <c r="N106" s="27">
        <f t="shared" si="9"/>
        <v>81.7087538</v>
      </c>
      <c r="O106" s="24">
        <f t="shared" si="10"/>
        <v>59</v>
      </c>
      <c r="P106" s="24">
        <v>1.506645682</v>
      </c>
      <c r="Q106" s="24">
        <v>13.53053114</v>
      </c>
      <c r="R106" s="24">
        <v>3.254069378</v>
      </c>
      <c r="S106" s="24">
        <v>59.10744663</v>
      </c>
      <c r="T106" s="24">
        <v>3.520974285</v>
      </c>
      <c r="U106" s="24">
        <v>29.78017368</v>
      </c>
      <c r="V106" s="24">
        <v>7.5914054</v>
      </c>
      <c r="W106" s="24">
        <v>97.40695661</v>
      </c>
      <c r="X106" s="24">
        <v>0.1075523143</v>
      </c>
      <c r="Y106" s="24">
        <v>2.244007656</v>
      </c>
      <c r="Z106" s="24">
        <v>0.2414834229</v>
      </c>
      <c r="AA106" s="28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</row>
    <row r="107">
      <c r="A107" s="19" t="s">
        <v>874</v>
      </c>
      <c r="B107" s="20" t="s">
        <v>148</v>
      </c>
      <c r="C107" s="21">
        <f t="shared" si="1"/>
        <v>2</v>
      </c>
      <c r="D107" s="21">
        <v>6825.44</v>
      </c>
      <c r="E107" s="22">
        <f t="shared" si="2"/>
        <v>6.82544</v>
      </c>
      <c r="F107" s="23">
        <f t="shared" si="3"/>
        <v>7</v>
      </c>
      <c r="G107" s="24">
        <v>88.92499542</v>
      </c>
      <c r="H107" s="25">
        <f t="shared" si="4"/>
        <v>6069.522207</v>
      </c>
      <c r="I107" s="24">
        <f t="shared" si="5"/>
        <v>89</v>
      </c>
      <c r="J107" s="24">
        <f t="shared" si="6"/>
        <v>11.07500458</v>
      </c>
      <c r="K107" s="24">
        <f t="shared" si="7"/>
        <v>11</v>
      </c>
      <c r="L107" s="26">
        <v>92.6</v>
      </c>
      <c r="M107" s="24" t="str">
        <f t="shared" si="8"/>
        <v/>
      </c>
      <c r="N107" s="27">
        <f t="shared" si="9"/>
        <v>92.6</v>
      </c>
      <c r="O107" s="24">
        <f t="shared" si="10"/>
        <v>89</v>
      </c>
      <c r="P107" s="30">
        <v>7.4</v>
      </c>
      <c r="Q107" s="24">
        <v>0.0</v>
      </c>
      <c r="R107" s="24">
        <v>0.0</v>
      </c>
      <c r="S107" s="24" t="s">
        <v>17</v>
      </c>
      <c r="T107" s="24" t="s">
        <v>17</v>
      </c>
      <c r="U107" s="24" t="s">
        <v>17</v>
      </c>
      <c r="V107" s="24" t="s">
        <v>17</v>
      </c>
      <c r="W107" s="24" t="s">
        <v>17</v>
      </c>
      <c r="X107" s="24" t="s">
        <v>17</v>
      </c>
      <c r="Y107" s="24" t="s">
        <v>17</v>
      </c>
      <c r="Z107" s="24" t="s">
        <v>17</v>
      </c>
      <c r="AA107" s="28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</row>
    <row r="108">
      <c r="A108" s="19" t="s">
        <v>878</v>
      </c>
      <c r="B108" s="20" t="s">
        <v>57</v>
      </c>
      <c r="C108" s="21">
        <f t="shared" si="1"/>
        <v>3</v>
      </c>
      <c r="D108" s="21">
        <v>6871.29</v>
      </c>
      <c r="E108" s="22">
        <f t="shared" si="2"/>
        <v>6.87129</v>
      </c>
      <c r="F108" s="23">
        <f t="shared" si="3"/>
        <v>7</v>
      </c>
      <c r="G108" s="24">
        <v>80.69100189</v>
      </c>
      <c r="H108" s="25">
        <f t="shared" si="4"/>
        <v>5544.512744</v>
      </c>
      <c r="I108" s="24">
        <f t="shared" si="5"/>
        <v>81</v>
      </c>
      <c r="J108" s="24">
        <f t="shared" si="6"/>
        <v>19.30899811</v>
      </c>
      <c r="K108" s="24">
        <f t="shared" si="7"/>
        <v>19</v>
      </c>
      <c r="L108" s="26">
        <v>99.8915238</v>
      </c>
      <c r="M108" s="24" t="str">
        <f t="shared" si="8"/>
        <v/>
      </c>
      <c r="N108" s="27">
        <f t="shared" si="9"/>
        <v>99.8915238</v>
      </c>
      <c r="O108" s="24">
        <f t="shared" si="10"/>
        <v>81</v>
      </c>
      <c r="P108" s="24">
        <v>0.0</v>
      </c>
      <c r="Q108" s="24">
        <v>0.1084762012</v>
      </c>
      <c r="R108" s="24">
        <v>0.0</v>
      </c>
      <c r="S108" s="24" t="s">
        <v>17</v>
      </c>
      <c r="T108" s="24" t="s">
        <v>17</v>
      </c>
      <c r="U108" s="24" t="s">
        <v>17</v>
      </c>
      <c r="V108" s="24" t="s">
        <v>17</v>
      </c>
      <c r="W108" s="24" t="s">
        <v>17</v>
      </c>
      <c r="X108" s="24" t="s">
        <v>17</v>
      </c>
      <c r="Y108" s="24" t="s">
        <v>17</v>
      </c>
      <c r="Z108" s="24" t="s">
        <v>17</v>
      </c>
      <c r="AA108" s="28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</row>
    <row r="109">
      <c r="A109" s="19" t="s">
        <v>883</v>
      </c>
      <c r="B109" s="20" t="s">
        <v>57</v>
      </c>
      <c r="C109" s="21">
        <f t="shared" si="1"/>
        <v>3</v>
      </c>
      <c r="D109" s="21">
        <v>6948.44</v>
      </c>
      <c r="E109" s="22">
        <f t="shared" si="2"/>
        <v>6.94844</v>
      </c>
      <c r="F109" s="23">
        <f t="shared" si="3"/>
        <v>7</v>
      </c>
      <c r="G109" s="24">
        <v>75.68599701</v>
      </c>
      <c r="H109" s="25">
        <f t="shared" si="4"/>
        <v>5258.996091</v>
      </c>
      <c r="I109" s="24">
        <f t="shared" si="5"/>
        <v>76</v>
      </c>
      <c r="J109" s="24">
        <f t="shared" si="6"/>
        <v>24.31400299</v>
      </c>
      <c r="K109" s="24">
        <f t="shared" si="7"/>
        <v>24</v>
      </c>
      <c r="L109" s="26">
        <v>99.01141694</v>
      </c>
      <c r="M109" s="24" t="str">
        <f t="shared" si="8"/>
        <v/>
      </c>
      <c r="N109" s="27">
        <f t="shared" si="9"/>
        <v>99.01141694</v>
      </c>
      <c r="O109" s="24">
        <f t="shared" si="10"/>
        <v>76</v>
      </c>
      <c r="P109" s="24">
        <v>0.0</v>
      </c>
      <c r="Q109" s="24">
        <v>0.9885830607</v>
      </c>
      <c r="R109" s="24">
        <v>0.0</v>
      </c>
      <c r="S109" s="24">
        <v>97.40128797</v>
      </c>
      <c r="T109" s="24">
        <v>0.0</v>
      </c>
      <c r="U109" s="24">
        <v>2.598712031</v>
      </c>
      <c r="V109" s="24">
        <v>0.0</v>
      </c>
      <c r="W109" s="24">
        <v>99.5286704</v>
      </c>
      <c r="X109" s="24">
        <v>0.0</v>
      </c>
      <c r="Y109" s="24">
        <v>0.4713296007</v>
      </c>
      <c r="Z109" s="24">
        <v>0.0</v>
      </c>
      <c r="AA109" s="28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</row>
    <row r="110">
      <c r="A110" s="19" t="s">
        <v>892</v>
      </c>
      <c r="B110" s="20" t="s">
        <v>57</v>
      </c>
      <c r="C110" s="21">
        <f t="shared" si="1"/>
        <v>3</v>
      </c>
      <c r="D110" s="21">
        <v>7132.53</v>
      </c>
      <c r="E110" s="22">
        <f t="shared" si="2"/>
        <v>7.13253</v>
      </c>
      <c r="F110" s="23">
        <f t="shared" si="3"/>
        <v>8</v>
      </c>
      <c r="G110" s="24">
        <v>62.18299484</v>
      </c>
      <c r="H110" s="25">
        <f t="shared" si="4"/>
        <v>4435.220762</v>
      </c>
      <c r="I110" s="24">
        <f t="shared" si="5"/>
        <v>62</v>
      </c>
      <c r="J110" s="24">
        <f t="shared" si="6"/>
        <v>37.81700516</v>
      </c>
      <c r="K110" s="24">
        <f t="shared" si="7"/>
        <v>38</v>
      </c>
      <c r="L110" s="26">
        <v>99.59346633</v>
      </c>
      <c r="M110" s="24" t="str">
        <f t="shared" si="8"/>
        <v/>
      </c>
      <c r="N110" s="27">
        <f t="shared" si="9"/>
        <v>99.59346633</v>
      </c>
      <c r="O110" s="24">
        <f t="shared" si="10"/>
        <v>62</v>
      </c>
      <c r="P110" s="24">
        <v>0.4065302439</v>
      </c>
      <c r="Q110" s="24">
        <v>3.4229177E-6</v>
      </c>
      <c r="R110" s="24">
        <v>0.0</v>
      </c>
      <c r="S110" s="24">
        <v>99.11122753</v>
      </c>
      <c r="T110" s="24">
        <v>0.8887724684</v>
      </c>
      <c r="U110" s="24">
        <v>0.0</v>
      </c>
      <c r="V110" s="24">
        <v>0.0</v>
      </c>
      <c r="W110" s="24">
        <v>99.88674854</v>
      </c>
      <c r="X110" s="24">
        <v>0.1132514643</v>
      </c>
      <c r="Y110" s="24">
        <v>0.0</v>
      </c>
      <c r="Z110" s="24">
        <v>0.0</v>
      </c>
      <c r="AA110" s="28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</row>
    <row r="111">
      <c r="A111" s="19" t="s">
        <v>902</v>
      </c>
      <c r="B111" s="20" t="s">
        <v>148</v>
      </c>
      <c r="C111" s="21">
        <f t="shared" si="1"/>
        <v>2</v>
      </c>
      <c r="D111" s="21">
        <v>7275.56</v>
      </c>
      <c r="E111" s="22">
        <f t="shared" si="2"/>
        <v>7.27556</v>
      </c>
      <c r="F111" s="23">
        <f t="shared" si="3"/>
        <v>8</v>
      </c>
      <c r="G111" s="24">
        <v>36.29000092</v>
      </c>
      <c r="H111" s="25">
        <f t="shared" si="4"/>
        <v>2640.300791</v>
      </c>
      <c r="I111" s="24">
        <f t="shared" si="5"/>
        <v>36</v>
      </c>
      <c r="J111" s="24">
        <f t="shared" si="6"/>
        <v>63.70999908</v>
      </c>
      <c r="K111" s="24">
        <f t="shared" si="7"/>
        <v>64</v>
      </c>
      <c r="L111" s="26">
        <v>85.21974318</v>
      </c>
      <c r="M111" s="24" t="str">
        <f t="shared" si="8"/>
        <v/>
      </c>
      <c r="N111" s="27">
        <f t="shared" si="9"/>
        <v>85.21974318</v>
      </c>
      <c r="O111" s="24">
        <f t="shared" si="10"/>
        <v>36</v>
      </c>
      <c r="P111" s="24">
        <v>3.566857739</v>
      </c>
      <c r="Q111" s="24">
        <v>10.62886799</v>
      </c>
      <c r="R111" s="24">
        <v>0.5845310938</v>
      </c>
      <c r="S111" s="24">
        <v>78.47295942</v>
      </c>
      <c r="T111" s="24">
        <v>5.598583786</v>
      </c>
      <c r="U111" s="24">
        <v>15.0109696</v>
      </c>
      <c r="V111" s="24">
        <v>0.9174871957</v>
      </c>
      <c r="W111" s="24">
        <v>97.06426222</v>
      </c>
      <c r="X111" s="24">
        <v>0.0</v>
      </c>
      <c r="Y111" s="24">
        <v>2.935737778</v>
      </c>
      <c r="Z111" s="24">
        <v>0.0</v>
      </c>
      <c r="AA111" s="28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</row>
    <row r="112">
      <c r="A112" s="19" t="s">
        <v>915</v>
      </c>
      <c r="B112" s="20" t="s">
        <v>50</v>
      </c>
      <c r="C112" s="21">
        <f t="shared" si="1"/>
        <v>4</v>
      </c>
      <c r="D112" s="21">
        <v>7496.99</v>
      </c>
      <c r="E112" s="22">
        <f t="shared" si="2"/>
        <v>7.49699</v>
      </c>
      <c r="F112" s="23">
        <f t="shared" si="3"/>
        <v>8</v>
      </c>
      <c r="G112" s="24">
        <v>100.0</v>
      </c>
      <c r="H112" s="25">
        <f t="shared" si="4"/>
        <v>7496.99</v>
      </c>
      <c r="I112" s="24">
        <f t="shared" si="5"/>
        <v>100</v>
      </c>
      <c r="J112" s="24">
        <f t="shared" si="6"/>
        <v>0</v>
      </c>
      <c r="K112" s="24">
        <f t="shared" si="7"/>
        <v>0</v>
      </c>
      <c r="L112" s="26">
        <v>100.0</v>
      </c>
      <c r="M112" s="24" t="str">
        <f t="shared" si="8"/>
        <v/>
      </c>
      <c r="N112" s="27">
        <f t="shared" si="9"/>
        <v>100</v>
      </c>
      <c r="O112" s="24">
        <f t="shared" si="10"/>
        <v>100</v>
      </c>
      <c r="P112" s="24">
        <v>0.0</v>
      </c>
      <c r="Q112" s="24">
        <v>0.0</v>
      </c>
      <c r="R112" s="24">
        <v>0.0</v>
      </c>
      <c r="S112" s="24" t="s">
        <v>17</v>
      </c>
      <c r="T112" s="24" t="s">
        <v>17</v>
      </c>
      <c r="U112" s="24" t="s">
        <v>17</v>
      </c>
      <c r="V112" s="24" t="s">
        <v>17</v>
      </c>
      <c r="W112" s="24">
        <v>100.0</v>
      </c>
      <c r="X112" s="24">
        <v>0.0</v>
      </c>
      <c r="Y112" s="24">
        <v>0.0</v>
      </c>
      <c r="Z112" s="24">
        <v>0.0</v>
      </c>
      <c r="AA112" s="28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</row>
    <row r="113">
      <c r="A113" s="19" t="s">
        <v>917</v>
      </c>
      <c r="B113" s="20" t="s">
        <v>474</v>
      </c>
      <c r="C113" s="21">
        <f t="shared" si="1"/>
        <v>1</v>
      </c>
      <c r="D113" s="21">
        <v>7976.98</v>
      </c>
      <c r="E113" s="22">
        <f t="shared" si="2"/>
        <v>7.97698</v>
      </c>
      <c r="F113" s="23">
        <f t="shared" si="3"/>
        <v>8</v>
      </c>
      <c r="G113" s="24">
        <v>42.92300034</v>
      </c>
      <c r="H113" s="25">
        <f t="shared" si="4"/>
        <v>3423.959153</v>
      </c>
      <c r="I113" s="24">
        <f t="shared" si="5"/>
        <v>43</v>
      </c>
      <c r="J113" s="24">
        <f t="shared" si="6"/>
        <v>57.07699966</v>
      </c>
      <c r="K113" s="24">
        <f t="shared" si="7"/>
        <v>57</v>
      </c>
      <c r="L113" s="26">
        <v>63.76628562</v>
      </c>
      <c r="M113" s="24" t="str">
        <f t="shared" si="8"/>
        <v/>
      </c>
      <c r="N113" s="27">
        <f t="shared" si="9"/>
        <v>63.76628562</v>
      </c>
      <c r="O113" s="24">
        <f t="shared" si="10"/>
        <v>43</v>
      </c>
      <c r="P113" s="24">
        <v>9.023316357</v>
      </c>
      <c r="Q113" s="24">
        <v>15.5639457</v>
      </c>
      <c r="R113" s="24">
        <v>11.64645233</v>
      </c>
      <c r="S113" s="24">
        <v>52.75270267</v>
      </c>
      <c r="T113" s="24">
        <v>5.221136889</v>
      </c>
      <c r="U113" s="24">
        <v>23.14294909</v>
      </c>
      <c r="V113" s="24">
        <v>18.88321135</v>
      </c>
      <c r="W113" s="24">
        <v>78.41163766</v>
      </c>
      <c r="X113" s="24">
        <v>14.07927743</v>
      </c>
      <c r="Y113" s="24">
        <v>5.485735437</v>
      </c>
      <c r="Z113" s="24">
        <v>2.023349475</v>
      </c>
      <c r="AA113" s="28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</row>
    <row r="114">
      <c r="A114" s="19" t="s">
        <v>932</v>
      </c>
      <c r="B114" s="20" t="s">
        <v>474</v>
      </c>
      <c r="C114" s="21">
        <f t="shared" si="1"/>
        <v>1</v>
      </c>
      <c r="D114" s="21">
        <v>8278.74</v>
      </c>
      <c r="E114" s="22">
        <f t="shared" si="2"/>
        <v>8.27874</v>
      </c>
      <c r="F114" s="23">
        <f t="shared" si="3"/>
        <v>9</v>
      </c>
      <c r="G114" s="24">
        <v>42.79999924</v>
      </c>
      <c r="H114" s="25">
        <f t="shared" si="4"/>
        <v>3543.300657</v>
      </c>
      <c r="I114" s="24">
        <f t="shared" si="5"/>
        <v>43</v>
      </c>
      <c r="J114" s="24">
        <f t="shared" si="6"/>
        <v>57.20000076</v>
      </c>
      <c r="K114" s="24">
        <f t="shared" si="7"/>
        <v>57</v>
      </c>
      <c r="L114" s="26">
        <v>68.58372009</v>
      </c>
      <c r="M114" s="24" t="str">
        <f t="shared" si="8"/>
        <v/>
      </c>
      <c r="N114" s="27">
        <f t="shared" si="9"/>
        <v>68.58372009</v>
      </c>
      <c r="O114" s="24">
        <f t="shared" si="10"/>
        <v>43</v>
      </c>
      <c r="P114" s="24">
        <v>6.065434765</v>
      </c>
      <c r="Q114" s="24">
        <v>14.16432245</v>
      </c>
      <c r="R114" s="24">
        <v>11.18652269</v>
      </c>
      <c r="S114" s="24">
        <v>52.11755275</v>
      </c>
      <c r="T114" s="24">
        <v>8.187542019</v>
      </c>
      <c r="U114" s="24">
        <v>20.7910842</v>
      </c>
      <c r="V114" s="24">
        <v>18.90382103</v>
      </c>
      <c r="W114" s="24">
        <v>90.58991001</v>
      </c>
      <c r="X114" s="24">
        <v>3.229348056</v>
      </c>
      <c r="Y114" s="24">
        <v>5.307990528</v>
      </c>
      <c r="Z114" s="24">
        <v>0.8727514049</v>
      </c>
      <c r="AA114" s="28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</row>
    <row r="115">
      <c r="A115" s="19" t="s">
        <v>947</v>
      </c>
      <c r="B115" s="20" t="s">
        <v>50</v>
      </c>
      <c r="C115" s="21">
        <f t="shared" si="1"/>
        <v>4</v>
      </c>
      <c r="D115" s="21">
        <v>8654.62</v>
      </c>
      <c r="E115" s="22">
        <f t="shared" si="2"/>
        <v>8.65462</v>
      </c>
      <c r="F115" s="23">
        <f t="shared" si="3"/>
        <v>9</v>
      </c>
      <c r="G115" s="24">
        <v>73.91500092</v>
      </c>
      <c r="H115" s="25">
        <f t="shared" si="4"/>
        <v>6397.062453</v>
      </c>
      <c r="I115" s="24">
        <f t="shared" si="5"/>
        <v>74</v>
      </c>
      <c r="J115" s="24">
        <f t="shared" si="6"/>
        <v>26.08499908</v>
      </c>
      <c r="K115" s="24">
        <f t="shared" si="7"/>
        <v>26</v>
      </c>
      <c r="L115" s="26">
        <v>100.0000028</v>
      </c>
      <c r="M115" s="24" t="str">
        <f t="shared" si="8"/>
        <v>big</v>
      </c>
      <c r="N115" s="27">
        <f t="shared" si="9"/>
        <v>100</v>
      </c>
      <c r="O115" s="24">
        <f t="shared" si="10"/>
        <v>74</v>
      </c>
      <c r="P115" s="24">
        <v>0.0</v>
      </c>
      <c r="Q115" s="24">
        <v>0.0</v>
      </c>
      <c r="R115" s="24">
        <v>0.0</v>
      </c>
      <c r="S115" s="24">
        <v>100.0</v>
      </c>
      <c r="T115" s="24">
        <v>0.0</v>
      </c>
      <c r="U115" s="24">
        <v>0.0</v>
      </c>
      <c r="V115" s="24">
        <v>0.0</v>
      </c>
      <c r="W115" s="24">
        <v>100.0</v>
      </c>
      <c r="X115" s="24">
        <v>0.0</v>
      </c>
      <c r="Y115" s="24">
        <v>0.0</v>
      </c>
      <c r="Z115" s="24">
        <v>0.0</v>
      </c>
      <c r="AA115" s="28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</row>
    <row r="116">
      <c r="A116" s="19" t="s">
        <v>951</v>
      </c>
      <c r="B116" s="20" t="s">
        <v>50</v>
      </c>
      <c r="C116" s="21">
        <f t="shared" si="1"/>
        <v>4</v>
      </c>
      <c r="D116" s="21">
        <v>8655.54</v>
      </c>
      <c r="E116" s="22">
        <f t="shared" si="2"/>
        <v>8.65554</v>
      </c>
      <c r="F116" s="23">
        <f t="shared" si="3"/>
        <v>9</v>
      </c>
      <c r="G116" s="24">
        <v>92.58699799</v>
      </c>
      <c r="H116" s="25">
        <f t="shared" si="4"/>
        <v>8013.904646</v>
      </c>
      <c r="I116" s="24">
        <f t="shared" si="5"/>
        <v>93</v>
      </c>
      <c r="J116" s="24">
        <f t="shared" si="6"/>
        <v>7.41300201</v>
      </c>
      <c r="K116" s="24">
        <f t="shared" si="7"/>
        <v>7</v>
      </c>
      <c r="L116" s="26">
        <v>100.0</v>
      </c>
      <c r="M116" s="24" t="str">
        <f t="shared" si="8"/>
        <v/>
      </c>
      <c r="N116" s="27">
        <f t="shared" si="9"/>
        <v>100</v>
      </c>
      <c r="O116" s="24">
        <f t="shared" si="10"/>
        <v>93</v>
      </c>
      <c r="P116" s="24">
        <v>0.0</v>
      </c>
      <c r="Q116" s="24">
        <v>0.0</v>
      </c>
      <c r="R116" s="24">
        <v>0.0</v>
      </c>
      <c r="S116" s="24">
        <v>100.0</v>
      </c>
      <c r="T116" s="24">
        <v>0.0</v>
      </c>
      <c r="U116" s="24">
        <v>0.0</v>
      </c>
      <c r="V116" s="24">
        <v>0.0</v>
      </c>
      <c r="W116" s="24">
        <v>100.0</v>
      </c>
      <c r="X116" s="24">
        <v>0.0</v>
      </c>
      <c r="Y116" s="24">
        <v>0.0</v>
      </c>
      <c r="Z116" s="24">
        <v>0.0</v>
      </c>
      <c r="AA116" s="28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</row>
    <row r="117">
      <c r="A117" s="19" t="s">
        <v>954</v>
      </c>
      <c r="B117" s="20" t="s">
        <v>57</v>
      </c>
      <c r="C117" s="21">
        <f t="shared" si="1"/>
        <v>3</v>
      </c>
      <c r="D117" s="21">
        <v>8737.37</v>
      </c>
      <c r="E117" s="22">
        <f t="shared" si="2"/>
        <v>8.73737</v>
      </c>
      <c r="F117" s="23">
        <f t="shared" si="3"/>
        <v>9</v>
      </c>
      <c r="G117" s="24">
        <v>56.44599915</v>
      </c>
      <c r="H117" s="25">
        <f t="shared" si="4"/>
        <v>4931.895796</v>
      </c>
      <c r="I117" s="24">
        <f t="shared" si="5"/>
        <v>56</v>
      </c>
      <c r="J117" s="24">
        <f t="shared" si="6"/>
        <v>43.55400085</v>
      </c>
      <c r="K117" s="24">
        <f t="shared" si="7"/>
        <v>44</v>
      </c>
      <c r="L117" s="26">
        <v>95.29552932</v>
      </c>
      <c r="M117" s="24" t="str">
        <f t="shared" si="8"/>
        <v/>
      </c>
      <c r="N117" s="27">
        <f t="shared" si="9"/>
        <v>95.29552932</v>
      </c>
      <c r="O117" s="24">
        <f t="shared" si="10"/>
        <v>56</v>
      </c>
      <c r="P117" s="24">
        <v>4.244199279</v>
      </c>
      <c r="Q117" s="24">
        <v>0.4437204778</v>
      </c>
      <c r="R117" s="24">
        <v>0.01655092647</v>
      </c>
      <c r="S117" s="24">
        <v>95.84497475</v>
      </c>
      <c r="T117" s="24">
        <v>3.545864028</v>
      </c>
      <c r="U117" s="24">
        <v>0.5711602866</v>
      </c>
      <c r="V117" s="24">
        <v>0.03800093141</v>
      </c>
      <c r="W117" s="24">
        <v>94.87156989</v>
      </c>
      <c r="X117" s="24">
        <v>4.783037865</v>
      </c>
      <c r="Y117" s="24">
        <v>0.3453922445</v>
      </c>
      <c r="Z117" s="24">
        <v>0.0</v>
      </c>
      <c r="AA117" s="28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</row>
    <row r="118">
      <c r="A118" s="19" t="s">
        <v>968</v>
      </c>
      <c r="B118" s="20" t="s">
        <v>148</v>
      </c>
      <c r="C118" s="21">
        <f t="shared" si="1"/>
        <v>2</v>
      </c>
      <c r="D118" s="21">
        <v>8947.03</v>
      </c>
      <c r="E118" s="22">
        <f t="shared" si="2"/>
        <v>8.94703</v>
      </c>
      <c r="F118" s="23">
        <f t="shared" si="3"/>
        <v>9</v>
      </c>
      <c r="G118" s="24">
        <v>13.34500027</v>
      </c>
      <c r="H118" s="25">
        <f t="shared" si="4"/>
        <v>1193.981178</v>
      </c>
      <c r="I118" s="24">
        <f t="shared" si="5"/>
        <v>13</v>
      </c>
      <c r="J118" s="24">
        <f t="shared" si="6"/>
        <v>86.65499973</v>
      </c>
      <c r="K118" s="24">
        <f t="shared" si="7"/>
        <v>87</v>
      </c>
      <c r="L118" s="26">
        <v>45.34401752</v>
      </c>
      <c r="M118" s="24" t="str">
        <f t="shared" si="8"/>
        <v/>
      </c>
      <c r="N118" s="27">
        <f t="shared" si="9"/>
        <v>45.34401752</v>
      </c>
      <c r="O118" s="24">
        <f t="shared" si="10"/>
        <v>13</v>
      </c>
      <c r="P118" s="24">
        <v>2.128564452</v>
      </c>
      <c r="Q118" s="24">
        <v>22.15762495</v>
      </c>
      <c r="R118" s="24">
        <v>30.36979308</v>
      </c>
      <c r="S118" s="24">
        <v>39.07134367</v>
      </c>
      <c r="T118" s="24">
        <v>2.429850293</v>
      </c>
      <c r="U118" s="24">
        <v>24.43180086</v>
      </c>
      <c r="V118" s="24">
        <v>34.06700517</v>
      </c>
      <c r="W118" s="24">
        <v>86.07527164</v>
      </c>
      <c r="X118" s="24">
        <v>0.1721822608</v>
      </c>
      <c r="Y118" s="24">
        <v>7.390385564</v>
      </c>
      <c r="Z118" s="24">
        <v>6.362160532</v>
      </c>
      <c r="AA118" s="28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</row>
    <row r="119">
      <c r="A119" s="19" t="s">
        <v>983</v>
      </c>
      <c r="B119" s="20" t="s">
        <v>50</v>
      </c>
      <c r="C119" s="21">
        <f t="shared" si="1"/>
        <v>4</v>
      </c>
      <c r="D119" s="21">
        <v>9006.4</v>
      </c>
      <c r="E119" s="22">
        <f t="shared" si="2"/>
        <v>9.0064</v>
      </c>
      <c r="F119" s="23">
        <f t="shared" si="3"/>
        <v>10</v>
      </c>
      <c r="G119" s="24">
        <v>58.7480011</v>
      </c>
      <c r="H119" s="25">
        <f t="shared" si="4"/>
        <v>5291.079971</v>
      </c>
      <c r="I119" s="24">
        <f t="shared" si="5"/>
        <v>59</v>
      </c>
      <c r="J119" s="24">
        <f t="shared" si="6"/>
        <v>41.2519989</v>
      </c>
      <c r="K119" s="24">
        <f t="shared" si="7"/>
        <v>41</v>
      </c>
      <c r="L119" s="26">
        <v>100.0</v>
      </c>
      <c r="M119" s="24" t="str">
        <f t="shared" si="8"/>
        <v/>
      </c>
      <c r="N119" s="27">
        <f t="shared" si="9"/>
        <v>100</v>
      </c>
      <c r="O119" s="24">
        <f t="shared" si="10"/>
        <v>59</v>
      </c>
      <c r="P119" s="24">
        <v>0.0</v>
      </c>
      <c r="Q119" s="24">
        <v>0.0</v>
      </c>
      <c r="R119" s="24">
        <v>0.0</v>
      </c>
      <c r="S119" s="24">
        <v>100.0</v>
      </c>
      <c r="T119" s="24">
        <v>0.0</v>
      </c>
      <c r="U119" s="24">
        <v>0.0</v>
      </c>
      <c r="V119" s="24">
        <v>0.0</v>
      </c>
      <c r="W119" s="24">
        <v>100.0</v>
      </c>
      <c r="X119" s="24">
        <v>0.0</v>
      </c>
      <c r="Y119" s="24">
        <v>0.0</v>
      </c>
      <c r="Z119" s="24">
        <v>0.0</v>
      </c>
      <c r="AA119" s="28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</row>
    <row r="120">
      <c r="A120" s="19" t="s">
        <v>986</v>
      </c>
      <c r="B120" s="20" t="s">
        <v>57</v>
      </c>
      <c r="C120" s="21">
        <f t="shared" si="1"/>
        <v>3</v>
      </c>
      <c r="D120" s="21">
        <v>9449.32</v>
      </c>
      <c r="E120" s="22">
        <f t="shared" si="2"/>
        <v>9.44932</v>
      </c>
      <c r="F120" s="23">
        <f t="shared" si="3"/>
        <v>10</v>
      </c>
      <c r="G120" s="24">
        <v>79.48300171</v>
      </c>
      <c r="H120" s="25">
        <f t="shared" si="4"/>
        <v>7510.603177</v>
      </c>
      <c r="I120" s="24">
        <f t="shared" si="5"/>
        <v>79</v>
      </c>
      <c r="J120" s="24">
        <f t="shared" si="6"/>
        <v>20.51699829</v>
      </c>
      <c r="K120" s="24">
        <f t="shared" si="7"/>
        <v>21</v>
      </c>
      <c r="L120" s="26">
        <v>96.53472608</v>
      </c>
      <c r="M120" s="24" t="str">
        <f t="shared" si="8"/>
        <v/>
      </c>
      <c r="N120" s="27">
        <f t="shared" si="9"/>
        <v>96.53472608</v>
      </c>
      <c r="O120" s="24">
        <f t="shared" si="10"/>
        <v>79</v>
      </c>
      <c r="P120" s="24">
        <v>3.37211955</v>
      </c>
      <c r="Q120" s="24">
        <v>0.09315436837</v>
      </c>
      <c r="R120" s="24">
        <v>0.0</v>
      </c>
      <c r="S120" s="24">
        <v>98.56412231</v>
      </c>
      <c r="T120" s="24">
        <v>0.9955971951</v>
      </c>
      <c r="U120" s="24">
        <v>0.4402804931</v>
      </c>
      <c r="V120" s="24">
        <v>0.0</v>
      </c>
      <c r="W120" s="24">
        <v>96.01087362</v>
      </c>
      <c r="X120" s="24">
        <v>3.985572644</v>
      </c>
      <c r="Y120" s="24">
        <v>0.003553731977</v>
      </c>
      <c r="Z120" s="24">
        <v>0.0</v>
      </c>
      <c r="AA120" s="28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</row>
    <row r="121">
      <c r="A121" s="19" t="s">
        <v>998</v>
      </c>
      <c r="B121" s="20" t="s">
        <v>148</v>
      </c>
      <c r="C121" s="21">
        <f t="shared" si="1"/>
        <v>2</v>
      </c>
      <c r="D121" s="21">
        <v>9537.64</v>
      </c>
      <c r="E121" s="22">
        <f t="shared" si="2"/>
        <v>9.53764</v>
      </c>
      <c r="F121" s="23">
        <f t="shared" si="3"/>
        <v>10</v>
      </c>
      <c r="G121" s="24">
        <v>27.50599861</v>
      </c>
      <c r="H121" s="25">
        <f t="shared" si="4"/>
        <v>2623.423126</v>
      </c>
      <c r="I121" s="24">
        <f t="shared" si="5"/>
        <v>28</v>
      </c>
      <c r="J121" s="24">
        <f t="shared" si="6"/>
        <v>72.49400139</v>
      </c>
      <c r="K121" s="24">
        <f t="shared" si="7"/>
        <v>72</v>
      </c>
      <c r="L121" s="26">
        <v>81.85241502</v>
      </c>
      <c r="M121" s="24" t="str">
        <f t="shared" si="8"/>
        <v/>
      </c>
      <c r="N121" s="27">
        <f t="shared" si="9"/>
        <v>81.85241502</v>
      </c>
      <c r="O121" s="24">
        <f t="shared" si="10"/>
        <v>28</v>
      </c>
      <c r="P121" s="24">
        <v>2.568363935</v>
      </c>
      <c r="Q121" s="24">
        <v>3.421857005</v>
      </c>
      <c r="R121" s="24">
        <v>12.15736404</v>
      </c>
      <c r="S121" s="24">
        <v>76.6435992</v>
      </c>
      <c r="T121" s="24">
        <v>3.207143928</v>
      </c>
      <c r="U121" s="24">
        <v>4.140706948</v>
      </c>
      <c r="V121" s="24">
        <v>16.00854992</v>
      </c>
      <c r="W121" s="24">
        <v>95.58062386</v>
      </c>
      <c r="X121" s="24">
        <v>0.8848144763</v>
      </c>
      <c r="Y121" s="24">
        <v>1.527268323</v>
      </c>
      <c r="Z121" s="24">
        <v>2.007293339</v>
      </c>
      <c r="AA121" s="28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</row>
    <row r="122">
      <c r="A122" s="19" t="s">
        <v>1013</v>
      </c>
      <c r="B122" s="20" t="s">
        <v>50</v>
      </c>
      <c r="C122" s="21">
        <f t="shared" si="1"/>
        <v>4</v>
      </c>
      <c r="D122" s="21">
        <v>9660.35</v>
      </c>
      <c r="E122" s="22">
        <f t="shared" si="2"/>
        <v>9.66035</v>
      </c>
      <c r="F122" s="23">
        <f t="shared" si="3"/>
        <v>10</v>
      </c>
      <c r="G122" s="24">
        <v>71.94200134</v>
      </c>
      <c r="H122" s="25">
        <f t="shared" si="4"/>
        <v>6949.849126</v>
      </c>
      <c r="I122" s="24">
        <f t="shared" si="5"/>
        <v>72</v>
      </c>
      <c r="J122" s="24">
        <f t="shared" si="6"/>
        <v>28.05799866</v>
      </c>
      <c r="K122" s="24">
        <f t="shared" si="7"/>
        <v>28</v>
      </c>
      <c r="L122" s="26">
        <v>99.99999747</v>
      </c>
      <c r="M122" s="24" t="str">
        <f t="shared" si="8"/>
        <v/>
      </c>
      <c r="N122" s="27">
        <f t="shared" si="9"/>
        <v>99.99999747</v>
      </c>
      <c r="O122" s="24">
        <f t="shared" si="10"/>
        <v>72</v>
      </c>
      <c r="P122" s="24">
        <v>0.0</v>
      </c>
      <c r="Q122" s="24">
        <v>2.527244192E-6</v>
      </c>
      <c r="R122" s="24">
        <v>0.0</v>
      </c>
      <c r="S122" s="24">
        <v>100.0</v>
      </c>
      <c r="T122" s="24">
        <v>0.0</v>
      </c>
      <c r="U122" s="24">
        <v>0.0</v>
      </c>
      <c r="V122" s="24">
        <v>0.0</v>
      </c>
      <c r="W122" s="24">
        <v>100.0</v>
      </c>
      <c r="X122" s="24">
        <v>0.0</v>
      </c>
      <c r="Y122" s="24">
        <v>0.0</v>
      </c>
      <c r="Z122" s="24">
        <v>0.0</v>
      </c>
      <c r="AA122" s="28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</row>
    <row r="123">
      <c r="A123" s="19" t="s">
        <v>1018</v>
      </c>
      <c r="B123" s="20" t="s">
        <v>50</v>
      </c>
      <c r="C123" s="21">
        <f t="shared" si="1"/>
        <v>4</v>
      </c>
      <c r="D123" s="21">
        <v>9890.4</v>
      </c>
      <c r="E123" s="22">
        <f t="shared" si="2"/>
        <v>9.8904</v>
      </c>
      <c r="F123" s="23">
        <f t="shared" si="3"/>
        <v>10</v>
      </c>
      <c r="G123" s="24">
        <v>87.04799652</v>
      </c>
      <c r="H123" s="25">
        <f t="shared" si="4"/>
        <v>8609.395048</v>
      </c>
      <c r="I123" s="24">
        <f t="shared" si="5"/>
        <v>87</v>
      </c>
      <c r="J123" s="24">
        <f t="shared" si="6"/>
        <v>12.95200348</v>
      </c>
      <c r="K123" s="24">
        <f t="shared" si="7"/>
        <v>13</v>
      </c>
      <c r="L123" s="26">
        <v>99.965596</v>
      </c>
      <c r="M123" s="24" t="str">
        <f t="shared" si="8"/>
        <v/>
      </c>
      <c r="N123" s="27">
        <f t="shared" si="9"/>
        <v>99.965596</v>
      </c>
      <c r="O123" s="24">
        <f t="shared" si="10"/>
        <v>87</v>
      </c>
      <c r="P123" s="24">
        <v>0.0</v>
      </c>
      <c r="Q123" s="24">
        <v>0.034404</v>
      </c>
      <c r="R123" s="24">
        <v>0.0</v>
      </c>
      <c r="S123" s="24" t="s">
        <v>17</v>
      </c>
      <c r="T123" s="24" t="s">
        <v>17</v>
      </c>
      <c r="U123" s="24" t="s">
        <v>17</v>
      </c>
      <c r="V123" s="24" t="s">
        <v>17</v>
      </c>
      <c r="W123" s="24" t="s">
        <v>17</v>
      </c>
      <c r="X123" s="24" t="s">
        <v>17</v>
      </c>
      <c r="Y123" s="24" t="s">
        <v>17</v>
      </c>
      <c r="Z123" s="24" t="s">
        <v>17</v>
      </c>
      <c r="AA123" s="28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</row>
    <row r="124">
      <c r="A124" s="19" t="s">
        <v>1023</v>
      </c>
      <c r="B124" s="20" t="s">
        <v>148</v>
      </c>
      <c r="C124" s="21">
        <f t="shared" si="1"/>
        <v>2</v>
      </c>
      <c r="D124" s="21">
        <v>9904.61</v>
      </c>
      <c r="E124" s="22">
        <f t="shared" si="2"/>
        <v>9.90461</v>
      </c>
      <c r="F124" s="23">
        <f t="shared" si="3"/>
        <v>10</v>
      </c>
      <c r="G124" s="24">
        <v>58.35899734</v>
      </c>
      <c r="H124" s="25">
        <f t="shared" si="4"/>
        <v>5780.231086</v>
      </c>
      <c r="I124" s="24">
        <f t="shared" si="5"/>
        <v>58</v>
      </c>
      <c r="J124" s="24">
        <f t="shared" si="6"/>
        <v>41.64100266</v>
      </c>
      <c r="K124" s="24">
        <f t="shared" si="7"/>
        <v>42</v>
      </c>
      <c r="L124" s="26">
        <v>95.68922113</v>
      </c>
      <c r="M124" s="24" t="str">
        <f t="shared" si="8"/>
        <v/>
      </c>
      <c r="N124" s="27">
        <f t="shared" si="9"/>
        <v>95.68922113</v>
      </c>
      <c r="O124" s="24">
        <f t="shared" si="10"/>
        <v>58</v>
      </c>
      <c r="P124" s="24">
        <v>0.4256206085</v>
      </c>
      <c r="Q124" s="24">
        <v>3.885158264</v>
      </c>
      <c r="R124" s="24">
        <v>0.0</v>
      </c>
      <c r="S124" s="24">
        <v>89.87579955</v>
      </c>
      <c r="T124" s="24">
        <v>0.8067095079</v>
      </c>
      <c r="U124" s="24">
        <v>9.317490946</v>
      </c>
      <c r="V124" s="24">
        <v>0.0</v>
      </c>
      <c r="W124" s="24">
        <v>99.83728281</v>
      </c>
      <c r="X124" s="24">
        <v>0.1537015262</v>
      </c>
      <c r="Y124" s="24">
        <v>0.009015663296</v>
      </c>
      <c r="Z124" s="24">
        <v>0.0</v>
      </c>
      <c r="AA124" s="28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</row>
    <row r="125">
      <c r="A125" s="19" t="s">
        <v>1035</v>
      </c>
      <c r="B125" s="20" t="s">
        <v>50</v>
      </c>
      <c r="C125" s="21">
        <f t="shared" si="1"/>
        <v>4</v>
      </c>
      <c r="D125" s="21">
        <v>10099.27</v>
      </c>
      <c r="E125" s="22">
        <f t="shared" si="2"/>
        <v>10.09927</v>
      </c>
      <c r="F125" s="23">
        <f t="shared" si="3"/>
        <v>11</v>
      </c>
      <c r="G125" s="24">
        <v>87.97699738</v>
      </c>
      <c r="H125" s="25">
        <f t="shared" si="4"/>
        <v>8885.034503</v>
      </c>
      <c r="I125" s="24">
        <f t="shared" si="5"/>
        <v>88</v>
      </c>
      <c r="J125" s="24">
        <f t="shared" si="6"/>
        <v>12.02300262</v>
      </c>
      <c r="K125" s="24">
        <f t="shared" si="7"/>
        <v>12</v>
      </c>
      <c r="L125" s="26">
        <v>99.82686763</v>
      </c>
      <c r="M125" s="24" t="str">
        <f t="shared" si="8"/>
        <v/>
      </c>
      <c r="N125" s="27">
        <f t="shared" si="9"/>
        <v>99.82686763</v>
      </c>
      <c r="O125" s="24">
        <f t="shared" si="10"/>
        <v>88</v>
      </c>
      <c r="P125" s="24">
        <v>0.0</v>
      </c>
      <c r="Q125" s="24">
        <v>0.1731323735</v>
      </c>
      <c r="R125" s="24">
        <v>0.0</v>
      </c>
      <c r="S125" s="24">
        <v>99.71937474</v>
      </c>
      <c r="T125" s="24">
        <v>0.0</v>
      </c>
      <c r="U125" s="24">
        <v>0.2806252626</v>
      </c>
      <c r="V125" s="24">
        <v>0.0</v>
      </c>
      <c r="W125" s="24">
        <v>99.84155768</v>
      </c>
      <c r="X125" s="24">
        <v>0.0</v>
      </c>
      <c r="Y125" s="24">
        <v>0.1584423157</v>
      </c>
      <c r="Z125" s="24">
        <v>0.0</v>
      </c>
      <c r="AA125" s="28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</row>
    <row r="126">
      <c r="A126" s="19" t="s">
        <v>1044</v>
      </c>
      <c r="B126" s="20" t="s">
        <v>57</v>
      </c>
      <c r="C126" s="21">
        <f t="shared" si="1"/>
        <v>3</v>
      </c>
      <c r="D126" s="21">
        <v>10139.17</v>
      </c>
      <c r="E126" s="22">
        <f t="shared" si="2"/>
        <v>10.13917</v>
      </c>
      <c r="F126" s="23">
        <f t="shared" si="3"/>
        <v>11</v>
      </c>
      <c r="G126" s="24">
        <v>56.39700317</v>
      </c>
      <c r="H126" s="25">
        <f t="shared" si="4"/>
        <v>5718.188026</v>
      </c>
      <c r="I126" s="24">
        <f t="shared" si="5"/>
        <v>56</v>
      </c>
      <c r="J126" s="24">
        <f t="shared" si="6"/>
        <v>43.60299683</v>
      </c>
      <c r="K126" s="24">
        <f t="shared" si="7"/>
        <v>44</v>
      </c>
      <c r="L126" s="26">
        <v>96.04337613</v>
      </c>
      <c r="M126" s="24" t="str">
        <f t="shared" si="8"/>
        <v/>
      </c>
      <c r="N126" s="27">
        <f t="shared" si="9"/>
        <v>96.04337613</v>
      </c>
      <c r="O126" s="24">
        <f t="shared" si="10"/>
        <v>56</v>
      </c>
      <c r="P126" s="24">
        <v>1.04278118</v>
      </c>
      <c r="Q126" s="24">
        <v>2.913842688</v>
      </c>
      <c r="R126" s="24">
        <v>0.0</v>
      </c>
      <c r="S126" s="24">
        <v>90.92579795</v>
      </c>
      <c r="T126" s="24">
        <v>2.391535671</v>
      </c>
      <c r="U126" s="24">
        <v>6.682666377</v>
      </c>
      <c r="V126" s="24">
        <v>0.0</v>
      </c>
      <c r="W126" s="24">
        <v>100.0</v>
      </c>
      <c r="X126" s="24">
        <v>0.0</v>
      </c>
      <c r="Y126" s="24">
        <v>0.0</v>
      </c>
      <c r="Z126" s="24">
        <v>0.0</v>
      </c>
      <c r="AA126" s="28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</row>
    <row r="127">
      <c r="A127" s="19" t="s">
        <v>1053</v>
      </c>
      <c r="B127" s="20" t="s">
        <v>50</v>
      </c>
      <c r="C127" s="21">
        <f t="shared" si="1"/>
        <v>4</v>
      </c>
      <c r="D127" s="21">
        <v>10196.71</v>
      </c>
      <c r="E127" s="22">
        <f t="shared" si="2"/>
        <v>10.19671</v>
      </c>
      <c r="F127" s="23">
        <f t="shared" si="3"/>
        <v>11</v>
      </c>
      <c r="G127" s="24">
        <v>66.30999756</v>
      </c>
      <c r="H127" s="25">
        <f t="shared" si="4"/>
        <v>6761.438152</v>
      </c>
      <c r="I127" s="24">
        <f t="shared" si="5"/>
        <v>66</v>
      </c>
      <c r="J127" s="24">
        <f t="shared" si="6"/>
        <v>33.69000244</v>
      </c>
      <c r="K127" s="24">
        <f t="shared" si="7"/>
        <v>34</v>
      </c>
      <c r="L127" s="26">
        <v>99.91199367</v>
      </c>
      <c r="M127" s="24" t="str">
        <f t="shared" si="8"/>
        <v/>
      </c>
      <c r="N127" s="27">
        <f t="shared" si="9"/>
        <v>99.91199367</v>
      </c>
      <c r="O127" s="24">
        <f t="shared" si="10"/>
        <v>66</v>
      </c>
      <c r="P127" s="24">
        <v>0.0</v>
      </c>
      <c r="Q127" s="24">
        <v>0.08800633369</v>
      </c>
      <c r="R127" s="24">
        <v>0.0</v>
      </c>
      <c r="S127" s="24">
        <v>99.73877609</v>
      </c>
      <c r="T127" s="24">
        <v>0.0</v>
      </c>
      <c r="U127" s="24">
        <v>0.2612239122</v>
      </c>
      <c r="V127" s="24">
        <v>0.0</v>
      </c>
      <c r="W127" s="24">
        <v>100.0</v>
      </c>
      <c r="X127" s="24">
        <v>0.0</v>
      </c>
      <c r="Y127" s="24">
        <v>0.0</v>
      </c>
      <c r="Z127" s="24">
        <v>0.0</v>
      </c>
      <c r="AA127" s="28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</row>
    <row r="128">
      <c r="A128" s="19" t="s">
        <v>1060</v>
      </c>
      <c r="B128" s="20" t="s">
        <v>57</v>
      </c>
      <c r="C128" s="21">
        <f t="shared" si="1"/>
        <v>3</v>
      </c>
      <c r="D128" s="21">
        <v>10203.14</v>
      </c>
      <c r="E128" s="22">
        <f t="shared" si="2"/>
        <v>10.20314</v>
      </c>
      <c r="F128" s="23">
        <f t="shared" si="3"/>
        <v>11</v>
      </c>
      <c r="G128" s="24">
        <v>91.41799927</v>
      </c>
      <c r="H128" s="25">
        <f t="shared" si="4"/>
        <v>9327.506451</v>
      </c>
      <c r="I128" s="24">
        <f t="shared" si="5"/>
        <v>91</v>
      </c>
      <c r="J128" s="24">
        <f t="shared" si="6"/>
        <v>8.58200073</v>
      </c>
      <c r="K128" s="24">
        <f t="shared" si="7"/>
        <v>9</v>
      </c>
      <c r="L128" s="26">
        <v>98.94030296</v>
      </c>
      <c r="M128" s="24" t="str">
        <f t="shared" si="8"/>
        <v/>
      </c>
      <c r="N128" s="27">
        <f t="shared" si="9"/>
        <v>98.94030296</v>
      </c>
      <c r="O128" s="24">
        <f t="shared" si="10"/>
        <v>91</v>
      </c>
      <c r="P128" s="24">
        <v>0.1462147369</v>
      </c>
      <c r="Q128" s="24">
        <v>0.8536474704</v>
      </c>
      <c r="R128" s="24">
        <v>0.05983483179</v>
      </c>
      <c r="S128" s="24">
        <v>97.31147869</v>
      </c>
      <c r="T128" s="24">
        <v>0.6239465945</v>
      </c>
      <c r="U128" s="24">
        <v>2.024714716</v>
      </c>
      <c r="V128" s="24">
        <v>0.03986</v>
      </c>
      <c r="W128" s="24">
        <v>99.09321259</v>
      </c>
      <c r="X128" s="24">
        <v>0.1013669408</v>
      </c>
      <c r="Y128" s="24">
        <v>0.7437104707</v>
      </c>
      <c r="Z128" s="24">
        <v>0.06171</v>
      </c>
      <c r="AA128" s="28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</row>
    <row r="129">
      <c r="A129" s="19" t="s">
        <v>1075</v>
      </c>
      <c r="B129" s="20" t="s">
        <v>50</v>
      </c>
      <c r="C129" s="21">
        <f t="shared" si="1"/>
        <v>4</v>
      </c>
      <c r="D129" s="21">
        <v>10423.06</v>
      </c>
      <c r="E129" s="22">
        <f t="shared" si="2"/>
        <v>10.42306</v>
      </c>
      <c r="F129" s="23">
        <f t="shared" si="3"/>
        <v>11</v>
      </c>
      <c r="G129" s="24">
        <v>79.71500397</v>
      </c>
      <c r="H129" s="25">
        <f t="shared" si="4"/>
        <v>8308.742693</v>
      </c>
      <c r="I129" s="24">
        <f t="shared" si="5"/>
        <v>80</v>
      </c>
      <c r="J129" s="24">
        <f t="shared" si="6"/>
        <v>20.28499603</v>
      </c>
      <c r="K129" s="24">
        <f t="shared" si="7"/>
        <v>20</v>
      </c>
      <c r="L129" s="26">
        <v>100.0000023</v>
      </c>
      <c r="M129" s="24" t="str">
        <f t="shared" si="8"/>
        <v>big</v>
      </c>
      <c r="N129" s="27">
        <f t="shared" si="9"/>
        <v>100</v>
      </c>
      <c r="O129" s="24">
        <f t="shared" si="10"/>
        <v>80</v>
      </c>
      <c r="P129" s="24">
        <v>0.0</v>
      </c>
      <c r="Q129" s="24">
        <v>0.0</v>
      </c>
      <c r="R129" s="24">
        <v>0.0</v>
      </c>
      <c r="S129" s="24">
        <v>100.0</v>
      </c>
      <c r="T129" s="24">
        <v>0.0</v>
      </c>
      <c r="U129" s="24">
        <v>0.0</v>
      </c>
      <c r="V129" s="24">
        <v>0.0</v>
      </c>
      <c r="W129" s="24">
        <v>100.0</v>
      </c>
      <c r="X129" s="24">
        <v>0.0</v>
      </c>
      <c r="Y129" s="24">
        <v>0.0</v>
      </c>
      <c r="Z129" s="24">
        <v>0.0</v>
      </c>
      <c r="AA129" s="28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</row>
    <row r="130">
      <c r="A130" s="19" t="s">
        <v>1079</v>
      </c>
      <c r="B130" s="20" t="s">
        <v>50</v>
      </c>
      <c r="C130" s="21">
        <f t="shared" si="1"/>
        <v>4</v>
      </c>
      <c r="D130" s="21">
        <v>10708.98</v>
      </c>
      <c r="E130" s="22">
        <f t="shared" si="2"/>
        <v>10.70898</v>
      </c>
      <c r="F130" s="23">
        <f t="shared" si="3"/>
        <v>11</v>
      </c>
      <c r="G130" s="24">
        <v>74.06100464</v>
      </c>
      <c r="H130" s="25">
        <f t="shared" si="4"/>
        <v>7931.178175</v>
      </c>
      <c r="I130" s="24">
        <f t="shared" si="5"/>
        <v>74</v>
      </c>
      <c r="J130" s="24">
        <f t="shared" si="6"/>
        <v>25.93899536</v>
      </c>
      <c r="K130" s="24">
        <f t="shared" si="7"/>
        <v>26</v>
      </c>
      <c r="L130" s="26">
        <v>99.88059167</v>
      </c>
      <c r="M130" s="24" t="str">
        <f t="shared" si="8"/>
        <v/>
      </c>
      <c r="N130" s="27">
        <f t="shared" si="9"/>
        <v>99.88059167</v>
      </c>
      <c r="O130" s="24">
        <f t="shared" si="10"/>
        <v>74</v>
      </c>
      <c r="P130" s="24">
        <v>0.0</v>
      </c>
      <c r="Q130" s="24">
        <v>0.1194083325</v>
      </c>
      <c r="R130" s="24">
        <v>0.0</v>
      </c>
      <c r="S130" s="24">
        <v>99.8175993</v>
      </c>
      <c r="T130" s="24">
        <v>0.0</v>
      </c>
      <c r="U130" s="24">
        <v>0.1824006965</v>
      </c>
      <c r="V130" s="24">
        <v>0.0</v>
      </c>
      <c r="W130" s="24">
        <v>99.90265093</v>
      </c>
      <c r="X130" s="24">
        <v>0.0</v>
      </c>
      <c r="Y130" s="24">
        <v>0.0973490679</v>
      </c>
      <c r="Z130" s="24">
        <v>0.0</v>
      </c>
      <c r="AA130" s="28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</row>
    <row r="131">
      <c r="A131" s="19" t="s">
        <v>1088</v>
      </c>
      <c r="B131" s="20" t="s">
        <v>57</v>
      </c>
      <c r="C131" s="21">
        <f t="shared" si="1"/>
        <v>3</v>
      </c>
      <c r="D131" s="21">
        <v>10847.9</v>
      </c>
      <c r="E131" s="22">
        <f t="shared" si="2"/>
        <v>10.8479</v>
      </c>
      <c r="F131" s="23">
        <f t="shared" si="3"/>
        <v>11</v>
      </c>
      <c r="G131" s="24">
        <v>82.54000092</v>
      </c>
      <c r="H131" s="25">
        <f t="shared" si="4"/>
        <v>8953.85676</v>
      </c>
      <c r="I131" s="24">
        <f t="shared" si="5"/>
        <v>83</v>
      </c>
      <c r="J131" s="24">
        <f t="shared" si="6"/>
        <v>17.45999908</v>
      </c>
      <c r="K131" s="24">
        <f t="shared" si="7"/>
        <v>17</v>
      </c>
      <c r="L131" s="26">
        <v>96.68681192</v>
      </c>
      <c r="M131" s="24" t="str">
        <f t="shared" si="8"/>
        <v/>
      </c>
      <c r="N131" s="27">
        <f t="shared" si="9"/>
        <v>96.68681192</v>
      </c>
      <c r="O131" s="24">
        <f t="shared" si="10"/>
        <v>83</v>
      </c>
      <c r="P131" s="24">
        <v>0.4670386504</v>
      </c>
      <c r="Q131" s="24">
        <v>1.269428783</v>
      </c>
      <c r="R131" s="24">
        <v>1.576720644</v>
      </c>
      <c r="S131" s="24">
        <v>90.30446437</v>
      </c>
      <c r="T131" s="24">
        <v>1.385315508</v>
      </c>
      <c r="U131" s="24">
        <v>1.115118127</v>
      </c>
      <c r="V131" s="24">
        <v>7.195101991</v>
      </c>
      <c r="W131" s="24">
        <v>98.03689158</v>
      </c>
      <c r="X131" s="24">
        <v>0.2727920359</v>
      </c>
      <c r="Y131" s="24">
        <v>1.302073396</v>
      </c>
      <c r="Z131" s="24">
        <v>0.3882429922</v>
      </c>
      <c r="AA131" s="28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</row>
    <row r="132">
      <c r="A132" s="19" t="s">
        <v>1103</v>
      </c>
      <c r="B132" s="20" t="s">
        <v>474</v>
      </c>
      <c r="C132" s="21">
        <f t="shared" si="1"/>
        <v>1</v>
      </c>
      <c r="D132" s="21">
        <v>11193.73</v>
      </c>
      <c r="E132" s="22">
        <f t="shared" si="2"/>
        <v>11.19373</v>
      </c>
      <c r="F132" s="23">
        <f t="shared" si="3"/>
        <v>12</v>
      </c>
      <c r="G132" s="24">
        <v>20.1989994</v>
      </c>
      <c r="H132" s="25">
        <f t="shared" si="4"/>
        <v>2261.021456</v>
      </c>
      <c r="I132" s="24">
        <f t="shared" si="5"/>
        <v>20</v>
      </c>
      <c r="J132" s="24">
        <f t="shared" si="6"/>
        <v>79.8010006</v>
      </c>
      <c r="K132" s="24">
        <f t="shared" si="7"/>
        <v>80</v>
      </c>
      <c r="L132" s="26">
        <v>40.95092717</v>
      </c>
      <c r="M132" s="24" t="str">
        <f t="shared" si="8"/>
        <v/>
      </c>
      <c r="N132" s="27">
        <f t="shared" si="9"/>
        <v>40.95092717</v>
      </c>
      <c r="O132" s="24">
        <f t="shared" si="10"/>
        <v>20</v>
      </c>
      <c r="P132" s="24">
        <v>37.42696287</v>
      </c>
      <c r="Q132" s="24">
        <v>13.53755519</v>
      </c>
      <c r="R132" s="24">
        <v>8.084554762</v>
      </c>
      <c r="S132" s="24">
        <v>33.59362881</v>
      </c>
      <c r="T132" s="24">
        <v>42.16438068</v>
      </c>
      <c r="U132" s="24">
        <v>14.11109616</v>
      </c>
      <c r="V132" s="24">
        <v>10.13089435</v>
      </c>
      <c r="W132" s="24">
        <v>70.01770445</v>
      </c>
      <c r="X132" s="24">
        <v>18.71066092</v>
      </c>
      <c r="Y132" s="24">
        <v>11.27163464</v>
      </c>
      <c r="Z132" s="24">
        <v>0.0</v>
      </c>
      <c r="AA132" s="28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</row>
    <row r="133">
      <c r="A133" s="19" t="s">
        <v>1117</v>
      </c>
      <c r="B133" s="20" t="s">
        <v>57</v>
      </c>
      <c r="C133" s="21">
        <f t="shared" si="1"/>
        <v>3</v>
      </c>
      <c r="D133" s="21">
        <v>11326.62</v>
      </c>
      <c r="E133" s="22">
        <f t="shared" si="2"/>
        <v>11.32662</v>
      </c>
      <c r="F133" s="23">
        <f t="shared" si="3"/>
        <v>12</v>
      </c>
      <c r="G133" s="24">
        <v>77.19400024</v>
      </c>
      <c r="H133" s="25">
        <f t="shared" si="4"/>
        <v>8743.47107</v>
      </c>
      <c r="I133" s="24">
        <f t="shared" si="5"/>
        <v>77</v>
      </c>
      <c r="J133" s="24">
        <f t="shared" si="6"/>
        <v>22.80599976</v>
      </c>
      <c r="K133" s="24">
        <f t="shared" si="7"/>
        <v>23</v>
      </c>
      <c r="L133" s="26">
        <v>97.00269616</v>
      </c>
      <c r="M133" s="24" t="str">
        <f t="shared" si="8"/>
        <v/>
      </c>
      <c r="N133" s="27">
        <f t="shared" si="9"/>
        <v>97.00269616</v>
      </c>
      <c r="O133" s="24">
        <f t="shared" si="10"/>
        <v>77</v>
      </c>
      <c r="P133" s="24">
        <v>1.471384542</v>
      </c>
      <c r="Q133" s="24">
        <v>1.252811506</v>
      </c>
      <c r="R133" s="24">
        <v>0.2731077963</v>
      </c>
      <c r="S133" s="24">
        <v>94.38665114</v>
      </c>
      <c r="T133" s="24">
        <v>2.591752445</v>
      </c>
      <c r="U133" s="24">
        <v>1.905972935</v>
      </c>
      <c r="V133" s="24">
        <v>1.115623477</v>
      </c>
      <c r="W133" s="24">
        <v>97.77557664</v>
      </c>
      <c r="X133" s="24">
        <v>1.1403859</v>
      </c>
      <c r="Y133" s="24">
        <v>1.059840374</v>
      </c>
      <c r="Z133" s="24">
        <v>0.02419708411</v>
      </c>
      <c r="AA133" s="28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</row>
    <row r="134">
      <c r="A134" s="19" t="s">
        <v>1132</v>
      </c>
      <c r="B134" s="20" t="s">
        <v>148</v>
      </c>
      <c r="C134" s="21">
        <f t="shared" si="1"/>
        <v>2</v>
      </c>
      <c r="D134" s="21">
        <v>11402.53</v>
      </c>
      <c r="E134" s="22">
        <f t="shared" si="2"/>
        <v>11.40253</v>
      </c>
      <c r="F134" s="23">
        <f t="shared" si="3"/>
        <v>12</v>
      </c>
      <c r="G134" s="24">
        <v>57.08799744</v>
      </c>
      <c r="H134" s="25">
        <f t="shared" si="4"/>
        <v>6509.476034</v>
      </c>
      <c r="I134" s="24">
        <f t="shared" si="5"/>
        <v>57</v>
      </c>
      <c r="J134" s="24">
        <f t="shared" si="6"/>
        <v>42.91200256</v>
      </c>
      <c r="K134" s="24">
        <f t="shared" si="7"/>
        <v>43</v>
      </c>
      <c r="L134" s="26">
        <v>66.6953084</v>
      </c>
      <c r="M134" s="24" t="str">
        <f t="shared" si="8"/>
        <v/>
      </c>
      <c r="N134" s="27">
        <f t="shared" si="9"/>
        <v>66.6953084</v>
      </c>
      <c r="O134" s="24">
        <f t="shared" si="10"/>
        <v>57</v>
      </c>
      <c r="P134" s="24">
        <v>9.814543652</v>
      </c>
      <c r="Q134" s="24">
        <v>23.49014795</v>
      </c>
      <c r="R134" s="24">
        <v>0.0</v>
      </c>
      <c r="S134" s="24">
        <v>42.8457001</v>
      </c>
      <c r="T134" s="24">
        <v>13.25598695</v>
      </c>
      <c r="U134" s="24">
        <v>43.89831295</v>
      </c>
      <c r="V134" s="24">
        <v>0.0</v>
      </c>
      <c r="W134" s="24">
        <v>84.62262129</v>
      </c>
      <c r="X134" s="24">
        <v>7.227673879</v>
      </c>
      <c r="Y134" s="24">
        <v>8.149704835</v>
      </c>
      <c r="Z134" s="24">
        <v>0.0</v>
      </c>
      <c r="AA134" s="28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</row>
    <row r="135">
      <c r="A135" s="19" t="s">
        <v>1144</v>
      </c>
      <c r="B135" s="20" t="s">
        <v>50</v>
      </c>
      <c r="C135" s="21">
        <f t="shared" si="1"/>
        <v>4</v>
      </c>
      <c r="D135" s="21">
        <v>11589.62</v>
      </c>
      <c r="E135" s="22">
        <f t="shared" si="2"/>
        <v>11.58962</v>
      </c>
      <c r="F135" s="23">
        <f t="shared" si="3"/>
        <v>12</v>
      </c>
      <c r="G135" s="24">
        <v>98.07899475</v>
      </c>
      <c r="H135" s="25">
        <f t="shared" si="4"/>
        <v>11366.98279</v>
      </c>
      <c r="I135" s="24">
        <f t="shared" si="5"/>
        <v>98</v>
      </c>
      <c r="J135" s="24">
        <f t="shared" si="6"/>
        <v>1.92100525</v>
      </c>
      <c r="K135" s="24">
        <f t="shared" si="7"/>
        <v>2</v>
      </c>
      <c r="L135" s="26">
        <v>99.99999645</v>
      </c>
      <c r="M135" s="24" t="str">
        <f t="shared" si="8"/>
        <v/>
      </c>
      <c r="N135" s="27">
        <f t="shared" si="9"/>
        <v>99.99999645</v>
      </c>
      <c r="O135" s="24">
        <f t="shared" si="10"/>
        <v>98</v>
      </c>
      <c r="P135" s="24">
        <v>0.0</v>
      </c>
      <c r="Q135" s="24">
        <v>3.554796791E-6</v>
      </c>
      <c r="R135" s="24">
        <v>0.0</v>
      </c>
      <c r="S135" s="24">
        <v>100.0</v>
      </c>
      <c r="T135" s="24">
        <v>0.0</v>
      </c>
      <c r="U135" s="24">
        <v>0.0</v>
      </c>
      <c r="V135" s="24">
        <v>0.0</v>
      </c>
      <c r="W135" s="24">
        <v>100.0</v>
      </c>
      <c r="X135" s="24">
        <v>0.0</v>
      </c>
      <c r="Y135" s="24">
        <v>0.0</v>
      </c>
      <c r="Z135" s="24">
        <v>0.0</v>
      </c>
      <c r="AA135" s="28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</row>
    <row r="136">
      <c r="A136" s="19" t="s">
        <v>1149</v>
      </c>
      <c r="B136" s="20" t="s">
        <v>148</v>
      </c>
      <c r="C136" s="21">
        <f t="shared" si="1"/>
        <v>2</v>
      </c>
      <c r="D136" s="21">
        <v>11673.03</v>
      </c>
      <c r="E136" s="22">
        <f t="shared" si="2"/>
        <v>11.67303</v>
      </c>
      <c r="F136" s="23">
        <f t="shared" si="3"/>
        <v>12</v>
      </c>
      <c r="G136" s="24">
        <v>70.1230011</v>
      </c>
      <c r="H136" s="25">
        <f t="shared" si="4"/>
        <v>8185.478955</v>
      </c>
      <c r="I136" s="24">
        <f t="shared" si="5"/>
        <v>70</v>
      </c>
      <c r="J136" s="24">
        <f t="shared" si="6"/>
        <v>29.8769989</v>
      </c>
      <c r="K136" s="24">
        <f t="shared" si="7"/>
        <v>30</v>
      </c>
      <c r="L136" s="26">
        <v>93.39007163</v>
      </c>
      <c r="M136" s="24" t="str">
        <f t="shared" si="8"/>
        <v/>
      </c>
      <c r="N136" s="27">
        <f t="shared" si="9"/>
        <v>93.39007163</v>
      </c>
      <c r="O136" s="24">
        <f t="shared" si="10"/>
        <v>70</v>
      </c>
      <c r="P136" s="24">
        <v>0.1365905296</v>
      </c>
      <c r="Q136" s="24">
        <v>1.575010843</v>
      </c>
      <c r="R136" s="24">
        <v>4.898326997</v>
      </c>
      <c r="S136" s="24">
        <v>79.93664283</v>
      </c>
      <c r="T136" s="24">
        <v>0.2447364082</v>
      </c>
      <c r="U136" s="24">
        <v>3.954133693</v>
      </c>
      <c r="V136" s="24">
        <v>15.86448707</v>
      </c>
      <c r="W136" s="24">
        <v>99.12211832</v>
      </c>
      <c r="X136" s="24">
        <v>0.09051328947</v>
      </c>
      <c r="Y136" s="24">
        <v>0.5613453808</v>
      </c>
      <c r="Z136" s="24">
        <v>0.2260230112</v>
      </c>
      <c r="AA136" s="28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</row>
    <row r="137">
      <c r="A137" s="19" t="s">
        <v>1164</v>
      </c>
      <c r="B137" s="20" t="s">
        <v>148</v>
      </c>
      <c r="C137" s="21">
        <f t="shared" si="1"/>
        <v>2</v>
      </c>
      <c r="D137" s="21">
        <v>11818.62</v>
      </c>
      <c r="E137" s="22">
        <f t="shared" si="2"/>
        <v>11.81862</v>
      </c>
      <c r="F137" s="23">
        <f t="shared" si="3"/>
        <v>12</v>
      </c>
      <c r="G137" s="24">
        <v>69.56800079</v>
      </c>
      <c r="H137" s="25">
        <f t="shared" si="4"/>
        <v>8221.977655</v>
      </c>
      <c r="I137" s="24">
        <f t="shared" si="5"/>
        <v>70</v>
      </c>
      <c r="J137" s="24">
        <f t="shared" si="6"/>
        <v>30.43199921</v>
      </c>
      <c r="K137" s="24">
        <f t="shared" si="7"/>
        <v>30</v>
      </c>
      <c r="L137" s="26">
        <v>97.54330899</v>
      </c>
      <c r="M137" s="24" t="str">
        <f t="shared" si="8"/>
        <v/>
      </c>
      <c r="N137" s="27">
        <f t="shared" si="9"/>
        <v>97.54330899</v>
      </c>
      <c r="O137" s="24">
        <f t="shared" si="10"/>
        <v>70</v>
      </c>
      <c r="P137" s="24">
        <v>1.63135067</v>
      </c>
      <c r="Q137" s="24">
        <v>0.8253403378</v>
      </c>
      <c r="R137" s="24">
        <v>0.0</v>
      </c>
      <c r="S137" s="24">
        <v>93.93623193</v>
      </c>
      <c r="T137" s="24">
        <v>3.351687357</v>
      </c>
      <c r="U137" s="24">
        <v>2.71208071</v>
      </c>
      <c r="V137" s="24">
        <v>0.0</v>
      </c>
      <c r="W137" s="24">
        <v>99.12119763</v>
      </c>
      <c r="X137" s="24">
        <v>0.8788023684</v>
      </c>
      <c r="Y137" s="24">
        <v>0.0</v>
      </c>
      <c r="Z137" s="24">
        <v>0.0</v>
      </c>
      <c r="AA137" s="28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</row>
    <row r="138">
      <c r="A138" s="19" t="s">
        <v>1175</v>
      </c>
      <c r="B138" s="20" t="s">
        <v>474</v>
      </c>
      <c r="C138" s="21">
        <f t="shared" si="1"/>
        <v>1</v>
      </c>
      <c r="D138" s="21">
        <v>11890.78</v>
      </c>
      <c r="E138" s="22">
        <f t="shared" si="2"/>
        <v>11.89078</v>
      </c>
      <c r="F138" s="23">
        <f t="shared" si="3"/>
        <v>12</v>
      </c>
      <c r="G138" s="24">
        <v>13.70800018</v>
      </c>
      <c r="H138" s="25">
        <f t="shared" si="4"/>
        <v>1629.988144</v>
      </c>
      <c r="I138" s="24">
        <f t="shared" si="5"/>
        <v>14</v>
      </c>
      <c r="J138" s="24">
        <f t="shared" si="6"/>
        <v>86.29199982</v>
      </c>
      <c r="K138" s="24">
        <f t="shared" si="7"/>
        <v>86</v>
      </c>
      <c r="L138" s="26">
        <v>62.20712225</v>
      </c>
      <c r="M138" s="24" t="str">
        <f t="shared" si="8"/>
        <v/>
      </c>
      <c r="N138" s="27">
        <f t="shared" si="9"/>
        <v>62.20712225</v>
      </c>
      <c r="O138" s="24">
        <f t="shared" si="10"/>
        <v>14</v>
      </c>
      <c r="P138" s="24">
        <v>19.43969314</v>
      </c>
      <c r="Q138" s="24">
        <v>14.75825969</v>
      </c>
      <c r="R138" s="24">
        <v>3.594924913</v>
      </c>
      <c r="S138" s="24">
        <v>57.68576527</v>
      </c>
      <c r="T138" s="24">
        <v>21.25148213</v>
      </c>
      <c r="U138" s="24">
        <v>16.89675238</v>
      </c>
      <c r="V138" s="24">
        <v>4.166000219</v>
      </c>
      <c r="W138" s="24">
        <v>90.66911086</v>
      </c>
      <c r="X138" s="24">
        <v>8.034462869</v>
      </c>
      <c r="Y138" s="24">
        <v>1.296426269</v>
      </c>
      <c r="Z138" s="24">
        <v>0.0</v>
      </c>
      <c r="AA138" s="28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</row>
    <row r="139">
      <c r="A139" s="19" t="s">
        <v>1189</v>
      </c>
      <c r="B139" s="20" t="s">
        <v>148</v>
      </c>
      <c r="C139" s="21">
        <f t="shared" si="1"/>
        <v>2</v>
      </c>
      <c r="D139" s="21">
        <v>12123.2</v>
      </c>
      <c r="E139" s="22">
        <f t="shared" si="2"/>
        <v>12.1232</v>
      </c>
      <c r="F139" s="23">
        <f t="shared" si="3"/>
        <v>13</v>
      </c>
      <c r="G139" s="24">
        <v>48.4149971</v>
      </c>
      <c r="H139" s="25">
        <f t="shared" si="4"/>
        <v>5869.446928</v>
      </c>
      <c r="I139" s="24">
        <f t="shared" si="5"/>
        <v>48</v>
      </c>
      <c r="J139" s="24">
        <f t="shared" si="6"/>
        <v>51.5850029</v>
      </c>
      <c r="K139" s="24">
        <f t="shared" si="7"/>
        <v>52</v>
      </c>
      <c r="L139" s="26">
        <v>65.41412299</v>
      </c>
      <c r="M139" s="24" t="str">
        <f t="shared" si="8"/>
        <v/>
      </c>
      <c r="N139" s="27">
        <f t="shared" si="9"/>
        <v>65.41412299</v>
      </c>
      <c r="O139" s="24">
        <f t="shared" si="10"/>
        <v>48</v>
      </c>
      <c r="P139" s="24">
        <v>9.317535586</v>
      </c>
      <c r="Q139" s="24">
        <v>21.97254088</v>
      </c>
      <c r="R139" s="24">
        <v>3.295800547</v>
      </c>
      <c r="S139" s="24">
        <v>58.05226799</v>
      </c>
      <c r="T139" s="24">
        <v>12.70520504</v>
      </c>
      <c r="U139" s="24">
        <v>23.97796833</v>
      </c>
      <c r="V139" s="24">
        <v>5.264558634</v>
      </c>
      <c r="W139" s="24">
        <v>73.25800004</v>
      </c>
      <c r="X139" s="24">
        <v>5.708056353</v>
      </c>
      <c r="Y139" s="24">
        <v>19.83580681</v>
      </c>
      <c r="Z139" s="24">
        <v>1.198136794</v>
      </c>
      <c r="AA139" s="28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</row>
    <row r="140">
      <c r="A140" s="19" t="s">
        <v>1204</v>
      </c>
      <c r="B140" s="20" t="s">
        <v>474</v>
      </c>
      <c r="C140" s="21">
        <f t="shared" si="1"/>
        <v>1</v>
      </c>
      <c r="D140" s="21">
        <v>12952.21</v>
      </c>
      <c r="E140" s="22">
        <f t="shared" si="2"/>
        <v>12.95221</v>
      </c>
      <c r="F140" s="23">
        <f t="shared" si="3"/>
        <v>13</v>
      </c>
      <c r="G140" s="24">
        <v>17.43200111</v>
      </c>
      <c r="H140" s="25">
        <f t="shared" si="4"/>
        <v>2257.829391</v>
      </c>
      <c r="I140" s="24">
        <f t="shared" si="5"/>
        <v>17</v>
      </c>
      <c r="J140" s="24">
        <f t="shared" si="6"/>
        <v>82.56799889</v>
      </c>
      <c r="K140" s="24">
        <f t="shared" si="7"/>
        <v>83</v>
      </c>
      <c r="L140" s="26">
        <v>60.41450115</v>
      </c>
      <c r="M140" s="24" t="str">
        <f t="shared" si="8"/>
        <v/>
      </c>
      <c r="N140" s="27">
        <f t="shared" si="9"/>
        <v>60.41450115</v>
      </c>
      <c r="O140" s="24">
        <f t="shared" si="10"/>
        <v>17</v>
      </c>
      <c r="P140" s="24">
        <v>22.3207193</v>
      </c>
      <c r="Q140" s="24">
        <v>13.15480415</v>
      </c>
      <c r="R140" s="24">
        <v>4.109975401</v>
      </c>
      <c r="S140" s="24">
        <v>55.64246823</v>
      </c>
      <c r="T140" s="24">
        <v>25.08014133</v>
      </c>
      <c r="U140" s="24">
        <v>14.77886772</v>
      </c>
      <c r="V140" s="24">
        <v>4.498522714</v>
      </c>
      <c r="W140" s="24">
        <v>83.0175993</v>
      </c>
      <c r="X140" s="24">
        <v>9.250506251</v>
      </c>
      <c r="Y140" s="24">
        <v>5.462303057</v>
      </c>
      <c r="Z140" s="24">
        <v>2.269591394</v>
      </c>
      <c r="AA140" s="28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</row>
    <row r="141">
      <c r="A141" s="19" t="s">
        <v>1219</v>
      </c>
      <c r="B141" s="20" t="s">
        <v>474</v>
      </c>
      <c r="C141" s="21">
        <f t="shared" si="1"/>
        <v>1</v>
      </c>
      <c r="D141" s="21">
        <v>13132.79</v>
      </c>
      <c r="E141" s="22">
        <f t="shared" si="2"/>
        <v>13.13279</v>
      </c>
      <c r="F141" s="23">
        <f t="shared" si="3"/>
        <v>14</v>
      </c>
      <c r="G141" s="24">
        <v>36.875</v>
      </c>
      <c r="H141" s="25">
        <f t="shared" si="4"/>
        <v>4842.716313</v>
      </c>
      <c r="I141" s="24">
        <f t="shared" si="5"/>
        <v>37</v>
      </c>
      <c r="J141" s="24">
        <f t="shared" si="6"/>
        <v>63.125</v>
      </c>
      <c r="K141" s="24">
        <f t="shared" si="7"/>
        <v>63</v>
      </c>
      <c r="L141" s="26">
        <v>63.96178874</v>
      </c>
      <c r="M141" s="24" t="str">
        <f t="shared" si="8"/>
        <v/>
      </c>
      <c r="N141" s="27">
        <f t="shared" si="9"/>
        <v>63.96178874</v>
      </c>
      <c r="O141" s="24">
        <f t="shared" si="10"/>
        <v>37</v>
      </c>
      <c r="P141" s="24">
        <v>21.2815915</v>
      </c>
      <c r="Q141" s="24">
        <v>6.296119406</v>
      </c>
      <c r="R141" s="24">
        <v>8.460500354</v>
      </c>
      <c r="S141" s="24">
        <v>50.74817899</v>
      </c>
      <c r="T141" s="24">
        <v>26.14432944</v>
      </c>
      <c r="U141" s="24">
        <v>9.704719143</v>
      </c>
      <c r="V141" s="24">
        <v>13.40277243</v>
      </c>
      <c r="W141" s="24">
        <v>86.58169007</v>
      </c>
      <c r="X141" s="24">
        <v>12.95724153</v>
      </c>
      <c r="Y141" s="24">
        <v>0.461068398</v>
      </c>
      <c r="Z141" s="24">
        <v>0.0</v>
      </c>
      <c r="AA141" s="28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</row>
    <row r="142">
      <c r="A142" s="19" t="s">
        <v>1233</v>
      </c>
      <c r="B142" s="20" t="s">
        <v>148</v>
      </c>
      <c r="C142" s="21">
        <f t="shared" si="1"/>
        <v>2</v>
      </c>
      <c r="D142" s="21">
        <v>14862.93</v>
      </c>
      <c r="E142" s="22">
        <f t="shared" si="2"/>
        <v>14.86293</v>
      </c>
      <c r="F142" s="23">
        <f t="shared" si="3"/>
        <v>15</v>
      </c>
      <c r="G142" s="24">
        <v>32.24200058</v>
      </c>
      <c r="H142" s="25">
        <f t="shared" si="4"/>
        <v>4792.105977</v>
      </c>
      <c r="I142" s="24">
        <f t="shared" si="5"/>
        <v>32</v>
      </c>
      <c r="J142" s="24">
        <f t="shared" si="6"/>
        <v>67.75799942</v>
      </c>
      <c r="K142" s="24">
        <f t="shared" si="7"/>
        <v>68</v>
      </c>
      <c r="L142" s="26">
        <v>62.66645761</v>
      </c>
      <c r="M142" s="24" t="str">
        <f t="shared" si="8"/>
        <v/>
      </c>
      <c r="N142" s="27">
        <f t="shared" si="9"/>
        <v>62.66645761</v>
      </c>
      <c r="O142" s="24">
        <f t="shared" si="10"/>
        <v>32</v>
      </c>
      <c r="P142" s="24">
        <v>14.1975397</v>
      </c>
      <c r="Q142" s="24">
        <v>16.27785545</v>
      </c>
      <c r="R142" s="24">
        <v>6.858147242</v>
      </c>
      <c r="S142" s="24">
        <v>48.28242885</v>
      </c>
      <c r="T142" s="24">
        <v>18.59098467</v>
      </c>
      <c r="U142" s="24">
        <v>23.01364655</v>
      </c>
      <c r="V142" s="24">
        <v>10.11293992</v>
      </c>
      <c r="W142" s="24">
        <v>92.89512895</v>
      </c>
      <c r="X142" s="24">
        <v>4.964517757</v>
      </c>
      <c r="Y142" s="24">
        <v>2.122298674</v>
      </c>
      <c r="Z142" s="24">
        <v>0.01805461538</v>
      </c>
      <c r="AA142" s="28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</row>
    <row r="143">
      <c r="A143" s="19" t="s">
        <v>1248</v>
      </c>
      <c r="B143" s="20" t="s">
        <v>474</v>
      </c>
      <c r="C143" s="21">
        <f t="shared" si="1"/>
        <v>1</v>
      </c>
      <c r="D143" s="21">
        <v>15893.22</v>
      </c>
      <c r="E143" s="22">
        <f t="shared" si="2"/>
        <v>15.89322</v>
      </c>
      <c r="F143" s="23">
        <f t="shared" si="3"/>
        <v>16</v>
      </c>
      <c r="G143" s="24">
        <v>46.14099884</v>
      </c>
      <c r="H143" s="25">
        <f t="shared" si="4"/>
        <v>7333.290456</v>
      </c>
      <c r="I143" s="24">
        <f t="shared" si="5"/>
        <v>46</v>
      </c>
      <c r="J143" s="24">
        <f t="shared" si="6"/>
        <v>53.85900116</v>
      </c>
      <c r="K143" s="24">
        <f t="shared" si="7"/>
        <v>54</v>
      </c>
      <c r="L143" s="26">
        <v>56.47697339</v>
      </c>
      <c r="M143" s="24" t="str">
        <f t="shared" si="8"/>
        <v/>
      </c>
      <c r="N143" s="27">
        <f t="shared" si="9"/>
        <v>56.47697339</v>
      </c>
      <c r="O143" s="24">
        <f t="shared" si="10"/>
        <v>46</v>
      </c>
      <c r="P143" s="24">
        <v>27.70419956</v>
      </c>
      <c r="Q143" s="24">
        <v>13.41704303</v>
      </c>
      <c r="R143" s="24">
        <v>2.401784021</v>
      </c>
      <c r="S143" s="24">
        <v>37.07586282</v>
      </c>
      <c r="T143" s="24">
        <v>36.64324958</v>
      </c>
      <c r="U143" s="24">
        <v>21.82149546</v>
      </c>
      <c r="V143" s="24">
        <v>4.459392143</v>
      </c>
      <c r="W143" s="24">
        <v>79.12330574</v>
      </c>
      <c r="X143" s="24">
        <v>17.26991556</v>
      </c>
      <c r="Y143" s="24">
        <v>3.606778703</v>
      </c>
      <c r="Z143" s="24">
        <v>0.0</v>
      </c>
      <c r="AA143" s="28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</row>
    <row r="144">
      <c r="A144" s="19" t="s">
        <v>1262</v>
      </c>
      <c r="B144" s="20" t="s">
        <v>474</v>
      </c>
      <c r="C144" s="21">
        <f t="shared" si="1"/>
        <v>1</v>
      </c>
      <c r="D144" s="21">
        <v>16425.86</v>
      </c>
      <c r="E144" s="22">
        <f t="shared" si="2"/>
        <v>16.42586</v>
      </c>
      <c r="F144" s="23">
        <f t="shared" si="3"/>
        <v>17</v>
      </c>
      <c r="G144" s="24">
        <v>23.52000046</v>
      </c>
      <c r="H144" s="25">
        <f t="shared" si="4"/>
        <v>3863.362348</v>
      </c>
      <c r="I144" s="24">
        <f t="shared" si="5"/>
        <v>24</v>
      </c>
      <c r="J144" s="24">
        <f t="shared" si="6"/>
        <v>76.47999954</v>
      </c>
      <c r="K144" s="24">
        <f t="shared" si="7"/>
        <v>76</v>
      </c>
      <c r="L144" s="26">
        <v>46.18753479</v>
      </c>
      <c r="M144" s="24" t="str">
        <f t="shared" si="8"/>
        <v/>
      </c>
      <c r="N144" s="27">
        <f t="shared" si="9"/>
        <v>46.18753479</v>
      </c>
      <c r="O144" s="24">
        <f t="shared" si="10"/>
        <v>24</v>
      </c>
      <c r="P144" s="24">
        <v>14.74028929</v>
      </c>
      <c r="Q144" s="24">
        <v>31.56245714</v>
      </c>
      <c r="R144" s="24">
        <v>7.509718784</v>
      </c>
      <c r="S144" s="24">
        <v>37.57521525</v>
      </c>
      <c r="T144" s="24">
        <v>14.35396111</v>
      </c>
      <c r="U144" s="24">
        <v>38.52496761</v>
      </c>
      <c r="V144" s="24">
        <v>9.545856027</v>
      </c>
      <c r="W144" s="24">
        <v>74.19222309</v>
      </c>
      <c r="X144" s="24">
        <v>15.99651381</v>
      </c>
      <c r="Y144" s="24">
        <v>8.922452721</v>
      </c>
      <c r="Z144" s="24">
        <v>0.8888103843</v>
      </c>
      <c r="AA144" s="28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</row>
    <row r="145">
      <c r="A145" s="19" t="s">
        <v>1277</v>
      </c>
      <c r="B145" s="20" t="s">
        <v>148</v>
      </c>
      <c r="C145" s="21">
        <f t="shared" si="1"/>
        <v>2</v>
      </c>
      <c r="D145" s="21">
        <v>16718.97</v>
      </c>
      <c r="E145" s="22">
        <f t="shared" si="2"/>
        <v>16.71897</v>
      </c>
      <c r="F145" s="23">
        <f t="shared" si="3"/>
        <v>17</v>
      </c>
      <c r="G145" s="24">
        <v>24.23200035</v>
      </c>
      <c r="H145" s="25">
        <f t="shared" si="4"/>
        <v>4051.340869</v>
      </c>
      <c r="I145" s="24">
        <f t="shared" si="5"/>
        <v>24</v>
      </c>
      <c r="J145" s="24">
        <f t="shared" si="6"/>
        <v>75.76799965</v>
      </c>
      <c r="K145" s="24">
        <f t="shared" si="7"/>
        <v>76</v>
      </c>
      <c r="L145" s="26">
        <v>71.21988497</v>
      </c>
      <c r="M145" s="24" t="str">
        <f t="shared" si="8"/>
        <v/>
      </c>
      <c r="N145" s="27">
        <f t="shared" si="9"/>
        <v>71.21988497</v>
      </c>
      <c r="O145" s="24">
        <f t="shared" si="10"/>
        <v>24</v>
      </c>
      <c r="P145" s="24">
        <v>13.90222204</v>
      </c>
      <c r="Q145" s="24">
        <v>5.677218558</v>
      </c>
      <c r="R145" s="24">
        <v>9.200674434</v>
      </c>
      <c r="S145" s="24">
        <v>65.06715583</v>
      </c>
      <c r="T145" s="24">
        <v>15.51772278</v>
      </c>
      <c r="U145" s="24">
        <v>7.492899307</v>
      </c>
      <c r="V145" s="24">
        <v>11.92222209</v>
      </c>
      <c r="W145" s="24">
        <v>90.45807717</v>
      </c>
      <c r="X145" s="24">
        <v>8.85091472</v>
      </c>
      <c r="Y145" s="24">
        <v>0.0</v>
      </c>
      <c r="Z145" s="24">
        <v>0.6910081144</v>
      </c>
      <c r="AA145" s="28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</row>
    <row r="146">
      <c r="A146" s="19" t="s">
        <v>1291</v>
      </c>
      <c r="B146" s="20" t="s">
        <v>148</v>
      </c>
      <c r="C146" s="21">
        <f t="shared" si="1"/>
        <v>2</v>
      </c>
      <c r="D146" s="21">
        <v>16743.93</v>
      </c>
      <c r="E146" s="22">
        <f t="shared" si="2"/>
        <v>16.74393</v>
      </c>
      <c r="F146" s="23">
        <f t="shared" si="3"/>
        <v>17</v>
      </c>
      <c r="G146" s="24">
        <v>48.12200165</v>
      </c>
      <c r="H146" s="25">
        <f t="shared" si="4"/>
        <v>8057.514271</v>
      </c>
      <c r="I146" s="24">
        <f t="shared" si="5"/>
        <v>48</v>
      </c>
      <c r="J146" s="24">
        <f t="shared" si="6"/>
        <v>51.87799835</v>
      </c>
      <c r="K146" s="24">
        <f t="shared" si="7"/>
        <v>52</v>
      </c>
      <c r="L146" s="26">
        <v>84.90523779</v>
      </c>
      <c r="M146" s="24" t="str">
        <f t="shared" si="8"/>
        <v/>
      </c>
      <c r="N146" s="27">
        <f t="shared" si="9"/>
        <v>84.90523779</v>
      </c>
      <c r="O146" s="24">
        <f t="shared" si="10"/>
        <v>48</v>
      </c>
      <c r="P146" s="24">
        <v>2.387217509</v>
      </c>
      <c r="Q146" s="24">
        <v>12.60781566</v>
      </c>
      <c r="R146" s="24">
        <v>0.09972904042</v>
      </c>
      <c r="S146" s="24">
        <v>75.2429282</v>
      </c>
      <c r="T146" s="24">
        <v>4.052382433</v>
      </c>
      <c r="U146" s="24">
        <v>20.51245174</v>
      </c>
      <c r="V146" s="24">
        <v>0.1922376314</v>
      </c>
      <c r="W146" s="24">
        <v>95.32170094</v>
      </c>
      <c r="X146" s="24">
        <v>0.5920836567</v>
      </c>
      <c r="Y146" s="24">
        <v>4.086215402</v>
      </c>
      <c r="Z146" s="24">
        <v>0.0</v>
      </c>
      <c r="AA146" s="28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</row>
    <row r="147">
      <c r="A147" s="19" t="s">
        <v>1305</v>
      </c>
      <c r="B147" s="20" t="s">
        <v>50</v>
      </c>
      <c r="C147" s="21">
        <f t="shared" si="1"/>
        <v>4</v>
      </c>
      <c r="D147" s="21">
        <v>17134.87</v>
      </c>
      <c r="E147" s="22">
        <f t="shared" si="2"/>
        <v>17.13487</v>
      </c>
      <c r="F147" s="23">
        <f t="shared" si="3"/>
        <v>18</v>
      </c>
      <c r="G147" s="24">
        <v>92.23600006</v>
      </c>
      <c r="H147" s="25">
        <f t="shared" si="4"/>
        <v>15804.5187</v>
      </c>
      <c r="I147" s="24">
        <f t="shared" si="5"/>
        <v>92</v>
      </c>
      <c r="J147" s="24">
        <f t="shared" si="6"/>
        <v>7.76399994</v>
      </c>
      <c r="K147" s="24">
        <f t="shared" si="7"/>
        <v>8</v>
      </c>
      <c r="L147" s="26">
        <v>99.99999929</v>
      </c>
      <c r="M147" s="24" t="str">
        <f t="shared" si="8"/>
        <v/>
      </c>
      <c r="N147" s="27">
        <f t="shared" si="9"/>
        <v>99.99999929</v>
      </c>
      <c r="O147" s="24">
        <f t="shared" si="10"/>
        <v>92</v>
      </c>
      <c r="P147" s="24">
        <v>0.0</v>
      </c>
      <c r="Q147" s="24">
        <v>7.12408621E-7</v>
      </c>
      <c r="R147" s="24">
        <v>0.0</v>
      </c>
      <c r="S147" s="24">
        <v>100.0</v>
      </c>
      <c r="T147" s="24">
        <v>0.0</v>
      </c>
      <c r="U147" s="24">
        <v>0.0</v>
      </c>
      <c r="V147" s="24">
        <v>0.0</v>
      </c>
      <c r="W147" s="24">
        <v>100.0</v>
      </c>
      <c r="X147" s="24">
        <v>0.0</v>
      </c>
      <c r="Y147" s="24">
        <v>0.0</v>
      </c>
      <c r="Z147" s="24">
        <v>0.0</v>
      </c>
      <c r="AA147" s="28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</row>
    <row r="148">
      <c r="A148" s="19" t="s">
        <v>1310</v>
      </c>
      <c r="B148" s="20" t="s">
        <v>474</v>
      </c>
      <c r="C148" s="21">
        <f t="shared" si="1"/>
        <v>1</v>
      </c>
      <c r="D148" s="21">
        <v>17500.66</v>
      </c>
      <c r="E148" s="22">
        <f t="shared" si="2"/>
        <v>17.50066</v>
      </c>
      <c r="F148" s="23">
        <f t="shared" si="3"/>
        <v>18</v>
      </c>
      <c r="G148" s="24">
        <v>55.47500229</v>
      </c>
      <c r="H148" s="25">
        <f t="shared" si="4"/>
        <v>9708.491536</v>
      </c>
      <c r="I148" s="24">
        <f t="shared" si="5"/>
        <v>55</v>
      </c>
      <c r="J148" s="24">
        <f t="shared" si="6"/>
        <v>44.52499771</v>
      </c>
      <c r="K148" s="24">
        <f t="shared" si="7"/>
        <v>45</v>
      </c>
      <c r="L148" s="26">
        <v>93.92585718</v>
      </c>
      <c r="M148" s="24" t="str">
        <f t="shared" si="8"/>
        <v/>
      </c>
      <c r="N148" s="27">
        <f t="shared" si="9"/>
        <v>93.92585718</v>
      </c>
      <c r="O148" s="24">
        <f t="shared" si="10"/>
        <v>55</v>
      </c>
      <c r="P148" s="24">
        <v>5.873730768</v>
      </c>
      <c r="Q148" s="24">
        <v>0.2004120542</v>
      </c>
      <c r="R148" s="24">
        <v>0.0</v>
      </c>
      <c r="S148" s="24">
        <v>92.082745</v>
      </c>
      <c r="T148" s="24">
        <v>7.917255</v>
      </c>
      <c r="U148" s="24">
        <v>0.0</v>
      </c>
      <c r="V148" s="24">
        <v>0.0</v>
      </c>
      <c r="W148" s="24">
        <v>95.40516436</v>
      </c>
      <c r="X148" s="24">
        <v>4.233570117</v>
      </c>
      <c r="Y148" s="24">
        <v>0.361265525</v>
      </c>
      <c r="Z148" s="24">
        <v>0.0</v>
      </c>
      <c r="AA148" s="28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</row>
    <row r="149">
      <c r="A149" s="19" t="s">
        <v>1321</v>
      </c>
      <c r="B149" s="20" t="s">
        <v>57</v>
      </c>
      <c r="C149" s="21">
        <f t="shared" si="1"/>
        <v>3</v>
      </c>
      <c r="D149" s="21">
        <v>17643.06</v>
      </c>
      <c r="E149" s="22">
        <f t="shared" si="2"/>
        <v>17.64306</v>
      </c>
      <c r="F149" s="23">
        <f t="shared" si="3"/>
        <v>18</v>
      </c>
      <c r="G149" s="24">
        <v>64.16600037</v>
      </c>
      <c r="H149" s="25">
        <f t="shared" si="4"/>
        <v>11320.84594</v>
      </c>
      <c r="I149" s="24">
        <f t="shared" si="5"/>
        <v>64</v>
      </c>
      <c r="J149" s="24">
        <f t="shared" si="6"/>
        <v>35.83399963</v>
      </c>
      <c r="K149" s="24">
        <f t="shared" si="7"/>
        <v>36</v>
      </c>
      <c r="L149" s="26">
        <v>95.35976356</v>
      </c>
      <c r="M149" s="24" t="str">
        <f t="shared" si="8"/>
        <v/>
      </c>
      <c r="N149" s="27">
        <f t="shared" si="9"/>
        <v>95.35976356</v>
      </c>
      <c r="O149" s="24">
        <f t="shared" si="10"/>
        <v>64</v>
      </c>
      <c r="P149" s="24">
        <v>0.003451463449</v>
      </c>
      <c r="Q149" s="24">
        <v>2.604485389</v>
      </c>
      <c r="R149" s="24">
        <v>2.032299589</v>
      </c>
      <c r="S149" s="24">
        <v>87.05074495</v>
      </c>
      <c r="T149" s="24">
        <v>0.009631811022</v>
      </c>
      <c r="U149" s="24">
        <v>7.26819549</v>
      </c>
      <c r="V149" s="24">
        <v>5.671427747</v>
      </c>
      <c r="W149" s="24">
        <v>100.0</v>
      </c>
      <c r="X149" s="24">
        <v>0.0</v>
      </c>
      <c r="Y149" s="24">
        <v>0.0</v>
      </c>
      <c r="Z149" s="24">
        <v>0.0</v>
      </c>
      <c r="AA149" s="28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</row>
    <row r="150">
      <c r="A150" s="19" t="s">
        <v>1332</v>
      </c>
      <c r="B150" s="20" t="s">
        <v>57</v>
      </c>
      <c r="C150" s="21">
        <f t="shared" si="1"/>
        <v>3</v>
      </c>
      <c r="D150" s="21">
        <v>17915.57</v>
      </c>
      <c r="E150" s="22">
        <f t="shared" si="2"/>
        <v>17.91557</v>
      </c>
      <c r="F150" s="23">
        <f t="shared" si="3"/>
        <v>18</v>
      </c>
      <c r="G150" s="24">
        <v>51.83599854</v>
      </c>
      <c r="H150" s="25">
        <f t="shared" si="4"/>
        <v>9286.714604</v>
      </c>
      <c r="I150" s="24">
        <f t="shared" si="5"/>
        <v>52</v>
      </c>
      <c r="J150" s="24">
        <f t="shared" si="6"/>
        <v>48.16400146</v>
      </c>
      <c r="K150" s="24">
        <f t="shared" si="7"/>
        <v>48</v>
      </c>
      <c r="L150" s="26">
        <v>94.00642827</v>
      </c>
      <c r="M150" s="24" t="str">
        <f t="shared" si="8"/>
        <v/>
      </c>
      <c r="N150" s="27">
        <f t="shared" si="9"/>
        <v>94.00642827</v>
      </c>
      <c r="O150" s="24">
        <f t="shared" si="10"/>
        <v>52</v>
      </c>
      <c r="P150" s="24">
        <v>1.034150511</v>
      </c>
      <c r="Q150" s="24">
        <v>3.215911815</v>
      </c>
      <c r="R150" s="24">
        <v>1.743509404</v>
      </c>
      <c r="S150" s="24">
        <v>90.1193298</v>
      </c>
      <c r="T150" s="24">
        <v>1.849169999</v>
      </c>
      <c r="U150" s="24">
        <v>4.583438691</v>
      </c>
      <c r="V150" s="24">
        <v>3.448061508</v>
      </c>
      <c r="W150" s="24">
        <v>97.61816944</v>
      </c>
      <c r="X150" s="24">
        <v>0.2768660057</v>
      </c>
      <c r="Y150" s="24">
        <v>1.94525887</v>
      </c>
      <c r="Z150" s="24">
        <v>0.1597056849</v>
      </c>
      <c r="AA150" s="28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</row>
    <row r="151">
      <c r="A151" s="19" t="s">
        <v>1347</v>
      </c>
      <c r="B151" s="20" t="s">
        <v>474</v>
      </c>
      <c r="C151" s="21">
        <f t="shared" si="1"/>
        <v>1</v>
      </c>
      <c r="D151" s="21">
        <v>18383.96</v>
      </c>
      <c r="E151" s="22">
        <f t="shared" si="2"/>
        <v>18.38396</v>
      </c>
      <c r="F151" s="23">
        <f t="shared" si="3"/>
        <v>19</v>
      </c>
      <c r="G151" s="24">
        <v>44.6289978</v>
      </c>
      <c r="H151" s="25">
        <f t="shared" si="4"/>
        <v>8204.577104</v>
      </c>
      <c r="I151" s="24">
        <f t="shared" si="5"/>
        <v>45</v>
      </c>
      <c r="J151" s="24">
        <f t="shared" si="6"/>
        <v>55.3710022</v>
      </c>
      <c r="K151" s="24">
        <f t="shared" si="7"/>
        <v>55</v>
      </c>
      <c r="L151" s="26">
        <v>65.41238357</v>
      </c>
      <c r="M151" s="24" t="str">
        <f t="shared" si="8"/>
        <v/>
      </c>
      <c r="N151" s="27">
        <f t="shared" si="9"/>
        <v>65.41238357</v>
      </c>
      <c r="O151" s="24">
        <f t="shared" si="10"/>
        <v>45</v>
      </c>
      <c r="P151" s="24">
        <v>6.15393902</v>
      </c>
      <c r="Q151" s="24">
        <v>21.57684071</v>
      </c>
      <c r="R151" s="24">
        <v>6.856836706</v>
      </c>
      <c r="S151" s="24">
        <v>48.22728833</v>
      </c>
      <c r="T151" s="24">
        <v>8.331703613</v>
      </c>
      <c r="U151" s="24">
        <v>31.60865444</v>
      </c>
      <c r="V151" s="24">
        <v>11.83235362</v>
      </c>
      <c r="W151" s="24">
        <v>86.73385466</v>
      </c>
      <c r="X151" s="24">
        <v>3.451996194</v>
      </c>
      <c r="Y151" s="24">
        <v>9.130414105</v>
      </c>
      <c r="Z151" s="24">
        <v>0.6837350463</v>
      </c>
      <c r="AA151" s="28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</row>
    <row r="152">
      <c r="A152" s="19" t="s">
        <v>1362</v>
      </c>
      <c r="B152" s="20" t="s">
        <v>57</v>
      </c>
      <c r="C152" s="21">
        <f t="shared" si="1"/>
        <v>3</v>
      </c>
      <c r="D152" s="21">
        <v>18776.71</v>
      </c>
      <c r="E152" s="22">
        <f t="shared" si="2"/>
        <v>18.77671</v>
      </c>
      <c r="F152" s="23">
        <f t="shared" si="3"/>
        <v>19</v>
      </c>
      <c r="G152" s="24">
        <v>57.67100143</v>
      </c>
      <c r="H152" s="25">
        <f t="shared" si="4"/>
        <v>10828.71669</v>
      </c>
      <c r="I152" s="24">
        <f t="shared" si="5"/>
        <v>58</v>
      </c>
      <c r="J152" s="24">
        <f t="shared" si="6"/>
        <v>42.32899857</v>
      </c>
      <c r="K152" s="24">
        <f t="shared" si="7"/>
        <v>42</v>
      </c>
      <c r="L152" s="26">
        <v>95.43497032</v>
      </c>
      <c r="M152" s="24" t="str">
        <f t="shared" si="8"/>
        <v/>
      </c>
      <c r="N152" s="27">
        <f t="shared" si="9"/>
        <v>95.43497032</v>
      </c>
      <c r="O152" s="24">
        <f t="shared" si="10"/>
        <v>58</v>
      </c>
      <c r="P152" s="24">
        <v>1.941425039</v>
      </c>
      <c r="Q152" s="24">
        <v>2.545956934</v>
      </c>
      <c r="R152" s="24">
        <v>0.07764770471</v>
      </c>
      <c r="S152" s="24">
        <v>91.93925234</v>
      </c>
      <c r="T152" s="24">
        <v>1.862616064</v>
      </c>
      <c r="U152" s="24">
        <v>6.014693049</v>
      </c>
      <c r="V152" s="24">
        <v>0.1834385438</v>
      </c>
      <c r="W152" s="24">
        <v>98.00073133</v>
      </c>
      <c r="X152" s="24">
        <v>1.999268673</v>
      </c>
      <c r="Y152" s="24">
        <v>0.0</v>
      </c>
      <c r="Z152" s="24">
        <v>0.0</v>
      </c>
      <c r="AA152" s="28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</row>
    <row r="153">
      <c r="A153" s="19" t="s">
        <v>1375</v>
      </c>
      <c r="B153" s="20" t="s">
        <v>50</v>
      </c>
      <c r="C153" s="21">
        <f t="shared" si="1"/>
        <v>4</v>
      </c>
      <c r="D153" s="21">
        <v>19116.21</v>
      </c>
      <c r="E153" s="22">
        <f t="shared" si="2"/>
        <v>19.11621</v>
      </c>
      <c r="F153" s="23">
        <f t="shared" si="3"/>
        <v>20</v>
      </c>
      <c r="G153" s="24">
        <v>87.72699738</v>
      </c>
      <c r="H153" s="25">
        <f t="shared" si="4"/>
        <v>16770.07705</v>
      </c>
      <c r="I153" s="24">
        <f t="shared" si="5"/>
        <v>88</v>
      </c>
      <c r="J153" s="24">
        <f t="shared" si="6"/>
        <v>12.27300262</v>
      </c>
      <c r="K153" s="24">
        <f t="shared" si="7"/>
        <v>12</v>
      </c>
      <c r="L153" s="26">
        <v>99.99999872</v>
      </c>
      <c r="M153" s="24" t="str">
        <f t="shared" si="8"/>
        <v/>
      </c>
      <c r="N153" s="27">
        <f t="shared" si="9"/>
        <v>99.99999872</v>
      </c>
      <c r="O153" s="24">
        <f t="shared" si="10"/>
        <v>88</v>
      </c>
      <c r="P153" s="24">
        <v>0.0</v>
      </c>
      <c r="Q153" s="24">
        <v>1.277139333E-6</v>
      </c>
      <c r="R153" s="24">
        <v>0.0</v>
      </c>
      <c r="S153" s="24">
        <v>100.0</v>
      </c>
      <c r="T153" s="24">
        <v>0.0</v>
      </c>
      <c r="U153" s="24">
        <v>0.0</v>
      </c>
      <c r="V153" s="24">
        <v>0.0</v>
      </c>
      <c r="W153" s="24">
        <v>100.0</v>
      </c>
      <c r="X153" s="24">
        <v>0.0</v>
      </c>
      <c r="Y153" s="24">
        <v>0.0</v>
      </c>
      <c r="Z153" s="24">
        <v>0.0</v>
      </c>
      <c r="AA153" s="28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</row>
    <row r="154">
      <c r="A154" s="19" t="s">
        <v>1380</v>
      </c>
      <c r="B154" s="20" t="s">
        <v>474</v>
      </c>
      <c r="C154" s="21">
        <f t="shared" si="1"/>
        <v>1</v>
      </c>
      <c r="D154" s="21">
        <v>19129.96</v>
      </c>
      <c r="E154" s="22">
        <f t="shared" si="2"/>
        <v>19.12996</v>
      </c>
      <c r="F154" s="23">
        <f t="shared" si="3"/>
        <v>20</v>
      </c>
      <c r="G154" s="24">
        <v>17.42700005</v>
      </c>
      <c r="H154" s="25">
        <f t="shared" si="4"/>
        <v>3333.778139</v>
      </c>
      <c r="I154" s="24">
        <f t="shared" si="5"/>
        <v>17</v>
      </c>
      <c r="J154" s="24">
        <f t="shared" si="6"/>
        <v>82.57299995</v>
      </c>
      <c r="K154" s="24">
        <f t="shared" si="7"/>
        <v>83</v>
      </c>
      <c r="L154" s="26">
        <v>70.04772851</v>
      </c>
      <c r="M154" s="24" t="str">
        <f t="shared" si="8"/>
        <v/>
      </c>
      <c r="N154" s="27">
        <f t="shared" si="9"/>
        <v>70.04772851</v>
      </c>
      <c r="O154" s="24">
        <f t="shared" si="10"/>
        <v>17</v>
      </c>
      <c r="P154" s="24">
        <v>21.95081497</v>
      </c>
      <c r="Q154" s="24">
        <v>5.776304407</v>
      </c>
      <c r="R154" s="24">
        <v>2.22515211</v>
      </c>
      <c r="S154" s="24">
        <v>66.58504376</v>
      </c>
      <c r="T154" s="24">
        <v>24.41415803</v>
      </c>
      <c r="U154" s="24">
        <v>6.383874146</v>
      </c>
      <c r="V154" s="24">
        <v>2.616924066</v>
      </c>
      <c r="W154" s="24">
        <v>86.45469821</v>
      </c>
      <c r="X154" s="24">
        <v>10.27894825</v>
      </c>
      <c r="Y154" s="24">
        <v>2.897503996</v>
      </c>
      <c r="Z154" s="24">
        <v>0.3688495446</v>
      </c>
      <c r="AA154" s="28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</row>
    <row r="155">
      <c r="A155" s="19" t="s">
        <v>1395</v>
      </c>
      <c r="B155" s="20" t="s">
        <v>50</v>
      </c>
      <c r="C155" s="21">
        <f t="shared" si="1"/>
        <v>4</v>
      </c>
      <c r="D155" s="21">
        <v>19237.68</v>
      </c>
      <c r="E155" s="22">
        <f t="shared" si="2"/>
        <v>19.23768</v>
      </c>
      <c r="F155" s="23">
        <f t="shared" si="3"/>
        <v>20</v>
      </c>
      <c r="G155" s="24">
        <v>54.19400024</v>
      </c>
      <c r="H155" s="25">
        <f t="shared" si="4"/>
        <v>10425.66835</v>
      </c>
      <c r="I155" s="24">
        <f t="shared" si="5"/>
        <v>54</v>
      </c>
      <c r="J155" s="24">
        <f t="shared" si="6"/>
        <v>45.80599976</v>
      </c>
      <c r="K155" s="24">
        <f t="shared" si="7"/>
        <v>46</v>
      </c>
      <c r="L155" s="26">
        <v>100.0</v>
      </c>
      <c r="M155" s="24" t="str">
        <f t="shared" si="8"/>
        <v/>
      </c>
      <c r="N155" s="27">
        <f t="shared" si="9"/>
        <v>100</v>
      </c>
      <c r="O155" s="24">
        <f t="shared" si="10"/>
        <v>54</v>
      </c>
      <c r="P155" s="24">
        <v>0.0</v>
      </c>
      <c r="Q155" s="24">
        <v>0.0</v>
      </c>
      <c r="R155" s="24">
        <v>0.0</v>
      </c>
      <c r="S155" s="24">
        <v>100.0</v>
      </c>
      <c r="T155" s="24">
        <v>0.0</v>
      </c>
      <c r="U155" s="24">
        <v>0.0</v>
      </c>
      <c r="V155" s="24">
        <v>0.0</v>
      </c>
      <c r="W155" s="24">
        <v>100.0</v>
      </c>
      <c r="X155" s="24">
        <v>0.0</v>
      </c>
      <c r="Y155" s="24">
        <v>0.0</v>
      </c>
      <c r="Z155" s="24">
        <v>0.0</v>
      </c>
      <c r="AA155" s="28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</row>
    <row r="156">
      <c r="A156" s="19" t="s">
        <v>1398</v>
      </c>
      <c r="B156" s="20" t="s">
        <v>474</v>
      </c>
      <c r="C156" s="21">
        <f t="shared" si="1"/>
        <v>1</v>
      </c>
      <c r="D156" s="21">
        <v>20250.83</v>
      </c>
      <c r="E156" s="22">
        <f t="shared" si="2"/>
        <v>20.25083</v>
      </c>
      <c r="F156" s="23">
        <f t="shared" si="3"/>
        <v>21</v>
      </c>
      <c r="G156" s="24">
        <v>43.90900421</v>
      </c>
      <c r="H156" s="25">
        <f t="shared" si="4"/>
        <v>8891.937797</v>
      </c>
      <c r="I156" s="24">
        <f t="shared" si="5"/>
        <v>44</v>
      </c>
      <c r="J156" s="24">
        <f t="shared" si="6"/>
        <v>56.09099579</v>
      </c>
      <c r="K156" s="24">
        <f t="shared" si="7"/>
        <v>56</v>
      </c>
      <c r="L156" s="26">
        <v>82.54729103</v>
      </c>
      <c r="M156" s="24" t="str">
        <f t="shared" si="8"/>
        <v/>
      </c>
      <c r="N156" s="27">
        <f t="shared" si="9"/>
        <v>82.54729103</v>
      </c>
      <c r="O156" s="24">
        <f t="shared" si="10"/>
        <v>44</v>
      </c>
      <c r="P156" s="24">
        <v>3.854734527</v>
      </c>
      <c r="Q156" s="24">
        <v>12.24697135</v>
      </c>
      <c r="R156" s="24">
        <v>1.35100309</v>
      </c>
      <c r="S156" s="24">
        <v>72.08089521</v>
      </c>
      <c r="T156" s="24">
        <v>3.78241223</v>
      </c>
      <c r="U156" s="24">
        <v>21.72810084</v>
      </c>
      <c r="V156" s="24">
        <v>2.408591717</v>
      </c>
      <c r="W156" s="24">
        <v>95.91745475</v>
      </c>
      <c r="X156" s="24">
        <v>3.947121723</v>
      </c>
      <c r="Y156" s="24">
        <v>0.1354235314</v>
      </c>
      <c r="Z156" s="24">
        <v>0.0</v>
      </c>
      <c r="AA156" s="28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</row>
    <row r="157">
      <c r="A157" s="19" t="s">
        <v>1412</v>
      </c>
      <c r="B157" s="20" t="s">
        <v>474</v>
      </c>
      <c r="C157" s="21">
        <f t="shared" si="1"/>
        <v>1</v>
      </c>
      <c r="D157" s="21">
        <v>20903.28</v>
      </c>
      <c r="E157" s="22">
        <f t="shared" si="2"/>
        <v>20.90328</v>
      </c>
      <c r="F157" s="23">
        <f t="shared" si="3"/>
        <v>21</v>
      </c>
      <c r="G157" s="24">
        <v>30.60700035</v>
      </c>
      <c r="H157" s="25">
        <f t="shared" si="4"/>
        <v>6397.866983</v>
      </c>
      <c r="I157" s="24">
        <f t="shared" si="5"/>
        <v>31</v>
      </c>
      <c r="J157" s="24">
        <f t="shared" si="6"/>
        <v>69.39299965</v>
      </c>
      <c r="K157" s="24">
        <f t="shared" si="7"/>
        <v>69</v>
      </c>
      <c r="L157" s="26">
        <v>47.21485446</v>
      </c>
      <c r="M157" s="24" t="str">
        <f t="shared" si="8"/>
        <v/>
      </c>
      <c r="N157" s="27">
        <f t="shared" si="9"/>
        <v>47.21485446</v>
      </c>
      <c r="O157" s="24">
        <f t="shared" si="10"/>
        <v>31</v>
      </c>
      <c r="P157" s="24">
        <v>31.2730034</v>
      </c>
      <c r="Q157" s="24">
        <v>21.15863263</v>
      </c>
      <c r="R157" s="24">
        <v>0.3535095024</v>
      </c>
      <c r="S157" s="24">
        <v>32.7182589</v>
      </c>
      <c r="T157" s="24">
        <v>38.62690254</v>
      </c>
      <c r="U157" s="24">
        <v>28.3404457</v>
      </c>
      <c r="V157" s="24">
        <v>0.3143928626</v>
      </c>
      <c r="W157" s="24">
        <v>80.08191854</v>
      </c>
      <c r="X157" s="24">
        <v>14.60004919</v>
      </c>
      <c r="Y157" s="24">
        <v>4.875836487</v>
      </c>
      <c r="Z157" s="24">
        <v>0.4421957805</v>
      </c>
      <c r="AA157" s="28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</row>
    <row r="158">
      <c r="A158" s="19" t="s">
        <v>1427</v>
      </c>
      <c r="B158" s="20" t="s">
        <v>148</v>
      </c>
      <c r="C158" s="21">
        <f t="shared" si="1"/>
        <v>2</v>
      </c>
      <c r="D158" s="21">
        <v>21413.25</v>
      </c>
      <c r="E158" s="22">
        <f t="shared" si="2"/>
        <v>21.41325</v>
      </c>
      <c r="F158" s="23">
        <f t="shared" si="3"/>
        <v>22</v>
      </c>
      <c r="G158" s="24">
        <v>18.71299934</v>
      </c>
      <c r="H158" s="25">
        <f t="shared" si="4"/>
        <v>4007.061331</v>
      </c>
      <c r="I158" s="24">
        <f t="shared" si="5"/>
        <v>19</v>
      </c>
      <c r="J158" s="24">
        <f t="shared" si="6"/>
        <v>81.28700066</v>
      </c>
      <c r="K158" s="24">
        <f t="shared" si="7"/>
        <v>81</v>
      </c>
      <c r="L158" s="26">
        <v>92.22757937</v>
      </c>
      <c r="M158" s="24" t="str">
        <f t="shared" si="8"/>
        <v/>
      </c>
      <c r="N158" s="27">
        <f t="shared" si="9"/>
        <v>92.22757937</v>
      </c>
      <c r="O158" s="24">
        <f t="shared" si="10"/>
        <v>19</v>
      </c>
      <c r="P158" s="24">
        <v>0.5954581495</v>
      </c>
      <c r="Q158" s="24">
        <v>5.348927064</v>
      </c>
      <c r="R158" s="24">
        <v>1.82803542</v>
      </c>
      <c r="S158" s="24">
        <v>90.5374357</v>
      </c>
      <c r="T158" s="24">
        <v>0.7032099038</v>
      </c>
      <c r="U158" s="24">
        <v>6.510488612</v>
      </c>
      <c r="V158" s="24">
        <v>2.248865782</v>
      </c>
      <c r="W158" s="24">
        <v>99.56938019</v>
      </c>
      <c r="X158" s="24">
        <v>0.1273977901</v>
      </c>
      <c r="Y158" s="24">
        <v>0.3032220202</v>
      </c>
      <c r="Z158" s="24">
        <v>0.0</v>
      </c>
      <c r="AA158" s="28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</row>
    <row r="159">
      <c r="A159" s="19" t="s">
        <v>1441</v>
      </c>
      <c r="B159" s="20" t="s">
        <v>474</v>
      </c>
      <c r="C159" s="21">
        <f t="shared" si="1"/>
        <v>1</v>
      </c>
      <c r="D159" s="21">
        <v>24206.64</v>
      </c>
      <c r="E159" s="22">
        <f t="shared" si="2"/>
        <v>24.20664</v>
      </c>
      <c r="F159" s="23">
        <f t="shared" si="3"/>
        <v>25</v>
      </c>
      <c r="G159" s="24">
        <v>16.62599945</v>
      </c>
      <c r="H159" s="25">
        <f t="shared" si="4"/>
        <v>4024.595833</v>
      </c>
      <c r="I159" s="24">
        <f t="shared" si="5"/>
        <v>17</v>
      </c>
      <c r="J159" s="24">
        <f t="shared" si="6"/>
        <v>83.37400055</v>
      </c>
      <c r="K159" s="24">
        <f t="shared" si="7"/>
        <v>83</v>
      </c>
      <c r="L159" s="26">
        <v>46.91179747</v>
      </c>
      <c r="M159" s="24" t="str">
        <f t="shared" si="8"/>
        <v/>
      </c>
      <c r="N159" s="27">
        <f t="shared" si="9"/>
        <v>46.91179747</v>
      </c>
      <c r="O159" s="24">
        <f t="shared" si="10"/>
        <v>17</v>
      </c>
      <c r="P159" s="24">
        <v>21.6538987</v>
      </c>
      <c r="Q159" s="24">
        <v>27.02751244</v>
      </c>
      <c r="R159" s="24">
        <v>4.406791392</v>
      </c>
      <c r="S159" s="24">
        <v>39.15415932</v>
      </c>
      <c r="T159" s="24">
        <v>23.98774039</v>
      </c>
      <c r="U159" s="24">
        <v>31.99150648</v>
      </c>
      <c r="V159" s="24">
        <v>4.866593813</v>
      </c>
      <c r="W159" s="24">
        <v>85.81383976</v>
      </c>
      <c r="X159" s="24">
        <v>9.950440829</v>
      </c>
      <c r="Y159" s="24">
        <v>2.13468778</v>
      </c>
      <c r="Z159" s="24">
        <v>2.101031634</v>
      </c>
      <c r="AA159" s="28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</row>
    <row r="160">
      <c r="A160" s="19" t="s">
        <v>1456</v>
      </c>
      <c r="B160" s="20" t="s">
        <v>50</v>
      </c>
      <c r="C160" s="21">
        <f t="shared" si="1"/>
        <v>4</v>
      </c>
      <c r="D160" s="21">
        <v>25499.88</v>
      </c>
      <c r="E160" s="22">
        <f t="shared" si="2"/>
        <v>25.49988</v>
      </c>
      <c r="F160" s="23">
        <f t="shared" si="3"/>
        <v>26</v>
      </c>
      <c r="G160" s="24">
        <v>86.24099731</v>
      </c>
      <c r="H160" s="25">
        <f t="shared" si="4"/>
        <v>21991.35082</v>
      </c>
      <c r="I160" s="24">
        <f t="shared" si="5"/>
        <v>86</v>
      </c>
      <c r="J160" s="24">
        <f t="shared" si="6"/>
        <v>13.75900269</v>
      </c>
      <c r="K160" s="24">
        <f t="shared" si="7"/>
        <v>14</v>
      </c>
      <c r="L160" s="26">
        <v>99.96981182</v>
      </c>
      <c r="M160" s="24" t="str">
        <f t="shared" si="8"/>
        <v/>
      </c>
      <c r="N160" s="27">
        <f t="shared" si="9"/>
        <v>99.96981182</v>
      </c>
      <c r="O160" s="24">
        <f t="shared" si="10"/>
        <v>86</v>
      </c>
      <c r="P160" s="24">
        <v>0.0</v>
      </c>
      <c r="Q160" s="24">
        <v>0.03018817873</v>
      </c>
      <c r="R160" s="24">
        <v>0.0</v>
      </c>
      <c r="S160" s="24">
        <v>100.0</v>
      </c>
      <c r="T160" s="24">
        <v>0.0</v>
      </c>
      <c r="U160" s="24">
        <v>0.0</v>
      </c>
      <c r="V160" s="24">
        <v>0.0</v>
      </c>
      <c r="W160" s="24">
        <v>99.965</v>
      </c>
      <c r="X160" s="24">
        <v>0.0</v>
      </c>
      <c r="Y160" s="24">
        <v>0.035</v>
      </c>
      <c r="Z160" s="24">
        <v>0.0</v>
      </c>
      <c r="AA160" s="28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</row>
    <row r="161">
      <c r="A161" s="19" t="s">
        <v>1463</v>
      </c>
      <c r="B161" s="20" t="s">
        <v>474</v>
      </c>
      <c r="C161" s="21">
        <f t="shared" si="1"/>
        <v>1</v>
      </c>
      <c r="D161" s="21">
        <v>25778.81</v>
      </c>
      <c r="E161" s="22">
        <f t="shared" si="2"/>
        <v>25.77881</v>
      </c>
      <c r="F161" s="23">
        <f t="shared" si="3"/>
        <v>26</v>
      </c>
      <c r="G161" s="24">
        <v>62.38100052</v>
      </c>
      <c r="H161" s="25">
        <f t="shared" si="4"/>
        <v>16081.0796</v>
      </c>
      <c r="I161" s="24">
        <f t="shared" si="5"/>
        <v>62</v>
      </c>
      <c r="J161" s="24">
        <f t="shared" si="6"/>
        <v>37.61899948</v>
      </c>
      <c r="K161" s="24">
        <f t="shared" si="7"/>
        <v>38</v>
      </c>
      <c r="L161" s="26">
        <v>93.84384303</v>
      </c>
      <c r="M161" s="24" t="str">
        <f t="shared" si="8"/>
        <v/>
      </c>
      <c r="N161" s="27">
        <f t="shared" si="9"/>
        <v>93.84384303</v>
      </c>
      <c r="O161" s="24">
        <f t="shared" si="10"/>
        <v>62</v>
      </c>
      <c r="P161" s="24">
        <v>0.6831311872</v>
      </c>
      <c r="Q161" s="24">
        <v>5.20969278</v>
      </c>
      <c r="R161" s="24">
        <v>0.2633330058</v>
      </c>
      <c r="S161" s="24">
        <v>88.75362488</v>
      </c>
      <c r="T161" s="24">
        <v>0.3564402606</v>
      </c>
      <c r="U161" s="24">
        <v>10.18993486</v>
      </c>
      <c r="V161" s="24">
        <v>0.7</v>
      </c>
      <c r="W161" s="24">
        <v>96.91351044</v>
      </c>
      <c r="X161" s="24">
        <v>0.8801428799</v>
      </c>
      <c r="Y161" s="24">
        <v>2.206346677</v>
      </c>
      <c r="Z161" s="24">
        <v>0.0</v>
      </c>
      <c r="AA161" s="28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</row>
    <row r="162">
      <c r="A162" s="19" t="s">
        <v>1477</v>
      </c>
      <c r="B162" s="20" t="s">
        <v>148</v>
      </c>
      <c r="C162" s="21">
        <f t="shared" si="1"/>
        <v>2</v>
      </c>
      <c r="D162" s="21">
        <v>26378.28</v>
      </c>
      <c r="E162" s="22">
        <f t="shared" si="2"/>
        <v>26.37828</v>
      </c>
      <c r="F162" s="23">
        <f t="shared" si="3"/>
        <v>27</v>
      </c>
      <c r="G162" s="24">
        <v>51.70599747</v>
      </c>
      <c r="H162" s="25">
        <f t="shared" si="4"/>
        <v>13639.15279</v>
      </c>
      <c r="I162" s="24">
        <f t="shared" si="5"/>
        <v>52</v>
      </c>
      <c r="J162" s="24">
        <f t="shared" si="6"/>
        <v>48.29400253</v>
      </c>
      <c r="K162" s="24">
        <f t="shared" si="7"/>
        <v>48</v>
      </c>
      <c r="L162" s="26">
        <v>70.90907039</v>
      </c>
      <c r="M162" s="24" t="str">
        <f t="shared" si="8"/>
        <v/>
      </c>
      <c r="N162" s="27">
        <f t="shared" si="9"/>
        <v>70.90907039</v>
      </c>
      <c r="O162" s="24">
        <f t="shared" si="10"/>
        <v>52</v>
      </c>
      <c r="P162" s="24">
        <v>8.935421702</v>
      </c>
      <c r="Q162" s="24">
        <v>14.19244161</v>
      </c>
      <c r="R162" s="24">
        <v>5.963066293</v>
      </c>
      <c r="S162" s="24">
        <v>55.72244686</v>
      </c>
      <c r="T162" s="24">
        <v>13.34316829</v>
      </c>
      <c r="U162" s="24">
        <v>23.17527956</v>
      </c>
      <c r="V162" s="24">
        <v>7.759105289</v>
      </c>
      <c r="W162" s="24">
        <v>85.09355329</v>
      </c>
      <c r="X162" s="24">
        <v>4.818535156</v>
      </c>
      <c r="Y162" s="24">
        <v>5.80236656</v>
      </c>
      <c r="Z162" s="24">
        <v>4.285544994</v>
      </c>
      <c r="AA162" s="28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</row>
    <row r="163">
      <c r="A163" s="19" t="s">
        <v>1492</v>
      </c>
      <c r="B163" s="20" t="s">
        <v>148</v>
      </c>
      <c r="C163" s="21">
        <f t="shared" si="1"/>
        <v>2</v>
      </c>
      <c r="D163" s="21">
        <v>26545.86</v>
      </c>
      <c r="E163" s="22">
        <f t="shared" si="2"/>
        <v>26.54586</v>
      </c>
      <c r="F163" s="23">
        <f t="shared" si="3"/>
        <v>27</v>
      </c>
      <c r="G163" s="24">
        <v>57.56000519</v>
      </c>
      <c r="H163" s="25">
        <f t="shared" si="4"/>
        <v>15279.79839</v>
      </c>
      <c r="I163" s="24">
        <f t="shared" si="5"/>
        <v>58</v>
      </c>
      <c r="J163" s="24">
        <f t="shared" si="6"/>
        <v>42.43999481</v>
      </c>
      <c r="K163" s="24">
        <f t="shared" si="7"/>
        <v>42</v>
      </c>
      <c r="L163" s="26">
        <v>65.72041818</v>
      </c>
      <c r="M163" s="24" t="str">
        <f t="shared" si="8"/>
        <v/>
      </c>
      <c r="N163" s="27">
        <f t="shared" si="9"/>
        <v>65.72041818</v>
      </c>
      <c r="O163" s="24">
        <f t="shared" si="10"/>
        <v>58</v>
      </c>
      <c r="P163" s="24">
        <v>12.87474863</v>
      </c>
      <c r="Q163" s="24">
        <v>15.00100626</v>
      </c>
      <c r="R163" s="24">
        <v>6.403826927</v>
      </c>
      <c r="S163" s="24">
        <v>43.52758112</v>
      </c>
      <c r="T163" s="24">
        <v>12.67259943</v>
      </c>
      <c r="U163" s="24">
        <v>30.12380645</v>
      </c>
      <c r="V163" s="24">
        <v>13.676013</v>
      </c>
      <c r="W163" s="24">
        <v>82.08358486</v>
      </c>
      <c r="X163" s="24">
        <v>13.02379677</v>
      </c>
      <c r="Y163" s="24">
        <v>3.850701351</v>
      </c>
      <c r="Z163" s="24">
        <v>1.041917019</v>
      </c>
      <c r="AA163" s="28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</row>
    <row r="164">
      <c r="A164" s="19" t="s">
        <v>1507</v>
      </c>
      <c r="B164" s="20" t="s">
        <v>474</v>
      </c>
      <c r="C164" s="21">
        <f t="shared" si="1"/>
        <v>1</v>
      </c>
      <c r="D164" s="21">
        <v>27691.02</v>
      </c>
      <c r="E164" s="22">
        <f t="shared" si="2"/>
        <v>27.69102</v>
      </c>
      <c r="F164" s="23">
        <f t="shared" si="3"/>
        <v>28</v>
      </c>
      <c r="G164" s="24">
        <v>38.5340004</v>
      </c>
      <c r="H164" s="25">
        <f t="shared" si="4"/>
        <v>10670.45776</v>
      </c>
      <c r="I164" s="24">
        <f t="shared" si="5"/>
        <v>39</v>
      </c>
      <c r="J164" s="24">
        <f t="shared" si="6"/>
        <v>61.4659996</v>
      </c>
      <c r="K164" s="24">
        <f t="shared" si="7"/>
        <v>61</v>
      </c>
      <c r="L164" s="26">
        <v>53.38588491</v>
      </c>
      <c r="M164" s="24" t="str">
        <f t="shared" si="8"/>
        <v/>
      </c>
      <c r="N164" s="27">
        <f t="shared" si="9"/>
        <v>53.38588491</v>
      </c>
      <c r="O164" s="24">
        <f t="shared" si="10"/>
        <v>39</v>
      </c>
      <c r="P164" s="24">
        <v>2.71797298</v>
      </c>
      <c r="Q164" s="24">
        <v>32.31145967</v>
      </c>
      <c r="R164" s="24">
        <v>11.58468244</v>
      </c>
      <c r="S164" s="24">
        <v>36.40642028</v>
      </c>
      <c r="T164" s="24">
        <v>1.601776163</v>
      </c>
      <c r="U164" s="24">
        <v>43.95389345</v>
      </c>
      <c r="V164" s="24">
        <v>18.03791011</v>
      </c>
      <c r="W164" s="24">
        <v>80.47000694</v>
      </c>
      <c r="X164" s="24">
        <v>4.498430298</v>
      </c>
      <c r="Y164" s="24">
        <v>13.74049434</v>
      </c>
      <c r="Z164" s="24">
        <v>1.291068417</v>
      </c>
      <c r="AA164" s="28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</row>
    <row r="165">
      <c r="A165" s="19" t="s">
        <v>1522</v>
      </c>
      <c r="B165" s="20" t="s">
        <v>17</v>
      </c>
      <c r="C165" s="21">
        <f t="shared" si="1"/>
        <v>0</v>
      </c>
      <c r="D165" s="21">
        <v>28435.94</v>
      </c>
      <c r="E165" s="22">
        <f t="shared" si="2"/>
        <v>28.43594</v>
      </c>
      <c r="F165" s="23">
        <f t="shared" si="3"/>
        <v>29</v>
      </c>
      <c r="G165" s="24">
        <v>88.27899933</v>
      </c>
      <c r="H165" s="25">
        <f t="shared" si="4"/>
        <v>25102.96328</v>
      </c>
      <c r="I165" s="24">
        <f t="shared" si="5"/>
        <v>88</v>
      </c>
      <c r="J165" s="24">
        <f t="shared" si="6"/>
        <v>11.72100067</v>
      </c>
      <c r="K165" s="24">
        <f t="shared" si="7"/>
        <v>12</v>
      </c>
      <c r="L165" s="26">
        <v>93.68580071</v>
      </c>
      <c r="M165" s="24" t="str">
        <f t="shared" si="8"/>
        <v/>
      </c>
      <c r="N165" s="27">
        <f t="shared" si="9"/>
        <v>93.68580071</v>
      </c>
      <c r="O165" s="24">
        <f t="shared" si="10"/>
        <v>88</v>
      </c>
      <c r="P165" s="24">
        <v>0.4707829181</v>
      </c>
      <c r="Q165" s="24">
        <v>5.843416373</v>
      </c>
      <c r="R165" s="24" t="s">
        <v>17</v>
      </c>
      <c r="S165" s="24" t="s">
        <v>17</v>
      </c>
      <c r="T165" s="24" t="s">
        <v>17</v>
      </c>
      <c r="U165" s="24" t="s">
        <v>17</v>
      </c>
      <c r="V165" s="24" t="s">
        <v>17</v>
      </c>
      <c r="W165" s="24" t="s">
        <v>17</v>
      </c>
      <c r="X165" s="24" t="s">
        <v>17</v>
      </c>
      <c r="Y165" s="24" t="s">
        <v>17</v>
      </c>
      <c r="Z165" s="24" t="s">
        <v>17</v>
      </c>
      <c r="AA165" s="28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</row>
    <row r="166">
      <c r="A166" s="19" t="s">
        <v>1528</v>
      </c>
      <c r="B166" s="20" t="s">
        <v>148</v>
      </c>
      <c r="C166" s="21">
        <f t="shared" si="1"/>
        <v>2</v>
      </c>
      <c r="D166" s="21">
        <v>29136.81</v>
      </c>
      <c r="E166" s="22">
        <f t="shared" si="2"/>
        <v>29.13681</v>
      </c>
      <c r="F166" s="23">
        <f t="shared" si="3"/>
        <v>30</v>
      </c>
      <c r="G166" s="24">
        <v>20.57600021</v>
      </c>
      <c r="H166" s="25">
        <f t="shared" si="4"/>
        <v>5995.190087</v>
      </c>
      <c r="I166" s="24">
        <f t="shared" si="5"/>
        <v>21</v>
      </c>
      <c r="J166" s="24">
        <f t="shared" si="6"/>
        <v>79.42399979</v>
      </c>
      <c r="K166" s="24">
        <f t="shared" si="7"/>
        <v>79</v>
      </c>
      <c r="L166" s="26">
        <v>90.07454179</v>
      </c>
      <c r="M166" s="24" t="str">
        <f t="shared" si="8"/>
        <v/>
      </c>
      <c r="N166" s="27">
        <f t="shared" si="9"/>
        <v>90.07454179</v>
      </c>
      <c r="O166" s="24">
        <f t="shared" si="10"/>
        <v>21</v>
      </c>
      <c r="P166" s="24">
        <v>3.979825725</v>
      </c>
      <c r="Q166" s="24">
        <v>4.699081176</v>
      </c>
      <c r="R166" s="24">
        <v>1.246551314</v>
      </c>
      <c r="S166" s="24">
        <v>90.20327165</v>
      </c>
      <c r="T166" s="24">
        <v>4.207348246</v>
      </c>
      <c r="U166" s="24">
        <v>4.269023951</v>
      </c>
      <c r="V166" s="24">
        <v>1.320356149</v>
      </c>
      <c r="W166" s="24">
        <v>89.57763316</v>
      </c>
      <c r="X166" s="24">
        <v>3.101581411</v>
      </c>
      <c r="Y166" s="24">
        <v>6.359123168</v>
      </c>
      <c r="Z166" s="24">
        <v>0.9616622585</v>
      </c>
      <c r="AA166" s="28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</row>
    <row r="167">
      <c r="A167" s="19" t="s">
        <v>1543</v>
      </c>
      <c r="B167" s="20" t="s">
        <v>474</v>
      </c>
      <c r="C167" s="21">
        <f t="shared" si="1"/>
        <v>1</v>
      </c>
      <c r="D167" s="21">
        <v>29825.97</v>
      </c>
      <c r="E167" s="22">
        <f t="shared" si="2"/>
        <v>29.82597</v>
      </c>
      <c r="F167" s="23">
        <f t="shared" si="3"/>
        <v>30</v>
      </c>
      <c r="G167" s="24">
        <v>37.90799713</v>
      </c>
      <c r="H167" s="25">
        <f t="shared" si="4"/>
        <v>11306.42785</v>
      </c>
      <c r="I167" s="24">
        <f t="shared" si="5"/>
        <v>38</v>
      </c>
      <c r="J167" s="24">
        <f t="shared" si="6"/>
        <v>62.09200287</v>
      </c>
      <c r="K167" s="24">
        <f t="shared" si="7"/>
        <v>62</v>
      </c>
      <c r="L167" s="26">
        <v>60.66356984</v>
      </c>
      <c r="M167" s="24" t="str">
        <f t="shared" si="8"/>
        <v/>
      </c>
      <c r="N167" s="27">
        <f t="shared" si="9"/>
        <v>60.66356984</v>
      </c>
      <c r="O167" s="24">
        <f t="shared" si="10"/>
        <v>38</v>
      </c>
      <c r="P167" s="24">
        <v>28.9627418</v>
      </c>
      <c r="Q167" s="24">
        <v>7.77785276</v>
      </c>
      <c r="R167" s="24">
        <v>2.595835594</v>
      </c>
      <c r="S167" s="24">
        <v>50.68133437</v>
      </c>
      <c r="T167" s="24">
        <v>33.53021373</v>
      </c>
      <c r="U167" s="24">
        <v>11.60782393</v>
      </c>
      <c r="V167" s="24">
        <v>4.180627978</v>
      </c>
      <c r="W167" s="24">
        <v>77.01412934</v>
      </c>
      <c r="X167" s="24">
        <v>21.48137937</v>
      </c>
      <c r="Y167" s="24">
        <v>1.504491286</v>
      </c>
      <c r="Z167" s="24">
        <v>0.0</v>
      </c>
      <c r="AA167" s="28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</row>
    <row r="168">
      <c r="A168" s="19" t="s">
        <v>1557</v>
      </c>
      <c r="B168" s="20" t="s">
        <v>148</v>
      </c>
      <c r="C168" s="21">
        <f t="shared" si="1"/>
        <v>2</v>
      </c>
      <c r="D168" s="21">
        <v>31072.95</v>
      </c>
      <c r="E168" s="22">
        <f t="shared" si="2"/>
        <v>31.07295</v>
      </c>
      <c r="F168" s="23">
        <f t="shared" si="3"/>
        <v>32</v>
      </c>
      <c r="G168" s="24">
        <v>57.34899902</v>
      </c>
      <c r="H168" s="25">
        <f t="shared" si="4"/>
        <v>17820.02579</v>
      </c>
      <c r="I168" s="24">
        <f t="shared" si="5"/>
        <v>57</v>
      </c>
      <c r="J168" s="24">
        <f t="shared" si="6"/>
        <v>42.65100098</v>
      </c>
      <c r="K168" s="24">
        <f t="shared" si="7"/>
        <v>43</v>
      </c>
      <c r="L168" s="26">
        <v>85.79099665</v>
      </c>
      <c r="M168" s="24" t="str">
        <f t="shared" si="8"/>
        <v/>
      </c>
      <c r="N168" s="27">
        <f t="shared" si="9"/>
        <v>85.79099665</v>
      </c>
      <c r="O168" s="24">
        <f t="shared" si="10"/>
        <v>57</v>
      </c>
      <c r="P168" s="24">
        <v>6.586062113</v>
      </c>
      <c r="Q168" s="24">
        <v>2.812216176</v>
      </c>
      <c r="R168" s="24">
        <v>4.810725058</v>
      </c>
      <c r="S168" s="24">
        <v>71.89275005</v>
      </c>
      <c r="T168" s="24">
        <v>11.93454827</v>
      </c>
      <c r="U168" s="24">
        <v>4.999356483</v>
      </c>
      <c r="V168" s="24">
        <v>11.17334519</v>
      </c>
      <c r="W168" s="24">
        <v>96.12725952</v>
      </c>
      <c r="X168" s="24">
        <v>2.608342455</v>
      </c>
      <c r="Y168" s="24">
        <v>1.185613803</v>
      </c>
      <c r="Z168" s="24">
        <v>0.07878421819</v>
      </c>
      <c r="AA168" s="28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</row>
    <row r="169">
      <c r="A169" s="19" t="s">
        <v>1572</v>
      </c>
      <c r="B169" s="20" t="s">
        <v>474</v>
      </c>
      <c r="C169" s="21">
        <f t="shared" si="1"/>
        <v>1</v>
      </c>
      <c r="D169" s="21">
        <v>31255.44</v>
      </c>
      <c r="E169" s="22">
        <f t="shared" si="2"/>
        <v>31.25544</v>
      </c>
      <c r="F169" s="23">
        <f t="shared" si="3"/>
        <v>32</v>
      </c>
      <c r="G169" s="24">
        <v>37.0739975</v>
      </c>
      <c r="H169" s="25">
        <f t="shared" si="4"/>
        <v>11587.64104</v>
      </c>
      <c r="I169" s="24">
        <f t="shared" si="5"/>
        <v>37</v>
      </c>
      <c r="J169" s="24">
        <f t="shared" si="6"/>
        <v>62.9260025</v>
      </c>
      <c r="K169" s="24">
        <f t="shared" si="7"/>
        <v>63</v>
      </c>
      <c r="L169" s="26">
        <v>63.36942563</v>
      </c>
      <c r="M169" s="24" t="str">
        <f t="shared" si="8"/>
        <v/>
      </c>
      <c r="N169" s="27">
        <f t="shared" si="9"/>
        <v>63.36942563</v>
      </c>
      <c r="O169" s="24">
        <f t="shared" si="10"/>
        <v>37</v>
      </c>
      <c r="P169" s="24">
        <v>9.975784507</v>
      </c>
      <c r="Q169" s="24">
        <v>16.72614511</v>
      </c>
      <c r="R169" s="24">
        <v>9.928644759</v>
      </c>
      <c r="S169" s="24">
        <v>48.8666865</v>
      </c>
      <c r="T169" s="24">
        <v>12.64088359</v>
      </c>
      <c r="U169" s="24">
        <v>23.6862564</v>
      </c>
      <c r="V169" s="24">
        <v>14.80617352</v>
      </c>
      <c r="W169" s="24">
        <v>87.98504792</v>
      </c>
      <c r="X169" s="24">
        <v>5.452291027</v>
      </c>
      <c r="Y169" s="24">
        <v>4.912684644</v>
      </c>
      <c r="Z169" s="24">
        <v>1.649976404</v>
      </c>
      <c r="AA169" s="28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</row>
    <row r="170">
      <c r="A170" s="19" t="s">
        <v>1587</v>
      </c>
      <c r="B170" s="20" t="s">
        <v>57</v>
      </c>
      <c r="C170" s="21">
        <f t="shared" si="1"/>
        <v>3</v>
      </c>
      <c r="D170" s="21">
        <v>32366.0</v>
      </c>
      <c r="E170" s="22">
        <f t="shared" si="2"/>
        <v>32.366</v>
      </c>
      <c r="F170" s="23">
        <f t="shared" si="3"/>
        <v>33</v>
      </c>
      <c r="G170" s="24">
        <v>77.15999603</v>
      </c>
      <c r="H170" s="25">
        <f t="shared" si="4"/>
        <v>24973.60432</v>
      </c>
      <c r="I170" s="24">
        <f t="shared" si="5"/>
        <v>77</v>
      </c>
      <c r="J170" s="24">
        <f t="shared" si="6"/>
        <v>22.84000397</v>
      </c>
      <c r="K170" s="24">
        <f t="shared" si="7"/>
        <v>23</v>
      </c>
      <c r="L170" s="26">
        <v>97.09990707</v>
      </c>
      <c r="M170" s="24" t="str">
        <f t="shared" si="8"/>
        <v/>
      </c>
      <c r="N170" s="27">
        <f t="shared" si="9"/>
        <v>97.09990707</v>
      </c>
      <c r="O170" s="24">
        <f t="shared" si="10"/>
        <v>77</v>
      </c>
      <c r="P170" s="24">
        <v>0.3545396865</v>
      </c>
      <c r="Q170" s="24">
        <v>2.545553241</v>
      </c>
      <c r="R170" s="24" t="s">
        <v>17</v>
      </c>
      <c r="S170" s="24">
        <v>90.19744812</v>
      </c>
      <c r="T170" s="24">
        <v>0.5444513971</v>
      </c>
      <c r="U170" s="24">
        <v>9.258100478</v>
      </c>
      <c r="V170" s="24" t="s">
        <v>17</v>
      </c>
      <c r="W170" s="24">
        <v>99.14309591</v>
      </c>
      <c r="X170" s="24">
        <v>0.2983242605</v>
      </c>
      <c r="Y170" s="24">
        <v>0.4685798319</v>
      </c>
      <c r="Z170" s="24">
        <v>0.09</v>
      </c>
      <c r="AA170" s="28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</row>
    <row r="171">
      <c r="A171" s="19" t="s">
        <v>1600</v>
      </c>
      <c r="B171" s="20" t="s">
        <v>148</v>
      </c>
      <c r="C171" s="21">
        <f t="shared" si="1"/>
        <v>2</v>
      </c>
      <c r="D171" s="21">
        <v>32866.27</v>
      </c>
      <c r="E171" s="22">
        <f t="shared" si="2"/>
        <v>32.86627</v>
      </c>
      <c r="F171" s="23">
        <f t="shared" si="3"/>
        <v>33</v>
      </c>
      <c r="G171" s="24">
        <v>66.82499695</v>
      </c>
      <c r="H171" s="25">
        <f t="shared" si="4"/>
        <v>21962.88393</v>
      </c>
      <c r="I171" s="24">
        <f t="shared" si="5"/>
        <v>67</v>
      </c>
      <c r="J171" s="24">
        <f t="shared" si="6"/>
        <v>33.17500305</v>
      </c>
      <c r="K171" s="24">
        <f t="shared" si="7"/>
        <v>33</v>
      </c>
      <c r="L171" s="26">
        <v>57.16773762</v>
      </c>
      <c r="M171" s="24" t="str">
        <f t="shared" si="8"/>
        <v/>
      </c>
      <c r="N171" s="27">
        <f t="shared" si="9"/>
        <v>57.16773762</v>
      </c>
      <c r="O171" s="24">
        <f t="shared" si="10"/>
        <v>67</v>
      </c>
      <c r="P171" s="24">
        <v>9.287349919</v>
      </c>
      <c r="Q171" s="24">
        <v>19.45082534</v>
      </c>
      <c r="R171" s="24">
        <v>14.09408712</v>
      </c>
      <c r="S171" s="24">
        <v>27.80822661</v>
      </c>
      <c r="T171" s="24">
        <v>8.740488389</v>
      </c>
      <c r="U171" s="24">
        <v>22.93315258</v>
      </c>
      <c r="V171" s="24">
        <v>40.51813242</v>
      </c>
      <c r="W171" s="24">
        <v>71.74314862</v>
      </c>
      <c r="X171" s="24">
        <v>9.558837489</v>
      </c>
      <c r="Y171" s="24">
        <v>17.72203473</v>
      </c>
      <c r="Z171" s="24">
        <v>0.9759791629</v>
      </c>
      <c r="AA171" s="28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</row>
    <row r="172">
      <c r="A172" s="19" t="s">
        <v>1615</v>
      </c>
      <c r="B172" s="20" t="s">
        <v>57</v>
      </c>
      <c r="C172" s="21">
        <f t="shared" si="1"/>
        <v>3</v>
      </c>
      <c r="D172" s="21">
        <v>32971.85</v>
      </c>
      <c r="E172" s="22">
        <f t="shared" si="2"/>
        <v>32.97185</v>
      </c>
      <c r="F172" s="23">
        <f t="shared" si="3"/>
        <v>33</v>
      </c>
      <c r="G172" s="24">
        <v>78.2970047</v>
      </c>
      <c r="H172" s="25">
        <f t="shared" si="4"/>
        <v>25815.97094</v>
      </c>
      <c r="I172" s="24">
        <f t="shared" si="5"/>
        <v>78</v>
      </c>
      <c r="J172" s="24">
        <f t="shared" si="6"/>
        <v>21.7029953</v>
      </c>
      <c r="K172" s="24">
        <f t="shared" si="7"/>
        <v>22</v>
      </c>
      <c r="L172" s="26">
        <v>93.13936621</v>
      </c>
      <c r="M172" s="24" t="str">
        <f t="shared" si="8"/>
        <v/>
      </c>
      <c r="N172" s="27">
        <f t="shared" si="9"/>
        <v>93.13936621</v>
      </c>
      <c r="O172" s="24">
        <f t="shared" si="10"/>
        <v>78</v>
      </c>
      <c r="P172" s="24">
        <v>0.8495593511</v>
      </c>
      <c r="Q172" s="24">
        <v>4.150468349</v>
      </c>
      <c r="R172" s="24">
        <v>1.860606087</v>
      </c>
      <c r="S172" s="24">
        <v>80.79943849</v>
      </c>
      <c r="T172" s="24">
        <v>1.596943771</v>
      </c>
      <c r="U172" s="24">
        <v>9.612691163</v>
      </c>
      <c r="V172" s="24">
        <v>7.990926578</v>
      </c>
      <c r="W172" s="24">
        <v>96.55984408</v>
      </c>
      <c r="X172" s="24">
        <v>0.6423932356</v>
      </c>
      <c r="Y172" s="24">
        <v>2.636408693</v>
      </c>
      <c r="Z172" s="24">
        <v>0.1613539953</v>
      </c>
      <c r="AA172" s="28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</row>
    <row r="173">
      <c r="A173" s="19" t="s">
        <v>1630</v>
      </c>
      <c r="B173" s="20" t="s">
        <v>148</v>
      </c>
      <c r="C173" s="21">
        <f t="shared" si="1"/>
        <v>2</v>
      </c>
      <c r="D173" s="21">
        <v>33469.2</v>
      </c>
      <c r="E173" s="22">
        <f t="shared" si="2"/>
        <v>33.4692</v>
      </c>
      <c r="F173" s="23">
        <f t="shared" si="3"/>
        <v>34</v>
      </c>
      <c r="G173" s="24">
        <v>50.41599655</v>
      </c>
      <c r="H173" s="25">
        <f t="shared" si="4"/>
        <v>16873.83072</v>
      </c>
      <c r="I173" s="24">
        <f t="shared" si="5"/>
        <v>50</v>
      </c>
      <c r="J173" s="24">
        <f t="shared" si="6"/>
        <v>49.58400345</v>
      </c>
      <c r="K173" s="24">
        <f t="shared" si="7"/>
        <v>50</v>
      </c>
      <c r="L173" s="26">
        <v>97.82878485</v>
      </c>
      <c r="M173" s="24" t="str">
        <f t="shared" si="8"/>
        <v/>
      </c>
      <c r="N173" s="27">
        <f t="shared" si="9"/>
        <v>97.82878485</v>
      </c>
      <c r="O173" s="24">
        <f t="shared" si="10"/>
        <v>50</v>
      </c>
      <c r="P173" s="24">
        <v>0.0</v>
      </c>
      <c r="Q173" s="24">
        <v>0.22384422</v>
      </c>
      <c r="R173" s="24">
        <v>1.947370925</v>
      </c>
      <c r="S173" s="24">
        <v>96.07258236</v>
      </c>
      <c r="T173" s="24">
        <v>0.0</v>
      </c>
      <c r="U173" s="24">
        <v>0.0</v>
      </c>
      <c r="V173" s="24">
        <v>3.927417637</v>
      </c>
      <c r="W173" s="24">
        <v>99.55600556</v>
      </c>
      <c r="X173" s="24">
        <v>0.0</v>
      </c>
      <c r="Y173" s="24">
        <v>0.4439944434</v>
      </c>
      <c r="Z173" s="24">
        <v>0.0</v>
      </c>
      <c r="AA173" s="28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</row>
    <row r="174">
      <c r="A174" s="19" t="s">
        <v>1640</v>
      </c>
      <c r="B174" s="20" t="s">
        <v>50</v>
      </c>
      <c r="C174" s="21">
        <f t="shared" si="1"/>
        <v>4</v>
      </c>
      <c r="D174" s="21">
        <v>34813.87</v>
      </c>
      <c r="E174" s="22">
        <f t="shared" si="2"/>
        <v>34.81387</v>
      </c>
      <c r="F174" s="23">
        <f t="shared" si="3"/>
        <v>35</v>
      </c>
      <c r="G174" s="24">
        <v>84.28700256</v>
      </c>
      <c r="H174" s="25">
        <f t="shared" si="4"/>
        <v>29343.5675</v>
      </c>
      <c r="I174" s="24">
        <f t="shared" si="5"/>
        <v>84</v>
      </c>
      <c r="J174" s="24">
        <f t="shared" si="6"/>
        <v>15.71299744</v>
      </c>
      <c r="K174" s="24">
        <f t="shared" si="7"/>
        <v>16</v>
      </c>
      <c r="L174" s="26">
        <v>100.0</v>
      </c>
      <c r="M174" s="24" t="str">
        <f t="shared" si="8"/>
        <v/>
      </c>
      <c r="N174" s="27">
        <f t="shared" si="9"/>
        <v>100</v>
      </c>
      <c r="O174" s="24">
        <f t="shared" si="10"/>
        <v>84</v>
      </c>
      <c r="P174" s="24">
        <v>0.0</v>
      </c>
      <c r="Q174" s="24">
        <v>0.0</v>
      </c>
      <c r="R174" s="24">
        <v>0.0</v>
      </c>
      <c r="S174" s="24" t="s">
        <v>17</v>
      </c>
      <c r="T174" s="24" t="s">
        <v>17</v>
      </c>
      <c r="U174" s="24" t="s">
        <v>17</v>
      </c>
      <c r="V174" s="24" t="s">
        <v>17</v>
      </c>
      <c r="W174" s="24" t="s">
        <v>17</v>
      </c>
      <c r="X174" s="24" t="s">
        <v>17</v>
      </c>
      <c r="Y174" s="24" t="s">
        <v>17</v>
      </c>
      <c r="Z174" s="24" t="s">
        <v>17</v>
      </c>
      <c r="AA174" s="28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</row>
    <row r="175">
      <c r="A175" s="19" t="s">
        <v>1643</v>
      </c>
      <c r="B175" s="20" t="s">
        <v>148</v>
      </c>
      <c r="C175" s="21">
        <f t="shared" si="1"/>
        <v>2</v>
      </c>
      <c r="D175" s="21">
        <v>36910.56</v>
      </c>
      <c r="E175" s="22">
        <f t="shared" si="2"/>
        <v>36.91056</v>
      </c>
      <c r="F175" s="23">
        <f t="shared" si="3"/>
        <v>37</v>
      </c>
      <c r="G175" s="24">
        <v>63.53199768</v>
      </c>
      <c r="H175" s="25">
        <f t="shared" si="4"/>
        <v>23450.01612</v>
      </c>
      <c r="I175" s="24">
        <f t="shared" si="5"/>
        <v>64</v>
      </c>
      <c r="J175" s="24">
        <f t="shared" si="6"/>
        <v>36.46800232</v>
      </c>
      <c r="K175" s="24">
        <f t="shared" si="7"/>
        <v>36</v>
      </c>
      <c r="L175" s="26">
        <v>90.40234468</v>
      </c>
      <c r="M175" s="24" t="str">
        <f t="shared" si="8"/>
        <v/>
      </c>
      <c r="N175" s="27">
        <f t="shared" si="9"/>
        <v>90.40234468</v>
      </c>
      <c r="O175" s="24">
        <f t="shared" si="10"/>
        <v>64</v>
      </c>
      <c r="P175" s="24">
        <v>5.263549601</v>
      </c>
      <c r="Q175" s="24">
        <v>2.8776725</v>
      </c>
      <c r="R175" s="24">
        <v>1.456433219</v>
      </c>
      <c r="S175" s="24">
        <v>77.34612896</v>
      </c>
      <c r="T175" s="24">
        <v>12.03707816</v>
      </c>
      <c r="U175" s="24">
        <v>6.623063373</v>
      </c>
      <c r="V175" s="24">
        <v>3.993729502</v>
      </c>
      <c r="W175" s="24">
        <v>97.89674601</v>
      </c>
      <c r="X175" s="24">
        <v>1.375477117</v>
      </c>
      <c r="Y175" s="24">
        <v>0.7277768759</v>
      </c>
      <c r="Z175" s="24">
        <v>0.0</v>
      </c>
      <c r="AA175" s="28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</row>
    <row r="176">
      <c r="A176" s="19" t="s">
        <v>1657</v>
      </c>
      <c r="B176" s="20" t="s">
        <v>50</v>
      </c>
      <c r="C176" s="21">
        <f t="shared" si="1"/>
        <v>4</v>
      </c>
      <c r="D176" s="21">
        <v>37742.16</v>
      </c>
      <c r="E176" s="22">
        <f t="shared" si="2"/>
        <v>37.74216</v>
      </c>
      <c r="F176" s="23">
        <f t="shared" si="3"/>
        <v>38</v>
      </c>
      <c r="G176" s="24">
        <v>81.56200409</v>
      </c>
      <c r="H176" s="25">
        <f t="shared" si="4"/>
        <v>30783.26208</v>
      </c>
      <c r="I176" s="24">
        <f t="shared" si="5"/>
        <v>82</v>
      </c>
      <c r="J176" s="24">
        <f t="shared" si="6"/>
        <v>18.43799591</v>
      </c>
      <c r="K176" s="24">
        <f t="shared" si="7"/>
        <v>18</v>
      </c>
      <c r="L176" s="26">
        <v>99.22181066</v>
      </c>
      <c r="M176" s="24" t="str">
        <f t="shared" si="8"/>
        <v/>
      </c>
      <c r="N176" s="27">
        <f t="shared" si="9"/>
        <v>99.22181066</v>
      </c>
      <c r="O176" s="24">
        <f t="shared" si="10"/>
        <v>82</v>
      </c>
      <c r="P176" s="24">
        <v>0.0</v>
      </c>
      <c r="Q176" s="24">
        <v>0.7781893369</v>
      </c>
      <c r="R176" s="24">
        <v>0.0</v>
      </c>
      <c r="S176" s="24">
        <v>99.0604959</v>
      </c>
      <c r="T176" s="24">
        <v>0.0</v>
      </c>
      <c r="U176" s="24">
        <v>0.9395041006</v>
      </c>
      <c r="V176" s="24">
        <v>0.0</v>
      </c>
      <c r="W176" s="24">
        <v>99.25827766</v>
      </c>
      <c r="X176" s="24">
        <v>0.0</v>
      </c>
      <c r="Y176" s="24">
        <v>0.7417223371</v>
      </c>
      <c r="Z176" s="24">
        <v>0.0</v>
      </c>
      <c r="AA176" s="28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</row>
    <row r="177">
      <c r="A177" s="19" t="s">
        <v>1666</v>
      </c>
      <c r="B177" s="20" t="s">
        <v>50</v>
      </c>
      <c r="C177" s="21">
        <f t="shared" si="1"/>
        <v>4</v>
      </c>
      <c r="D177" s="21">
        <v>37846.61</v>
      </c>
      <c r="E177" s="22">
        <f t="shared" si="2"/>
        <v>37.84661</v>
      </c>
      <c r="F177" s="23">
        <f t="shared" si="3"/>
        <v>38</v>
      </c>
      <c r="G177" s="24">
        <v>60.04300308</v>
      </c>
      <c r="H177" s="25">
        <f t="shared" si="4"/>
        <v>22724.24121</v>
      </c>
      <c r="I177" s="24">
        <f t="shared" si="5"/>
        <v>60</v>
      </c>
      <c r="J177" s="24">
        <f t="shared" si="6"/>
        <v>39.95699692</v>
      </c>
      <c r="K177" s="24">
        <f t="shared" si="7"/>
        <v>40</v>
      </c>
      <c r="L177" s="26">
        <v>99.96659155</v>
      </c>
      <c r="M177" s="24" t="str">
        <f t="shared" si="8"/>
        <v/>
      </c>
      <c r="N177" s="27">
        <f t="shared" si="9"/>
        <v>99.96659155</v>
      </c>
      <c r="O177" s="24">
        <f t="shared" si="10"/>
        <v>60</v>
      </c>
      <c r="P177" s="24">
        <v>0.0</v>
      </c>
      <c r="Q177" s="24">
        <v>0.03340844529</v>
      </c>
      <c r="R177" s="24">
        <v>0.0</v>
      </c>
      <c r="S177" s="24">
        <v>100.0</v>
      </c>
      <c r="T177" s="24">
        <v>0.0</v>
      </c>
      <c r="U177" s="24">
        <v>0.0</v>
      </c>
      <c r="V177" s="24">
        <v>0.0</v>
      </c>
      <c r="W177" s="24">
        <v>99.94435484</v>
      </c>
      <c r="X177" s="24">
        <v>0.0</v>
      </c>
      <c r="Y177" s="24">
        <v>0.05564516129</v>
      </c>
      <c r="Z177" s="24">
        <v>0.0</v>
      </c>
      <c r="AA177" s="28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</row>
    <row r="178">
      <c r="A178" s="19" t="s">
        <v>1673</v>
      </c>
      <c r="B178" s="20" t="s">
        <v>474</v>
      </c>
      <c r="C178" s="21">
        <f t="shared" si="1"/>
        <v>1</v>
      </c>
      <c r="D178" s="21">
        <v>38928.34</v>
      </c>
      <c r="E178" s="22">
        <f t="shared" si="2"/>
        <v>38.92834</v>
      </c>
      <c r="F178" s="23">
        <f t="shared" si="3"/>
        <v>39</v>
      </c>
      <c r="G178" s="24">
        <v>26.02599907</v>
      </c>
      <c r="H178" s="25">
        <f t="shared" si="4"/>
        <v>10131.48941</v>
      </c>
      <c r="I178" s="24">
        <f t="shared" si="5"/>
        <v>26</v>
      </c>
      <c r="J178" s="24">
        <f t="shared" si="6"/>
        <v>73.97400093</v>
      </c>
      <c r="K178" s="24">
        <f t="shared" si="7"/>
        <v>74</v>
      </c>
      <c r="L178" s="26">
        <v>75.09141325</v>
      </c>
      <c r="M178" s="24" t="str">
        <f t="shared" si="8"/>
        <v/>
      </c>
      <c r="N178" s="27">
        <f t="shared" si="9"/>
        <v>75.09141325</v>
      </c>
      <c r="O178" s="24">
        <f t="shared" si="10"/>
        <v>26</v>
      </c>
      <c r="P178" s="24">
        <v>1.447541688</v>
      </c>
      <c r="Q178" s="24">
        <v>14.56026288</v>
      </c>
      <c r="R178" s="24">
        <v>8.900782174</v>
      </c>
      <c r="S178" s="24">
        <v>66.32791521</v>
      </c>
      <c r="T178" s="24">
        <v>1.956824851</v>
      </c>
      <c r="U178" s="24">
        <v>19.68294895</v>
      </c>
      <c r="V178" s="24">
        <v>12.03231098</v>
      </c>
      <c r="W178" s="24">
        <v>100.0</v>
      </c>
      <c r="X178" s="24">
        <v>0.0</v>
      </c>
      <c r="Y178" s="24">
        <v>0.0</v>
      </c>
      <c r="Z178" s="24">
        <v>0.0</v>
      </c>
      <c r="AA178" s="28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</row>
    <row r="179">
      <c r="A179" s="19" t="s">
        <v>1684</v>
      </c>
      <c r="B179" s="20" t="s">
        <v>57</v>
      </c>
      <c r="C179" s="21">
        <f t="shared" si="1"/>
        <v>3</v>
      </c>
      <c r="D179" s="21">
        <v>40222.5</v>
      </c>
      <c r="E179" s="22">
        <f t="shared" si="2"/>
        <v>40.2225</v>
      </c>
      <c r="F179" s="23">
        <f t="shared" si="3"/>
        <v>41</v>
      </c>
      <c r="G179" s="24">
        <v>70.89299774</v>
      </c>
      <c r="H179" s="25">
        <f t="shared" si="4"/>
        <v>28514.93602</v>
      </c>
      <c r="I179" s="24">
        <f t="shared" si="5"/>
        <v>71</v>
      </c>
      <c r="J179" s="24">
        <f t="shared" si="6"/>
        <v>29.10700226</v>
      </c>
      <c r="K179" s="24">
        <f t="shared" si="7"/>
        <v>29</v>
      </c>
      <c r="L179" s="26">
        <v>98.35990325</v>
      </c>
      <c r="M179" s="24" t="str">
        <f t="shared" si="8"/>
        <v/>
      </c>
      <c r="N179" s="27">
        <f t="shared" si="9"/>
        <v>98.35990325</v>
      </c>
      <c r="O179" s="24">
        <f t="shared" si="10"/>
        <v>71</v>
      </c>
      <c r="P179" s="24">
        <v>0.8921603495</v>
      </c>
      <c r="Q179" s="24">
        <v>2.427900808E-6</v>
      </c>
      <c r="R179" s="24">
        <v>0.7479339713</v>
      </c>
      <c r="S179" s="24">
        <v>94.83114678</v>
      </c>
      <c r="T179" s="24">
        <v>2.599251339</v>
      </c>
      <c r="U179" s="24">
        <v>0.0</v>
      </c>
      <c r="V179" s="24">
        <v>2.569601877</v>
      </c>
      <c r="W179" s="24">
        <v>99.80873103</v>
      </c>
      <c r="X179" s="24">
        <v>0.19126897</v>
      </c>
      <c r="Y179" s="24">
        <v>0.0</v>
      </c>
      <c r="Z179" s="24">
        <v>0.0</v>
      </c>
      <c r="AA179" s="28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</row>
    <row r="180">
      <c r="A180" s="19" t="s">
        <v>1696</v>
      </c>
      <c r="B180" s="20" t="s">
        <v>148</v>
      </c>
      <c r="C180" s="21">
        <f t="shared" si="1"/>
        <v>2</v>
      </c>
      <c r="D180" s="21">
        <v>43733.76</v>
      </c>
      <c r="E180" s="22">
        <f t="shared" si="2"/>
        <v>43.73376</v>
      </c>
      <c r="F180" s="23">
        <f t="shared" si="3"/>
        <v>44</v>
      </c>
      <c r="G180" s="24">
        <v>69.60800171</v>
      </c>
      <c r="H180" s="25">
        <f t="shared" si="4"/>
        <v>30442.19641</v>
      </c>
      <c r="I180" s="24">
        <f t="shared" si="5"/>
        <v>70</v>
      </c>
      <c r="J180" s="24">
        <f t="shared" si="6"/>
        <v>30.39199829</v>
      </c>
      <c r="K180" s="24">
        <f t="shared" si="7"/>
        <v>30</v>
      </c>
      <c r="L180" s="26">
        <v>93.92828195</v>
      </c>
      <c r="M180" s="24" t="str">
        <f t="shared" si="8"/>
        <v/>
      </c>
      <c r="N180" s="27">
        <f t="shared" si="9"/>
        <v>93.92828195</v>
      </c>
      <c r="O180" s="24">
        <f t="shared" si="10"/>
        <v>70</v>
      </c>
      <c r="P180" s="24">
        <v>5.671978717</v>
      </c>
      <c r="Q180" s="24">
        <v>0.07590450129</v>
      </c>
      <c r="R180" s="24">
        <v>0.323834836</v>
      </c>
      <c r="S180" s="24">
        <v>100.0</v>
      </c>
      <c r="T180" s="24">
        <v>0.0</v>
      </c>
      <c r="U180" s="24">
        <v>0.0</v>
      </c>
      <c r="V180" s="24">
        <v>0.0</v>
      </c>
      <c r="W180" s="24">
        <v>91.27727011</v>
      </c>
      <c r="X180" s="24">
        <v>8.14845779</v>
      </c>
      <c r="Y180" s="24">
        <v>0.1090456533</v>
      </c>
      <c r="Z180" s="24">
        <v>0.4652264446</v>
      </c>
      <c r="AA180" s="28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</row>
    <row r="181">
      <c r="A181" s="19" t="s">
        <v>1707</v>
      </c>
      <c r="B181" s="20" t="s">
        <v>474</v>
      </c>
      <c r="C181" s="21">
        <f t="shared" si="1"/>
        <v>1</v>
      </c>
      <c r="D181" s="21">
        <v>43849.27</v>
      </c>
      <c r="E181" s="22">
        <f t="shared" si="2"/>
        <v>43.84927</v>
      </c>
      <c r="F181" s="23">
        <f t="shared" si="3"/>
        <v>44</v>
      </c>
      <c r="G181" s="24">
        <v>35.25299835</v>
      </c>
      <c r="H181" s="25">
        <f t="shared" si="4"/>
        <v>15458.18243</v>
      </c>
      <c r="I181" s="24">
        <f t="shared" si="5"/>
        <v>35</v>
      </c>
      <c r="J181" s="24">
        <f t="shared" si="6"/>
        <v>64.74700165</v>
      </c>
      <c r="K181" s="24">
        <f t="shared" si="7"/>
        <v>65</v>
      </c>
      <c r="L181" s="26">
        <v>60.4486756</v>
      </c>
      <c r="M181" s="24" t="str">
        <f t="shared" si="8"/>
        <v/>
      </c>
      <c r="N181" s="27">
        <f t="shared" si="9"/>
        <v>60.4486756</v>
      </c>
      <c r="O181" s="24">
        <f t="shared" si="10"/>
        <v>35</v>
      </c>
      <c r="P181" s="24">
        <v>26.67001975</v>
      </c>
      <c r="Q181" s="24">
        <v>3.650217875</v>
      </c>
      <c r="R181" s="24">
        <v>9.231086774</v>
      </c>
      <c r="S181" s="24">
        <v>53.19902707</v>
      </c>
      <c r="T181" s="24">
        <v>27.45764451</v>
      </c>
      <c r="U181" s="24">
        <v>5.637660008</v>
      </c>
      <c r="V181" s="24">
        <v>13.70566842</v>
      </c>
      <c r="W181" s="24">
        <v>73.76365956</v>
      </c>
      <c r="X181" s="24">
        <v>25.22343986</v>
      </c>
      <c r="Y181" s="24">
        <v>0.0</v>
      </c>
      <c r="Z181" s="24">
        <v>1.012900581</v>
      </c>
      <c r="AA181" s="28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</row>
    <row r="182">
      <c r="A182" s="19" t="s">
        <v>1721</v>
      </c>
      <c r="B182" s="20" t="s">
        <v>148</v>
      </c>
      <c r="C182" s="21">
        <f t="shared" si="1"/>
        <v>2</v>
      </c>
      <c r="D182" s="21">
        <v>43851.04</v>
      </c>
      <c r="E182" s="22">
        <f t="shared" si="2"/>
        <v>43.85104</v>
      </c>
      <c r="F182" s="23">
        <f t="shared" si="3"/>
        <v>44</v>
      </c>
      <c r="G182" s="24">
        <v>73.73300171</v>
      </c>
      <c r="H182" s="25">
        <f t="shared" si="4"/>
        <v>32332.68807</v>
      </c>
      <c r="I182" s="24">
        <f t="shared" si="5"/>
        <v>74</v>
      </c>
      <c r="J182" s="24">
        <f t="shared" si="6"/>
        <v>26.26699829</v>
      </c>
      <c r="K182" s="24">
        <f t="shared" si="7"/>
        <v>26</v>
      </c>
      <c r="L182" s="26">
        <v>94.43732996</v>
      </c>
      <c r="M182" s="24" t="str">
        <f t="shared" si="8"/>
        <v/>
      </c>
      <c r="N182" s="27">
        <f t="shared" si="9"/>
        <v>94.43732996</v>
      </c>
      <c r="O182" s="24">
        <f t="shared" si="10"/>
        <v>74</v>
      </c>
      <c r="P182" s="24">
        <v>4.985880842</v>
      </c>
      <c r="Q182" s="24">
        <v>0.5318366638</v>
      </c>
      <c r="R182" s="24">
        <v>0.04495253272</v>
      </c>
      <c r="S182" s="24">
        <v>90.03753791</v>
      </c>
      <c r="T182" s="24">
        <v>8.79672214</v>
      </c>
      <c r="U182" s="24">
        <v>0.9946030281</v>
      </c>
      <c r="V182" s="24">
        <v>0.1711369258</v>
      </c>
      <c r="W182" s="24">
        <v>96.00473586</v>
      </c>
      <c r="X182" s="24">
        <v>3.628288591</v>
      </c>
      <c r="Y182" s="24">
        <v>0.3669755478</v>
      </c>
      <c r="Z182" s="24">
        <v>0.0</v>
      </c>
      <c r="AA182" s="28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</row>
    <row r="183">
      <c r="A183" s="19" t="s">
        <v>1735</v>
      </c>
      <c r="B183" s="20" t="s">
        <v>57</v>
      </c>
      <c r="C183" s="21">
        <f t="shared" si="1"/>
        <v>3</v>
      </c>
      <c r="D183" s="21">
        <v>45195.78</v>
      </c>
      <c r="E183" s="22">
        <f t="shared" si="2"/>
        <v>45.19578</v>
      </c>
      <c r="F183" s="23">
        <f t="shared" si="3"/>
        <v>46</v>
      </c>
      <c r="G183" s="24">
        <v>92.11100006</v>
      </c>
      <c r="H183" s="25">
        <f t="shared" si="4"/>
        <v>41630.28494</v>
      </c>
      <c r="I183" s="24">
        <f t="shared" si="5"/>
        <v>92</v>
      </c>
      <c r="J183" s="24">
        <f t="shared" si="6"/>
        <v>7.88899994</v>
      </c>
      <c r="K183" s="24">
        <f t="shared" si="7"/>
        <v>8</v>
      </c>
      <c r="L183" s="26" t="s">
        <v>17</v>
      </c>
      <c r="M183" s="24" t="str">
        <f t="shared" si="8"/>
        <v>big</v>
      </c>
      <c r="N183" s="27" t="str">
        <f t="shared" si="9"/>
        <v>NAN</v>
      </c>
      <c r="O183" s="24">
        <f t="shared" si="10"/>
        <v>92</v>
      </c>
      <c r="P183" s="31" t="s">
        <v>17</v>
      </c>
      <c r="Q183" s="31" t="s">
        <v>17</v>
      </c>
      <c r="R183" s="31" t="s">
        <v>17</v>
      </c>
      <c r="S183" s="31" t="s">
        <v>17</v>
      </c>
      <c r="T183" s="31" t="s">
        <v>17</v>
      </c>
      <c r="U183" s="31" t="s">
        <v>17</v>
      </c>
      <c r="V183" s="31" t="s">
        <v>17</v>
      </c>
      <c r="W183" s="31">
        <v>99.79042065</v>
      </c>
      <c r="X183" s="31">
        <v>0.0</v>
      </c>
      <c r="Y183" s="31">
        <v>0.2095793501</v>
      </c>
      <c r="Z183" s="31">
        <v>0.0</v>
      </c>
      <c r="AA183" s="28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</row>
    <row r="184">
      <c r="A184" s="19" t="s">
        <v>1740</v>
      </c>
      <c r="B184" s="20" t="s">
        <v>474</v>
      </c>
      <c r="C184" s="21">
        <f t="shared" si="1"/>
        <v>1</v>
      </c>
      <c r="D184" s="21">
        <v>45741.0</v>
      </c>
      <c r="E184" s="22">
        <f t="shared" si="2"/>
        <v>45.741</v>
      </c>
      <c r="F184" s="23">
        <f t="shared" si="3"/>
        <v>46</v>
      </c>
      <c r="G184" s="24">
        <v>24.95400047</v>
      </c>
      <c r="H184" s="25">
        <f t="shared" si="4"/>
        <v>11414.20935</v>
      </c>
      <c r="I184" s="24">
        <f t="shared" si="5"/>
        <v>25</v>
      </c>
      <c r="J184" s="24">
        <f t="shared" si="6"/>
        <v>75.04599953</v>
      </c>
      <c r="K184" s="24">
        <f t="shared" si="7"/>
        <v>75</v>
      </c>
      <c r="L184" s="26">
        <v>55.85504921</v>
      </c>
      <c r="M184" s="24" t="str">
        <f t="shared" si="8"/>
        <v/>
      </c>
      <c r="N184" s="27">
        <f t="shared" si="9"/>
        <v>55.85504921</v>
      </c>
      <c r="O184" s="24">
        <f t="shared" si="10"/>
        <v>25</v>
      </c>
      <c r="P184" s="24">
        <v>27.28286</v>
      </c>
      <c r="Q184" s="24">
        <v>12.16590654</v>
      </c>
      <c r="R184" s="24">
        <v>4.696184252</v>
      </c>
      <c r="S184" s="24">
        <v>48.23118958</v>
      </c>
      <c r="T184" s="24">
        <v>31.78469426</v>
      </c>
      <c r="U184" s="24">
        <v>14.07616061</v>
      </c>
      <c r="V184" s="24">
        <v>5.907955546</v>
      </c>
      <c r="W184" s="24">
        <v>78.7828518</v>
      </c>
      <c r="X184" s="24">
        <v>13.74416783</v>
      </c>
      <c r="Y184" s="24">
        <v>6.421044133</v>
      </c>
      <c r="Z184" s="24">
        <v>1.051936238</v>
      </c>
      <c r="AA184" s="28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</row>
    <row r="185">
      <c r="A185" s="19" t="s">
        <v>1754</v>
      </c>
      <c r="B185" s="20" t="s">
        <v>50</v>
      </c>
      <c r="C185" s="21">
        <f t="shared" si="1"/>
        <v>4</v>
      </c>
      <c r="D185" s="21">
        <v>46754.78</v>
      </c>
      <c r="E185" s="22">
        <f t="shared" si="2"/>
        <v>46.75478</v>
      </c>
      <c r="F185" s="23">
        <f t="shared" si="3"/>
        <v>47</v>
      </c>
      <c r="G185" s="24">
        <v>80.80999756</v>
      </c>
      <c r="H185" s="25">
        <f t="shared" si="4"/>
        <v>37782.53658</v>
      </c>
      <c r="I185" s="24">
        <f t="shared" si="5"/>
        <v>81</v>
      </c>
      <c r="J185" s="24">
        <f t="shared" si="6"/>
        <v>19.19000244</v>
      </c>
      <c r="K185" s="24">
        <f t="shared" si="7"/>
        <v>19</v>
      </c>
      <c r="L185" s="26">
        <v>99.92561261</v>
      </c>
      <c r="M185" s="24" t="str">
        <f t="shared" si="8"/>
        <v/>
      </c>
      <c r="N185" s="27">
        <f t="shared" si="9"/>
        <v>99.92561261</v>
      </c>
      <c r="O185" s="24">
        <f t="shared" si="10"/>
        <v>81</v>
      </c>
      <c r="P185" s="24">
        <v>0.0</v>
      </c>
      <c r="Q185" s="24">
        <v>0.07438739142</v>
      </c>
      <c r="R185" s="24">
        <v>0.0</v>
      </c>
      <c r="S185" s="24">
        <v>100.0</v>
      </c>
      <c r="T185" s="24">
        <v>0.0</v>
      </c>
      <c r="U185" s="24">
        <v>0.0</v>
      </c>
      <c r="V185" s="24">
        <v>0.0</v>
      </c>
      <c r="W185" s="24">
        <v>99.90794521</v>
      </c>
      <c r="X185" s="24">
        <v>0.0</v>
      </c>
      <c r="Y185" s="24">
        <v>0.09205479452</v>
      </c>
      <c r="Z185" s="24">
        <v>0.0</v>
      </c>
      <c r="AA185" s="28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</row>
    <row r="186">
      <c r="A186" s="19" t="s">
        <v>1761</v>
      </c>
      <c r="B186" s="20" t="s">
        <v>57</v>
      </c>
      <c r="C186" s="21">
        <f t="shared" si="1"/>
        <v>3</v>
      </c>
      <c r="D186" s="21">
        <v>50882.88</v>
      </c>
      <c r="E186" s="22">
        <f t="shared" si="2"/>
        <v>50.88288</v>
      </c>
      <c r="F186" s="23">
        <f t="shared" si="3"/>
        <v>51</v>
      </c>
      <c r="G186" s="24">
        <v>81.42499542</v>
      </c>
      <c r="H186" s="25">
        <f t="shared" si="4"/>
        <v>41431.38271</v>
      </c>
      <c r="I186" s="24">
        <f t="shared" si="5"/>
        <v>81</v>
      </c>
      <c r="J186" s="24">
        <f t="shared" si="6"/>
        <v>18.57500458</v>
      </c>
      <c r="K186" s="24">
        <f t="shared" si="7"/>
        <v>19</v>
      </c>
      <c r="L186" s="26">
        <v>97.49165711</v>
      </c>
      <c r="M186" s="24" t="str">
        <f t="shared" si="8"/>
        <v/>
      </c>
      <c r="N186" s="27">
        <f t="shared" si="9"/>
        <v>97.49165711</v>
      </c>
      <c r="O186" s="24">
        <f t="shared" si="10"/>
        <v>81</v>
      </c>
      <c r="P186" s="24">
        <v>0.1861521591</v>
      </c>
      <c r="Q186" s="24">
        <v>0.9536162228</v>
      </c>
      <c r="R186" s="24">
        <v>1.368574512</v>
      </c>
      <c r="S186" s="24">
        <v>86.76707282</v>
      </c>
      <c r="T186" s="24">
        <v>0.7312282016</v>
      </c>
      <c r="U186" s="24">
        <v>5.13386897</v>
      </c>
      <c r="V186" s="24">
        <v>7.367830005</v>
      </c>
      <c r="W186" s="24">
        <v>99.9381928</v>
      </c>
      <c r="X186" s="24">
        <v>0.0618072</v>
      </c>
      <c r="Y186" s="24">
        <v>0.0</v>
      </c>
      <c r="Z186" s="24">
        <v>0.0</v>
      </c>
      <c r="AA186" s="28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</row>
    <row r="187">
      <c r="A187" s="19" t="s">
        <v>1774</v>
      </c>
      <c r="B187" s="20" t="s">
        <v>50</v>
      </c>
      <c r="C187" s="21">
        <f t="shared" si="1"/>
        <v>4</v>
      </c>
      <c r="D187" s="21">
        <v>51269.18</v>
      </c>
      <c r="E187" s="22">
        <f t="shared" si="2"/>
        <v>51.26918</v>
      </c>
      <c r="F187" s="23">
        <f t="shared" si="3"/>
        <v>52</v>
      </c>
      <c r="G187" s="24">
        <v>81.41400146</v>
      </c>
      <c r="H187" s="25">
        <f t="shared" si="4"/>
        <v>41740.29095</v>
      </c>
      <c r="I187" s="24">
        <f t="shared" si="5"/>
        <v>81</v>
      </c>
      <c r="J187" s="24">
        <f t="shared" si="6"/>
        <v>18.58599854</v>
      </c>
      <c r="K187" s="24">
        <f t="shared" si="7"/>
        <v>19</v>
      </c>
      <c r="L187" s="26">
        <v>99.93139665</v>
      </c>
      <c r="M187" s="24" t="str">
        <f t="shared" si="8"/>
        <v/>
      </c>
      <c r="N187" s="27">
        <f t="shared" si="9"/>
        <v>99.93139665</v>
      </c>
      <c r="O187" s="24">
        <f t="shared" si="10"/>
        <v>81</v>
      </c>
      <c r="P187" s="24">
        <v>0.0</v>
      </c>
      <c r="Q187" s="24">
        <v>0.06860335296</v>
      </c>
      <c r="R187" s="24">
        <v>0.0</v>
      </c>
      <c r="S187" s="24" t="s">
        <v>17</v>
      </c>
      <c r="T187" s="24" t="s">
        <v>17</v>
      </c>
      <c r="U187" s="24" t="s">
        <v>17</v>
      </c>
      <c r="V187" s="24" t="s">
        <v>17</v>
      </c>
      <c r="W187" s="24" t="s">
        <v>17</v>
      </c>
      <c r="X187" s="24" t="s">
        <v>17</v>
      </c>
      <c r="Y187" s="24" t="s">
        <v>17</v>
      </c>
      <c r="Z187" s="24" t="s">
        <v>17</v>
      </c>
      <c r="AA187" s="28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</row>
    <row r="188">
      <c r="A188" s="19" t="s">
        <v>1779</v>
      </c>
      <c r="B188" s="20" t="s">
        <v>148</v>
      </c>
      <c r="C188" s="21">
        <f t="shared" si="1"/>
        <v>2</v>
      </c>
      <c r="D188" s="21">
        <v>53771.3</v>
      </c>
      <c r="E188" s="22">
        <f t="shared" si="2"/>
        <v>53.7713</v>
      </c>
      <c r="F188" s="23">
        <f t="shared" si="3"/>
        <v>54</v>
      </c>
      <c r="G188" s="24">
        <v>27.99499893</v>
      </c>
      <c r="H188" s="25">
        <f t="shared" si="4"/>
        <v>15053.27486</v>
      </c>
      <c r="I188" s="24">
        <f t="shared" si="5"/>
        <v>28</v>
      </c>
      <c r="J188" s="24">
        <f t="shared" si="6"/>
        <v>72.00500107</v>
      </c>
      <c r="K188" s="24">
        <f t="shared" si="7"/>
        <v>72</v>
      </c>
      <c r="L188" s="26">
        <v>61.63289158</v>
      </c>
      <c r="M188" s="24" t="str">
        <f t="shared" si="8"/>
        <v/>
      </c>
      <c r="N188" s="27">
        <f t="shared" si="9"/>
        <v>61.63289158</v>
      </c>
      <c r="O188" s="24">
        <f t="shared" si="10"/>
        <v>28</v>
      </c>
      <c r="P188" s="24">
        <v>9.54187005</v>
      </c>
      <c r="Q188" s="24">
        <v>9.780087524</v>
      </c>
      <c r="R188" s="24">
        <v>19.04515084</v>
      </c>
      <c r="S188" s="24">
        <v>51.77997893</v>
      </c>
      <c r="T188" s="24">
        <v>11.56900419</v>
      </c>
      <c r="U188" s="24">
        <v>12.51911322</v>
      </c>
      <c r="V188" s="24">
        <v>24.13190366</v>
      </c>
      <c r="W188" s="24">
        <v>86.97523145</v>
      </c>
      <c r="X188" s="24">
        <v>4.327944725</v>
      </c>
      <c r="Y188" s="24">
        <v>2.73514263</v>
      </c>
      <c r="Z188" s="24">
        <v>5.961681193</v>
      </c>
      <c r="AA188" s="28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</row>
    <row r="189">
      <c r="A189" s="19" t="s">
        <v>1794</v>
      </c>
      <c r="B189" s="20" t="s">
        <v>148</v>
      </c>
      <c r="C189" s="21">
        <f t="shared" si="1"/>
        <v>2</v>
      </c>
      <c r="D189" s="21">
        <v>54409.79</v>
      </c>
      <c r="E189" s="22">
        <f t="shared" si="2"/>
        <v>54.40979</v>
      </c>
      <c r="F189" s="23">
        <f t="shared" si="3"/>
        <v>55</v>
      </c>
      <c r="G189" s="24">
        <v>31.14100075</v>
      </c>
      <c r="H189" s="25">
        <f t="shared" si="4"/>
        <v>16943.75311</v>
      </c>
      <c r="I189" s="24">
        <f t="shared" si="5"/>
        <v>31</v>
      </c>
      <c r="J189" s="24">
        <f t="shared" si="6"/>
        <v>68.85899925</v>
      </c>
      <c r="K189" s="24">
        <f t="shared" si="7"/>
        <v>69</v>
      </c>
      <c r="L189" s="26">
        <v>83.71819191</v>
      </c>
      <c r="M189" s="24" t="str">
        <f t="shared" si="8"/>
        <v/>
      </c>
      <c r="N189" s="27">
        <f t="shared" si="9"/>
        <v>83.71819191</v>
      </c>
      <c r="O189" s="24">
        <f t="shared" si="10"/>
        <v>31</v>
      </c>
      <c r="P189" s="24">
        <v>1.595436949</v>
      </c>
      <c r="Q189" s="24">
        <v>5.10942478</v>
      </c>
      <c r="R189" s="24">
        <v>9.576946362</v>
      </c>
      <c r="S189" s="24">
        <v>78.42256469</v>
      </c>
      <c r="T189" s="24">
        <v>2.316962142</v>
      </c>
      <c r="U189" s="24">
        <v>6.592393694</v>
      </c>
      <c r="V189" s="24">
        <v>12.66807947</v>
      </c>
      <c r="W189" s="24">
        <v>95.42788606</v>
      </c>
      <c r="X189" s="24">
        <v>0.0</v>
      </c>
      <c r="Y189" s="24">
        <v>1.830283006</v>
      </c>
      <c r="Z189" s="24">
        <v>2.741830931</v>
      </c>
      <c r="AA189" s="28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</row>
    <row r="190">
      <c r="A190" s="19" t="s">
        <v>1808</v>
      </c>
      <c r="B190" s="20" t="s">
        <v>57</v>
      </c>
      <c r="C190" s="21">
        <f t="shared" si="1"/>
        <v>3</v>
      </c>
      <c r="D190" s="21">
        <v>59308.69</v>
      </c>
      <c r="E190" s="22">
        <f t="shared" si="2"/>
        <v>59.30869</v>
      </c>
      <c r="F190" s="23">
        <f t="shared" si="3"/>
        <v>60</v>
      </c>
      <c r="G190" s="24">
        <v>67.35400391</v>
      </c>
      <c r="H190" s="25">
        <f t="shared" si="4"/>
        <v>39946.77738</v>
      </c>
      <c r="I190" s="24">
        <f t="shared" si="5"/>
        <v>67</v>
      </c>
      <c r="J190" s="24">
        <f t="shared" si="6"/>
        <v>32.64599609</v>
      </c>
      <c r="K190" s="24">
        <f t="shared" si="7"/>
        <v>33</v>
      </c>
      <c r="L190" s="26">
        <v>93.88505744</v>
      </c>
      <c r="M190" s="24" t="str">
        <f t="shared" si="8"/>
        <v/>
      </c>
      <c r="N190" s="27">
        <f t="shared" si="9"/>
        <v>93.88505744</v>
      </c>
      <c r="O190" s="24">
        <f t="shared" si="10"/>
        <v>67</v>
      </c>
      <c r="P190" s="24">
        <v>2.772736186</v>
      </c>
      <c r="Q190" s="24">
        <v>1.410816657</v>
      </c>
      <c r="R190" s="24">
        <v>1.931389712</v>
      </c>
      <c r="S190" s="24">
        <v>83.32948118</v>
      </c>
      <c r="T190" s="24">
        <v>6.977359359</v>
      </c>
      <c r="U190" s="24">
        <v>3.776999287</v>
      </c>
      <c r="V190" s="24">
        <v>5.916160173</v>
      </c>
      <c r="W190" s="24">
        <v>99.00126484</v>
      </c>
      <c r="X190" s="24">
        <v>0.734785403</v>
      </c>
      <c r="Y190" s="24">
        <v>0.2639497547</v>
      </c>
      <c r="Z190" s="24">
        <v>0.0</v>
      </c>
      <c r="AA190" s="28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</row>
    <row r="191">
      <c r="A191" s="19" t="s">
        <v>1822</v>
      </c>
      <c r="B191" s="20" t="s">
        <v>148</v>
      </c>
      <c r="C191" s="21">
        <f t="shared" si="1"/>
        <v>2</v>
      </c>
      <c r="D191" s="21">
        <v>59734.21</v>
      </c>
      <c r="E191" s="22">
        <f t="shared" si="2"/>
        <v>59.73421</v>
      </c>
      <c r="F191" s="23">
        <f t="shared" si="3"/>
        <v>60</v>
      </c>
      <c r="G191" s="24">
        <v>35.22700119</v>
      </c>
      <c r="H191" s="25">
        <f t="shared" si="4"/>
        <v>21042.57087</v>
      </c>
      <c r="I191" s="24">
        <f t="shared" si="5"/>
        <v>35</v>
      </c>
      <c r="J191" s="24">
        <f t="shared" si="6"/>
        <v>64.77299881</v>
      </c>
      <c r="K191" s="24">
        <f t="shared" si="7"/>
        <v>65</v>
      </c>
      <c r="L191" s="26">
        <v>60.71679759</v>
      </c>
      <c r="M191" s="24" t="str">
        <f t="shared" si="8"/>
        <v/>
      </c>
      <c r="N191" s="27">
        <f t="shared" si="9"/>
        <v>60.71679759</v>
      </c>
      <c r="O191" s="24">
        <f t="shared" si="10"/>
        <v>35</v>
      </c>
      <c r="P191" s="24">
        <v>11.29007067</v>
      </c>
      <c r="Q191" s="24">
        <v>14.51775136</v>
      </c>
      <c r="R191" s="24">
        <v>13.47538038</v>
      </c>
      <c r="S191" s="24">
        <v>45.44696534</v>
      </c>
      <c r="T191" s="24">
        <v>13.98368881</v>
      </c>
      <c r="U191" s="24">
        <v>21.21996133</v>
      </c>
      <c r="V191" s="24">
        <v>19.34938452</v>
      </c>
      <c r="W191" s="24">
        <v>88.7939249</v>
      </c>
      <c r="X191" s="24">
        <v>6.337231166</v>
      </c>
      <c r="Y191" s="24">
        <v>2.194178786</v>
      </c>
      <c r="Z191" s="24">
        <v>2.674665152</v>
      </c>
      <c r="AA191" s="28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</row>
    <row r="192">
      <c r="A192" s="19" t="s">
        <v>1837</v>
      </c>
      <c r="B192" s="20" t="s">
        <v>50</v>
      </c>
      <c r="C192" s="21">
        <f t="shared" si="1"/>
        <v>4</v>
      </c>
      <c r="D192" s="21">
        <v>60461.83</v>
      </c>
      <c r="E192" s="22">
        <f t="shared" si="2"/>
        <v>60.46183</v>
      </c>
      <c r="F192" s="23">
        <f t="shared" si="3"/>
        <v>61</v>
      </c>
      <c r="G192" s="24">
        <v>71.03899384</v>
      </c>
      <c r="H192" s="25">
        <f t="shared" si="4"/>
        <v>42951.47569</v>
      </c>
      <c r="I192" s="24">
        <f t="shared" si="5"/>
        <v>71</v>
      </c>
      <c r="J192" s="24">
        <f t="shared" si="6"/>
        <v>28.96100616</v>
      </c>
      <c r="K192" s="24">
        <f t="shared" si="7"/>
        <v>29</v>
      </c>
      <c r="L192" s="26">
        <v>99.91703407</v>
      </c>
      <c r="M192" s="24" t="str">
        <f t="shared" si="8"/>
        <v/>
      </c>
      <c r="N192" s="27">
        <f t="shared" si="9"/>
        <v>99.91703407</v>
      </c>
      <c r="O192" s="24">
        <f t="shared" si="10"/>
        <v>71</v>
      </c>
      <c r="P192" s="24">
        <v>0.0</v>
      </c>
      <c r="Q192" s="24">
        <v>0.08296592591</v>
      </c>
      <c r="R192" s="24">
        <v>0.0</v>
      </c>
      <c r="S192" s="24" t="s">
        <v>17</v>
      </c>
      <c r="T192" s="24" t="s">
        <v>17</v>
      </c>
      <c r="U192" s="24" t="s">
        <v>17</v>
      </c>
      <c r="V192" s="24" t="s">
        <v>17</v>
      </c>
      <c r="W192" s="24" t="s">
        <v>17</v>
      </c>
      <c r="X192" s="24" t="s">
        <v>17</v>
      </c>
      <c r="Y192" s="24" t="s">
        <v>17</v>
      </c>
      <c r="Z192" s="24" t="s">
        <v>17</v>
      </c>
      <c r="AA192" s="28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</row>
    <row r="193">
      <c r="A193" s="19" t="s">
        <v>1842</v>
      </c>
      <c r="B193" s="20" t="s">
        <v>50</v>
      </c>
      <c r="C193" s="21">
        <f t="shared" si="1"/>
        <v>4</v>
      </c>
      <c r="D193" s="21">
        <v>65273.51</v>
      </c>
      <c r="E193" s="22">
        <f t="shared" si="2"/>
        <v>65.27351</v>
      </c>
      <c r="F193" s="23">
        <f t="shared" si="3"/>
        <v>66</v>
      </c>
      <c r="G193" s="24">
        <v>80.97499847</v>
      </c>
      <c r="H193" s="25">
        <f t="shared" si="4"/>
        <v>52855.22372</v>
      </c>
      <c r="I193" s="24">
        <f t="shared" si="5"/>
        <v>81</v>
      </c>
      <c r="J193" s="24">
        <f t="shared" si="6"/>
        <v>19.02500153</v>
      </c>
      <c r="K193" s="24">
        <f t="shared" si="7"/>
        <v>19</v>
      </c>
      <c r="L193" s="26">
        <v>99.9999985</v>
      </c>
      <c r="M193" s="24" t="str">
        <f t="shared" si="8"/>
        <v/>
      </c>
      <c r="N193" s="27">
        <f t="shared" si="9"/>
        <v>99.9999985</v>
      </c>
      <c r="O193" s="24">
        <f t="shared" si="10"/>
        <v>81</v>
      </c>
      <c r="P193" s="24">
        <v>0.0</v>
      </c>
      <c r="Q193" s="24">
        <v>1.49610841E-6</v>
      </c>
      <c r="R193" s="24">
        <v>0.0</v>
      </c>
      <c r="S193" s="24">
        <v>100.0</v>
      </c>
      <c r="T193" s="24">
        <v>0.0</v>
      </c>
      <c r="U193" s="24">
        <v>0.0</v>
      </c>
      <c r="V193" s="24">
        <v>0.0</v>
      </c>
      <c r="W193" s="24">
        <v>100.0</v>
      </c>
      <c r="X193" s="24">
        <v>0.0</v>
      </c>
      <c r="Y193" s="24">
        <v>0.0</v>
      </c>
      <c r="Z193" s="24">
        <v>0.0</v>
      </c>
      <c r="AA193" s="28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</row>
    <row r="194">
      <c r="A194" s="19" t="s">
        <v>1847</v>
      </c>
      <c r="B194" s="20" t="s">
        <v>50</v>
      </c>
      <c r="C194" s="21">
        <f t="shared" si="1"/>
        <v>4</v>
      </c>
      <c r="D194" s="21">
        <v>67886.01</v>
      </c>
      <c r="E194" s="22">
        <f t="shared" si="2"/>
        <v>67.88601</v>
      </c>
      <c r="F194" s="23">
        <f t="shared" si="3"/>
        <v>68</v>
      </c>
      <c r="G194" s="24">
        <v>83.90299988</v>
      </c>
      <c r="H194" s="25">
        <f t="shared" si="4"/>
        <v>56958.39889</v>
      </c>
      <c r="I194" s="24">
        <f t="shared" si="5"/>
        <v>84</v>
      </c>
      <c r="J194" s="24">
        <f t="shared" si="6"/>
        <v>16.09700012</v>
      </c>
      <c r="K194" s="24">
        <f t="shared" si="7"/>
        <v>16</v>
      </c>
      <c r="L194" s="26">
        <v>99.99999856</v>
      </c>
      <c r="M194" s="24" t="str">
        <f t="shared" si="8"/>
        <v/>
      </c>
      <c r="N194" s="27">
        <f t="shared" si="9"/>
        <v>99.99999856</v>
      </c>
      <c r="O194" s="24">
        <f t="shared" si="10"/>
        <v>84</v>
      </c>
      <c r="P194" s="24">
        <v>0.0</v>
      </c>
      <c r="Q194" s="24">
        <v>1.43853282E-6</v>
      </c>
      <c r="R194" s="24">
        <v>0.0</v>
      </c>
      <c r="S194" s="24">
        <v>100.0</v>
      </c>
      <c r="T194" s="24">
        <v>0.0</v>
      </c>
      <c r="U194" s="24">
        <v>0.0</v>
      </c>
      <c r="V194" s="24">
        <v>0.0</v>
      </c>
      <c r="W194" s="24">
        <v>100.0</v>
      </c>
      <c r="X194" s="24">
        <v>0.0</v>
      </c>
      <c r="Y194" s="24">
        <v>0.0</v>
      </c>
      <c r="Z194" s="24">
        <v>0.0</v>
      </c>
      <c r="AA194" s="28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</row>
    <row r="195">
      <c r="A195" s="19" t="s">
        <v>1852</v>
      </c>
      <c r="B195" s="20" t="s">
        <v>57</v>
      </c>
      <c r="C195" s="21">
        <f t="shared" si="1"/>
        <v>3</v>
      </c>
      <c r="D195" s="21">
        <v>69799.98</v>
      </c>
      <c r="E195" s="22">
        <f t="shared" si="2"/>
        <v>69.79998</v>
      </c>
      <c r="F195" s="23">
        <f t="shared" si="3"/>
        <v>70</v>
      </c>
      <c r="G195" s="24">
        <v>51.43000031</v>
      </c>
      <c r="H195" s="25">
        <f t="shared" si="4"/>
        <v>35898.12993</v>
      </c>
      <c r="I195" s="24">
        <f t="shared" si="5"/>
        <v>51</v>
      </c>
      <c r="J195" s="24">
        <f t="shared" si="6"/>
        <v>48.56999969</v>
      </c>
      <c r="K195" s="24">
        <f t="shared" si="7"/>
        <v>49</v>
      </c>
      <c r="L195" s="26">
        <v>100.0</v>
      </c>
      <c r="M195" s="24" t="str">
        <f t="shared" si="8"/>
        <v/>
      </c>
      <c r="N195" s="27">
        <f t="shared" si="9"/>
        <v>100</v>
      </c>
      <c r="O195" s="24">
        <f t="shared" si="10"/>
        <v>51</v>
      </c>
      <c r="P195" s="24">
        <v>0.0</v>
      </c>
      <c r="Q195" s="24">
        <v>0.0</v>
      </c>
      <c r="R195" s="24">
        <v>0.0</v>
      </c>
      <c r="S195" s="24">
        <v>100.0</v>
      </c>
      <c r="T195" s="24">
        <v>0.0</v>
      </c>
      <c r="U195" s="24">
        <v>0.0</v>
      </c>
      <c r="V195" s="24">
        <v>0.0</v>
      </c>
      <c r="W195" s="24">
        <v>100.0</v>
      </c>
      <c r="X195" s="24">
        <v>0.0</v>
      </c>
      <c r="Y195" s="24">
        <v>0.0</v>
      </c>
      <c r="Z195" s="24">
        <v>0.0</v>
      </c>
      <c r="AA195" s="28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</row>
    <row r="196">
      <c r="A196" s="19" t="s">
        <v>1855</v>
      </c>
      <c r="B196" s="20" t="s">
        <v>50</v>
      </c>
      <c r="C196" s="21">
        <f t="shared" si="1"/>
        <v>4</v>
      </c>
      <c r="D196" s="21">
        <v>83783.95</v>
      </c>
      <c r="E196" s="22">
        <f t="shared" si="2"/>
        <v>83.78395</v>
      </c>
      <c r="F196" s="23">
        <f t="shared" si="3"/>
        <v>84</v>
      </c>
      <c r="G196" s="24">
        <v>77.45300293</v>
      </c>
      <c r="H196" s="25">
        <f t="shared" si="4"/>
        <v>64893.18525</v>
      </c>
      <c r="I196" s="24">
        <f t="shared" si="5"/>
        <v>77</v>
      </c>
      <c r="J196" s="24">
        <f t="shared" si="6"/>
        <v>22.54699707</v>
      </c>
      <c r="K196" s="24">
        <f t="shared" si="7"/>
        <v>23</v>
      </c>
      <c r="L196" s="26">
        <v>100.0000023</v>
      </c>
      <c r="M196" s="24" t="str">
        <f t="shared" si="8"/>
        <v>big</v>
      </c>
      <c r="N196" s="27">
        <f t="shared" si="9"/>
        <v>100</v>
      </c>
      <c r="O196" s="24">
        <f t="shared" si="10"/>
        <v>77</v>
      </c>
      <c r="P196" s="24">
        <v>0.0</v>
      </c>
      <c r="Q196" s="24">
        <v>0.0</v>
      </c>
      <c r="R196" s="24">
        <v>0.0</v>
      </c>
      <c r="S196" s="24">
        <v>100.0</v>
      </c>
      <c r="T196" s="24">
        <v>0.0</v>
      </c>
      <c r="U196" s="24">
        <v>0.0</v>
      </c>
      <c r="V196" s="24">
        <v>0.0</v>
      </c>
      <c r="W196" s="24">
        <v>100.0</v>
      </c>
      <c r="X196" s="24">
        <v>0.0</v>
      </c>
      <c r="Y196" s="24">
        <v>0.0</v>
      </c>
      <c r="Z196" s="24">
        <v>0.0</v>
      </c>
      <c r="AA196" s="28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</row>
    <row r="197">
      <c r="A197" s="19" t="s">
        <v>1858</v>
      </c>
      <c r="B197" s="20" t="s">
        <v>148</v>
      </c>
      <c r="C197" s="21">
        <f t="shared" si="1"/>
        <v>2</v>
      </c>
      <c r="D197" s="21">
        <v>83992.95</v>
      </c>
      <c r="E197" s="22">
        <f t="shared" si="2"/>
        <v>83.99295</v>
      </c>
      <c r="F197" s="23">
        <f t="shared" si="3"/>
        <v>84</v>
      </c>
      <c r="G197" s="24">
        <v>75.87400055</v>
      </c>
      <c r="H197" s="25">
        <f t="shared" si="4"/>
        <v>63728.81134</v>
      </c>
      <c r="I197" s="24">
        <f t="shared" si="5"/>
        <v>76</v>
      </c>
      <c r="J197" s="24">
        <f t="shared" si="6"/>
        <v>24.12599945</v>
      </c>
      <c r="K197" s="24">
        <f t="shared" si="7"/>
        <v>24</v>
      </c>
      <c r="L197" s="26">
        <v>97.48263633</v>
      </c>
      <c r="M197" s="24" t="str">
        <f t="shared" si="8"/>
        <v/>
      </c>
      <c r="N197" s="27">
        <f t="shared" si="9"/>
        <v>97.48263633</v>
      </c>
      <c r="O197" s="24">
        <f t="shared" si="10"/>
        <v>76</v>
      </c>
      <c r="P197" s="24">
        <v>1.938311229</v>
      </c>
      <c r="Q197" s="24">
        <v>0.5137973631</v>
      </c>
      <c r="R197" s="24">
        <v>0.06525508185</v>
      </c>
      <c r="S197" s="24">
        <v>93.82873538</v>
      </c>
      <c r="T197" s="24">
        <v>4.297948765</v>
      </c>
      <c r="U197" s="24">
        <v>1.602839669</v>
      </c>
      <c r="V197" s="24">
        <v>0.2704761905</v>
      </c>
      <c r="W197" s="24">
        <v>98.64448672</v>
      </c>
      <c r="X197" s="24">
        <v>1.188006671</v>
      </c>
      <c r="Y197" s="24">
        <v>0.1675066077</v>
      </c>
      <c r="Z197" s="24">
        <v>0.0</v>
      </c>
      <c r="AA197" s="28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</row>
    <row r="198">
      <c r="A198" s="19" t="s">
        <v>1872</v>
      </c>
      <c r="B198" s="20" t="s">
        <v>57</v>
      </c>
      <c r="C198" s="21">
        <f t="shared" si="1"/>
        <v>3</v>
      </c>
      <c r="D198" s="21">
        <v>84339.07</v>
      </c>
      <c r="E198" s="22">
        <f t="shared" si="2"/>
        <v>84.33907</v>
      </c>
      <c r="F198" s="23">
        <f t="shared" si="3"/>
        <v>85</v>
      </c>
      <c r="G198" s="24">
        <v>76.10500336</v>
      </c>
      <c r="H198" s="25">
        <f t="shared" si="4"/>
        <v>64186.25206</v>
      </c>
      <c r="I198" s="24">
        <f t="shared" si="5"/>
        <v>76</v>
      </c>
      <c r="J198" s="24">
        <f t="shared" si="6"/>
        <v>23.89499664</v>
      </c>
      <c r="K198" s="24">
        <f t="shared" si="7"/>
        <v>24</v>
      </c>
      <c r="L198" s="26">
        <v>97.01426916</v>
      </c>
      <c r="M198" s="24" t="str">
        <f t="shared" si="8"/>
        <v/>
      </c>
      <c r="N198" s="27">
        <f t="shared" si="9"/>
        <v>97.01426916</v>
      </c>
      <c r="O198" s="24">
        <f t="shared" si="10"/>
        <v>76</v>
      </c>
      <c r="P198" s="24">
        <v>2.023078075</v>
      </c>
      <c r="Q198" s="24">
        <v>0.7376749545</v>
      </c>
      <c r="R198" s="24">
        <v>0.2249778093</v>
      </c>
      <c r="S198" s="24">
        <v>96.02516977</v>
      </c>
      <c r="T198" s="24">
        <v>2.684574639</v>
      </c>
      <c r="U198" s="24">
        <v>0.7882555911</v>
      </c>
      <c r="V198" s="24">
        <v>0.502</v>
      </c>
      <c r="W198" s="24">
        <v>97.32481783</v>
      </c>
      <c r="X198" s="24">
        <v>1.815385203</v>
      </c>
      <c r="Y198" s="24">
        <v>0.7217969634</v>
      </c>
      <c r="Z198" s="24">
        <v>0.138</v>
      </c>
      <c r="AA198" s="28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</row>
    <row r="199">
      <c r="A199" s="19" t="s">
        <v>1887</v>
      </c>
      <c r="B199" s="20" t="s">
        <v>148</v>
      </c>
      <c r="C199" s="21">
        <f t="shared" si="1"/>
        <v>2</v>
      </c>
      <c r="D199" s="21">
        <v>89561.41</v>
      </c>
      <c r="E199" s="22">
        <f t="shared" si="2"/>
        <v>89.56141</v>
      </c>
      <c r="F199" s="23">
        <f t="shared" si="3"/>
        <v>90</v>
      </c>
      <c r="G199" s="24">
        <v>45.63800049</v>
      </c>
      <c r="H199" s="25">
        <f t="shared" si="4"/>
        <v>40874.03673</v>
      </c>
      <c r="I199" s="24">
        <f t="shared" si="5"/>
        <v>46</v>
      </c>
      <c r="J199" s="24">
        <f t="shared" si="6"/>
        <v>54.36199951</v>
      </c>
      <c r="K199" s="24">
        <f t="shared" si="7"/>
        <v>54</v>
      </c>
      <c r="L199" s="26">
        <v>45.95212696</v>
      </c>
      <c r="M199" s="24" t="str">
        <f t="shared" si="8"/>
        <v/>
      </c>
      <c r="N199" s="27">
        <f t="shared" si="9"/>
        <v>45.95212696</v>
      </c>
      <c r="O199" s="24">
        <f t="shared" si="10"/>
        <v>46</v>
      </c>
      <c r="P199" s="24">
        <v>13.44122447</v>
      </c>
      <c r="Q199" s="24">
        <v>32.54231607</v>
      </c>
      <c r="R199" s="24">
        <v>8.064332495</v>
      </c>
      <c r="S199" s="24">
        <v>21.98279234</v>
      </c>
      <c r="T199" s="24">
        <v>12.68294146</v>
      </c>
      <c r="U199" s="24">
        <v>51.21598167</v>
      </c>
      <c r="V199" s="24">
        <v>14.11828453</v>
      </c>
      <c r="W199" s="24">
        <v>74.50335478</v>
      </c>
      <c r="X199" s="24">
        <v>14.34445818</v>
      </c>
      <c r="Y199" s="24">
        <v>10.29905862</v>
      </c>
      <c r="Z199" s="24">
        <v>0.8531284131</v>
      </c>
      <c r="AA199" s="28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</row>
    <row r="200">
      <c r="A200" s="19" t="s">
        <v>1902</v>
      </c>
      <c r="B200" s="20" t="s">
        <v>148</v>
      </c>
      <c r="C200" s="21">
        <f t="shared" si="1"/>
        <v>2</v>
      </c>
      <c r="D200" s="21">
        <v>97338.59</v>
      </c>
      <c r="E200" s="22">
        <f t="shared" si="2"/>
        <v>97.33859</v>
      </c>
      <c r="F200" s="23">
        <f t="shared" si="3"/>
        <v>98</v>
      </c>
      <c r="G200" s="24">
        <v>37.34000015</v>
      </c>
      <c r="H200" s="25">
        <f t="shared" si="4"/>
        <v>36346.22965</v>
      </c>
      <c r="I200" s="24">
        <f t="shared" si="5"/>
        <v>37</v>
      </c>
      <c r="J200" s="24">
        <f t="shared" si="6"/>
        <v>62.65999985</v>
      </c>
      <c r="K200" s="24">
        <f t="shared" si="7"/>
        <v>63</v>
      </c>
      <c r="L200" s="26">
        <v>96.88435687</v>
      </c>
      <c r="M200" s="24" t="str">
        <f t="shared" si="8"/>
        <v/>
      </c>
      <c r="N200" s="27">
        <f t="shared" si="9"/>
        <v>96.88435687</v>
      </c>
      <c r="O200" s="24">
        <f t="shared" si="10"/>
        <v>37</v>
      </c>
      <c r="P200" s="24">
        <v>0.0</v>
      </c>
      <c r="Q200" s="24">
        <v>3.115643126</v>
      </c>
      <c r="R200" s="24">
        <v>0.0</v>
      </c>
      <c r="S200" s="24">
        <v>95.51453844</v>
      </c>
      <c r="T200" s="24">
        <v>0.0</v>
      </c>
      <c r="U200" s="24">
        <v>4.48546156</v>
      </c>
      <c r="V200" s="24">
        <v>0.0</v>
      </c>
      <c r="W200" s="24">
        <v>99.18304001</v>
      </c>
      <c r="X200" s="24">
        <v>0.0</v>
      </c>
      <c r="Y200" s="24">
        <v>0.816959987</v>
      </c>
      <c r="Z200" s="24">
        <v>0.0</v>
      </c>
      <c r="AA200" s="28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</row>
    <row r="201">
      <c r="A201" s="19" t="s">
        <v>1911</v>
      </c>
      <c r="B201" s="20" t="s">
        <v>148</v>
      </c>
      <c r="C201" s="21">
        <f t="shared" si="1"/>
        <v>2</v>
      </c>
      <c r="D201" s="21">
        <v>102334.41</v>
      </c>
      <c r="E201" s="22">
        <f t="shared" si="2"/>
        <v>102.33441</v>
      </c>
      <c r="F201" s="23">
        <f t="shared" si="3"/>
        <v>103</v>
      </c>
      <c r="G201" s="24">
        <v>42.78300095</v>
      </c>
      <c r="H201" s="25">
        <f t="shared" si="4"/>
        <v>43781.7316</v>
      </c>
      <c r="I201" s="24">
        <f t="shared" si="5"/>
        <v>43</v>
      </c>
      <c r="J201" s="24">
        <f t="shared" si="6"/>
        <v>57.21699905</v>
      </c>
      <c r="K201" s="24">
        <f t="shared" si="7"/>
        <v>57</v>
      </c>
      <c r="L201" s="26">
        <v>99.44017596</v>
      </c>
      <c r="M201" s="24" t="str">
        <f t="shared" si="8"/>
        <v/>
      </c>
      <c r="N201" s="27">
        <f t="shared" si="9"/>
        <v>99.44017596</v>
      </c>
      <c r="O201" s="24">
        <f t="shared" si="10"/>
        <v>43</v>
      </c>
      <c r="P201" s="24">
        <v>0.2376091086</v>
      </c>
      <c r="Q201" s="24">
        <v>0.3222149265</v>
      </c>
      <c r="R201" s="24">
        <v>0.0</v>
      </c>
      <c r="S201" s="24">
        <v>99.33283515</v>
      </c>
      <c r="T201" s="24">
        <v>0.3359418224</v>
      </c>
      <c r="U201" s="24">
        <v>0.3312230319</v>
      </c>
      <c r="V201" s="24">
        <v>0.0</v>
      </c>
      <c r="W201" s="24">
        <v>99.5837311</v>
      </c>
      <c r="X201" s="24">
        <v>0.1061012067</v>
      </c>
      <c r="Y201" s="24">
        <v>0.3101676943</v>
      </c>
      <c r="Z201" s="24">
        <v>0.0</v>
      </c>
      <c r="AA201" s="28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</row>
    <row r="202">
      <c r="A202" s="19" t="s">
        <v>1923</v>
      </c>
      <c r="B202" s="20" t="s">
        <v>148</v>
      </c>
      <c r="C202" s="21">
        <f t="shared" si="1"/>
        <v>2</v>
      </c>
      <c r="D202" s="21">
        <v>109581.09</v>
      </c>
      <c r="E202" s="22">
        <f t="shared" si="2"/>
        <v>109.58109</v>
      </c>
      <c r="F202" s="23">
        <f t="shared" si="3"/>
        <v>110</v>
      </c>
      <c r="G202" s="24">
        <v>47.40799713</v>
      </c>
      <c r="H202" s="25">
        <f t="shared" si="4"/>
        <v>51950.2</v>
      </c>
      <c r="I202" s="24">
        <f t="shared" si="5"/>
        <v>47</v>
      </c>
      <c r="J202" s="24">
        <f t="shared" si="6"/>
        <v>52.59200287</v>
      </c>
      <c r="K202" s="24">
        <f t="shared" si="7"/>
        <v>53</v>
      </c>
      <c r="L202" s="26">
        <v>94.10903456</v>
      </c>
      <c r="M202" s="24" t="str">
        <f t="shared" si="8"/>
        <v/>
      </c>
      <c r="N202" s="27">
        <f t="shared" si="9"/>
        <v>94.10903456</v>
      </c>
      <c r="O202" s="24">
        <f t="shared" si="10"/>
        <v>47</v>
      </c>
      <c r="P202" s="24">
        <v>2.856486137</v>
      </c>
      <c r="Q202" s="24">
        <v>3.034479307</v>
      </c>
      <c r="R202" s="24">
        <v>0.0</v>
      </c>
      <c r="S202" s="24">
        <v>91.06193322</v>
      </c>
      <c r="T202" s="24">
        <v>3.959520428</v>
      </c>
      <c r="U202" s="24">
        <v>4.978546347</v>
      </c>
      <c r="V202" s="24">
        <v>0.0</v>
      </c>
      <c r="W202" s="24">
        <v>97.4893325</v>
      </c>
      <c r="X202" s="24">
        <v>1.632836465</v>
      </c>
      <c r="Y202" s="24">
        <v>0.877831036</v>
      </c>
      <c r="Z202" s="24">
        <v>0.0</v>
      </c>
      <c r="AA202" s="28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</row>
    <row r="203">
      <c r="A203" s="19" t="s">
        <v>1935</v>
      </c>
      <c r="B203" s="20" t="s">
        <v>474</v>
      </c>
      <c r="C203" s="21">
        <f t="shared" si="1"/>
        <v>1</v>
      </c>
      <c r="D203" s="21">
        <v>114963.59</v>
      </c>
      <c r="E203" s="22">
        <f t="shared" si="2"/>
        <v>114.96359</v>
      </c>
      <c r="F203" s="23">
        <f t="shared" si="3"/>
        <v>115</v>
      </c>
      <c r="G203" s="24">
        <v>21.69499969</v>
      </c>
      <c r="H203" s="25">
        <f t="shared" si="4"/>
        <v>24941.35049</v>
      </c>
      <c r="I203" s="24">
        <f t="shared" si="5"/>
        <v>22</v>
      </c>
      <c r="J203" s="24">
        <f t="shared" si="6"/>
        <v>78.30500031</v>
      </c>
      <c r="K203" s="24">
        <f t="shared" si="7"/>
        <v>78</v>
      </c>
      <c r="L203" s="26">
        <v>49.61557274</v>
      </c>
      <c r="M203" s="24" t="str">
        <f t="shared" si="8"/>
        <v/>
      </c>
      <c r="N203" s="27">
        <f t="shared" si="9"/>
        <v>49.61557274</v>
      </c>
      <c r="O203" s="24">
        <f t="shared" si="10"/>
        <v>22</v>
      </c>
      <c r="P203" s="24">
        <v>26.74071964</v>
      </c>
      <c r="Q203" s="24">
        <v>18.63506013</v>
      </c>
      <c r="R203" s="24">
        <v>5.008647486</v>
      </c>
      <c r="S203" s="24">
        <v>40.03013919</v>
      </c>
      <c r="T203" s="24">
        <v>30.18668334</v>
      </c>
      <c r="U203" s="24">
        <v>23.49561327</v>
      </c>
      <c r="V203" s="24">
        <v>6.287564203</v>
      </c>
      <c r="W203" s="24">
        <v>84.21282816</v>
      </c>
      <c r="X203" s="24">
        <v>14.30300858</v>
      </c>
      <c r="Y203" s="24">
        <v>1.091582355</v>
      </c>
      <c r="Z203" s="24">
        <v>0.392580896</v>
      </c>
      <c r="AA203" s="28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</row>
    <row r="204">
      <c r="A204" s="19" t="s">
        <v>1950</v>
      </c>
      <c r="B204" s="20" t="s">
        <v>50</v>
      </c>
      <c r="C204" s="21">
        <f t="shared" si="1"/>
        <v>4</v>
      </c>
      <c r="D204" s="21">
        <v>126476.46</v>
      </c>
      <c r="E204" s="22">
        <f t="shared" si="2"/>
        <v>126.47646</v>
      </c>
      <c r="F204" s="23">
        <f t="shared" si="3"/>
        <v>127</v>
      </c>
      <c r="G204" s="24">
        <v>91.78199768</v>
      </c>
      <c r="H204" s="25">
        <f t="shared" si="4"/>
        <v>116082.6216</v>
      </c>
      <c r="I204" s="24">
        <f t="shared" si="5"/>
        <v>92</v>
      </c>
      <c r="J204" s="24">
        <f t="shared" si="6"/>
        <v>8.21800232</v>
      </c>
      <c r="K204" s="24">
        <f t="shared" si="7"/>
        <v>8</v>
      </c>
      <c r="L204" s="26">
        <v>99.07891245</v>
      </c>
      <c r="M204" s="24" t="str">
        <f t="shared" si="8"/>
        <v/>
      </c>
      <c r="N204" s="27">
        <f t="shared" si="9"/>
        <v>99.07891245</v>
      </c>
      <c r="O204" s="24">
        <f t="shared" si="10"/>
        <v>92</v>
      </c>
      <c r="P204" s="24">
        <v>0.0</v>
      </c>
      <c r="Q204" s="24">
        <v>0.9210875467</v>
      </c>
      <c r="R204" s="24">
        <v>0.0</v>
      </c>
      <c r="S204" s="24" t="s">
        <v>17</v>
      </c>
      <c r="T204" s="24" t="s">
        <v>17</v>
      </c>
      <c r="U204" s="24" t="s">
        <v>17</v>
      </c>
      <c r="V204" s="24" t="s">
        <v>17</v>
      </c>
      <c r="W204" s="24" t="s">
        <v>17</v>
      </c>
      <c r="X204" s="24" t="s">
        <v>17</v>
      </c>
      <c r="Y204" s="24" t="s">
        <v>17</v>
      </c>
      <c r="Z204" s="24" t="s">
        <v>17</v>
      </c>
      <c r="AA204" s="28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</row>
    <row r="205">
      <c r="A205" s="19" t="s">
        <v>1955</v>
      </c>
      <c r="B205" s="20" t="s">
        <v>57</v>
      </c>
      <c r="C205" s="21">
        <f t="shared" si="1"/>
        <v>3</v>
      </c>
      <c r="D205" s="21">
        <v>128932.75</v>
      </c>
      <c r="E205" s="22">
        <f t="shared" si="2"/>
        <v>128.93275</v>
      </c>
      <c r="F205" s="23">
        <f t="shared" si="3"/>
        <v>129</v>
      </c>
      <c r="G205" s="24">
        <v>80.73099518</v>
      </c>
      <c r="H205" s="25">
        <f t="shared" si="4"/>
        <v>104088.6922</v>
      </c>
      <c r="I205" s="24">
        <f t="shared" si="5"/>
        <v>81</v>
      </c>
      <c r="J205" s="24">
        <f t="shared" si="6"/>
        <v>19.26900482</v>
      </c>
      <c r="K205" s="24">
        <f t="shared" si="7"/>
        <v>19</v>
      </c>
      <c r="L205" s="26">
        <v>99.67956828</v>
      </c>
      <c r="M205" s="24" t="str">
        <f t="shared" si="8"/>
        <v/>
      </c>
      <c r="N205" s="27">
        <f t="shared" si="9"/>
        <v>99.67956828</v>
      </c>
      <c r="O205" s="24">
        <f t="shared" si="10"/>
        <v>81</v>
      </c>
      <c r="P205" s="24">
        <v>0.0</v>
      </c>
      <c r="Q205" s="24">
        <v>0.3204317169</v>
      </c>
      <c r="R205" s="24">
        <v>0.0</v>
      </c>
      <c r="S205" s="24">
        <v>98.33706893</v>
      </c>
      <c r="T205" s="24">
        <v>0.0</v>
      </c>
      <c r="U205" s="24">
        <v>1.662931067</v>
      </c>
      <c r="V205" s="24">
        <v>0.0</v>
      </c>
      <c r="W205" s="24">
        <v>100.0</v>
      </c>
      <c r="X205" s="24">
        <v>0.0</v>
      </c>
      <c r="Y205" s="24">
        <v>0.0</v>
      </c>
      <c r="Z205" s="24">
        <v>0.0</v>
      </c>
      <c r="AA205" s="28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</row>
    <row r="206">
      <c r="A206" s="19" t="s">
        <v>1962</v>
      </c>
      <c r="B206" s="20" t="s">
        <v>57</v>
      </c>
      <c r="C206" s="21">
        <f t="shared" si="1"/>
        <v>3</v>
      </c>
      <c r="D206" s="21">
        <v>145934.45</v>
      </c>
      <c r="E206" s="22">
        <f t="shared" si="2"/>
        <v>145.93445</v>
      </c>
      <c r="F206" s="23">
        <f t="shared" si="3"/>
        <v>146</v>
      </c>
      <c r="G206" s="24">
        <v>74.75400543</v>
      </c>
      <c r="H206" s="25">
        <f t="shared" si="4"/>
        <v>109091.8467</v>
      </c>
      <c r="I206" s="24">
        <f t="shared" si="5"/>
        <v>75</v>
      </c>
      <c r="J206" s="24">
        <f t="shared" si="6"/>
        <v>25.24599457</v>
      </c>
      <c r="K206" s="24">
        <f t="shared" si="7"/>
        <v>25</v>
      </c>
      <c r="L206" s="26">
        <v>96.99254807</v>
      </c>
      <c r="M206" s="24" t="str">
        <f t="shared" si="8"/>
        <v/>
      </c>
      <c r="N206" s="27">
        <f t="shared" si="9"/>
        <v>96.99254807</v>
      </c>
      <c r="O206" s="24">
        <f t="shared" si="10"/>
        <v>75</v>
      </c>
      <c r="P206" s="24">
        <v>0.6219963766</v>
      </c>
      <c r="Q206" s="24">
        <v>2.38545555</v>
      </c>
      <c r="R206" s="24" t="s">
        <v>17</v>
      </c>
      <c r="S206" s="24">
        <v>91.54410196</v>
      </c>
      <c r="T206" s="24">
        <v>1.583163513</v>
      </c>
      <c r="U206" s="24">
        <v>6.872734531</v>
      </c>
      <c r="V206" s="24" t="s">
        <v>17</v>
      </c>
      <c r="W206" s="24">
        <v>98.83259961</v>
      </c>
      <c r="X206" s="24">
        <v>0.2973899687</v>
      </c>
      <c r="Y206" s="24">
        <v>0.6700104236</v>
      </c>
      <c r="Z206" s="24">
        <v>0.2</v>
      </c>
      <c r="AA206" s="28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</row>
    <row r="207">
      <c r="A207" s="19" t="s">
        <v>1975</v>
      </c>
      <c r="B207" s="20" t="s">
        <v>148</v>
      </c>
      <c r="C207" s="21">
        <f t="shared" si="1"/>
        <v>2</v>
      </c>
      <c r="D207" s="21">
        <v>164689.39</v>
      </c>
      <c r="E207" s="22">
        <f t="shared" si="2"/>
        <v>164.68939</v>
      </c>
      <c r="F207" s="23">
        <f t="shared" si="3"/>
        <v>165</v>
      </c>
      <c r="G207" s="24">
        <v>38.17700195</v>
      </c>
      <c r="H207" s="25">
        <f t="shared" si="4"/>
        <v>62873.47163</v>
      </c>
      <c r="I207" s="24">
        <f t="shared" si="5"/>
        <v>38</v>
      </c>
      <c r="J207" s="24">
        <f t="shared" si="6"/>
        <v>61.82299805</v>
      </c>
      <c r="K207" s="24">
        <f t="shared" si="7"/>
        <v>62</v>
      </c>
      <c r="L207" s="26">
        <v>97.69796025</v>
      </c>
      <c r="M207" s="24" t="str">
        <f t="shared" si="8"/>
        <v/>
      </c>
      <c r="N207" s="27">
        <f t="shared" si="9"/>
        <v>97.69796025</v>
      </c>
      <c r="O207" s="24">
        <f t="shared" si="10"/>
        <v>38</v>
      </c>
      <c r="P207" s="24">
        <v>1.156425878</v>
      </c>
      <c r="Q207" s="24">
        <v>0.4626557002</v>
      </c>
      <c r="R207" s="24">
        <v>0.6829581735</v>
      </c>
      <c r="S207" s="24">
        <v>97.88023776</v>
      </c>
      <c r="T207" s="24">
        <v>0.8581049804</v>
      </c>
      <c r="U207" s="24">
        <v>0.3164802414</v>
      </c>
      <c r="V207" s="24">
        <v>0.9451770151</v>
      </c>
      <c r="W207" s="24">
        <v>97.40277797</v>
      </c>
      <c r="X207" s="24">
        <v>1.639520121</v>
      </c>
      <c r="Y207" s="24">
        <v>0.6993752147</v>
      </c>
      <c r="Z207" s="24">
        <v>0.2583266934</v>
      </c>
      <c r="AA207" s="28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</row>
    <row r="208">
      <c r="A208" s="19" t="s">
        <v>1990</v>
      </c>
      <c r="B208" s="20" t="s">
        <v>148</v>
      </c>
      <c r="C208" s="21">
        <f t="shared" si="1"/>
        <v>2</v>
      </c>
      <c r="D208" s="21">
        <v>206139.59</v>
      </c>
      <c r="E208" s="22">
        <f t="shared" si="2"/>
        <v>206.13959</v>
      </c>
      <c r="F208" s="23">
        <f t="shared" si="3"/>
        <v>207</v>
      </c>
      <c r="G208" s="24">
        <v>51.95800018</v>
      </c>
      <c r="H208" s="25">
        <f t="shared" si="4"/>
        <v>107106.0085</v>
      </c>
      <c r="I208" s="24">
        <f t="shared" si="5"/>
        <v>52</v>
      </c>
      <c r="J208" s="24">
        <f t="shared" si="6"/>
        <v>48.04199982</v>
      </c>
      <c r="K208" s="24">
        <f t="shared" si="7"/>
        <v>48</v>
      </c>
      <c r="L208" s="26">
        <v>77.60905338</v>
      </c>
      <c r="M208" s="24" t="str">
        <f t="shared" si="8"/>
        <v/>
      </c>
      <c r="N208" s="27">
        <f t="shared" si="9"/>
        <v>77.60905338</v>
      </c>
      <c r="O208" s="24">
        <f t="shared" si="10"/>
        <v>52</v>
      </c>
      <c r="P208" s="24">
        <v>4.979399343</v>
      </c>
      <c r="Q208" s="24">
        <v>11.79691148</v>
      </c>
      <c r="R208" s="24">
        <v>5.614635794</v>
      </c>
      <c r="S208" s="24">
        <v>61.65821003</v>
      </c>
      <c r="T208" s="24">
        <v>7.128924583</v>
      </c>
      <c r="U208" s="24">
        <v>20.92487535</v>
      </c>
      <c r="V208" s="24">
        <v>10.28799004</v>
      </c>
      <c r="W208" s="24">
        <v>92.35770519</v>
      </c>
      <c r="X208" s="24">
        <v>2.99188065</v>
      </c>
      <c r="Y208" s="24">
        <v>3.356908786</v>
      </c>
      <c r="Z208" s="24">
        <v>1.29350537</v>
      </c>
      <c r="AA208" s="28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</row>
    <row r="209">
      <c r="A209" s="19" t="s">
        <v>2005</v>
      </c>
      <c r="B209" s="20" t="s">
        <v>57</v>
      </c>
      <c r="C209" s="21">
        <f t="shared" si="1"/>
        <v>3</v>
      </c>
      <c r="D209" s="21">
        <v>212559.41</v>
      </c>
      <c r="E209" s="22">
        <f t="shared" si="2"/>
        <v>212.55941</v>
      </c>
      <c r="F209" s="23">
        <f t="shared" si="3"/>
        <v>213</v>
      </c>
      <c r="G209" s="24">
        <v>87.07299805</v>
      </c>
      <c r="H209" s="25">
        <f t="shared" si="4"/>
        <v>185081.8509</v>
      </c>
      <c r="I209" s="24">
        <f t="shared" si="5"/>
        <v>87</v>
      </c>
      <c r="J209" s="24">
        <f t="shared" si="6"/>
        <v>12.92700195</v>
      </c>
      <c r="K209" s="24">
        <f t="shared" si="7"/>
        <v>13</v>
      </c>
      <c r="L209" s="26">
        <v>99.32085299</v>
      </c>
      <c r="M209" s="24" t="str">
        <f t="shared" si="8"/>
        <v/>
      </c>
      <c r="N209" s="27">
        <f t="shared" si="9"/>
        <v>99.32085299</v>
      </c>
      <c r="O209" s="24">
        <f t="shared" si="10"/>
        <v>87</v>
      </c>
      <c r="P209" s="24">
        <v>0.1265490039</v>
      </c>
      <c r="Q209" s="24">
        <v>0.5525980099</v>
      </c>
      <c r="R209" s="24" t="s">
        <v>17</v>
      </c>
      <c r="S209" s="24">
        <v>95.94525953</v>
      </c>
      <c r="T209" s="24">
        <v>0.9789509154</v>
      </c>
      <c r="U209" s="24">
        <v>3.075789551</v>
      </c>
      <c r="V209" s="24" t="s">
        <v>17</v>
      </c>
      <c r="W209" s="24">
        <v>99.82200131</v>
      </c>
      <c r="X209" s="24">
        <v>0.0</v>
      </c>
      <c r="Y209" s="24">
        <v>0.1779986949</v>
      </c>
      <c r="Z209" s="24">
        <v>0.0</v>
      </c>
      <c r="AA209" s="28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</row>
    <row r="210">
      <c r="A210" s="19" t="s">
        <v>2016</v>
      </c>
      <c r="B210" s="20" t="s">
        <v>148</v>
      </c>
      <c r="C210" s="21">
        <f t="shared" si="1"/>
        <v>2</v>
      </c>
      <c r="D210" s="21">
        <v>220892.33</v>
      </c>
      <c r="E210" s="22">
        <f t="shared" si="2"/>
        <v>220.89233</v>
      </c>
      <c r="F210" s="23">
        <f t="shared" si="3"/>
        <v>221</v>
      </c>
      <c r="G210" s="24">
        <v>37.16500092</v>
      </c>
      <c r="H210" s="25">
        <f t="shared" si="4"/>
        <v>82094.63648</v>
      </c>
      <c r="I210" s="24">
        <f t="shared" si="5"/>
        <v>37</v>
      </c>
      <c r="J210" s="24">
        <f t="shared" si="6"/>
        <v>62.83499908</v>
      </c>
      <c r="K210" s="24">
        <f t="shared" si="7"/>
        <v>63</v>
      </c>
      <c r="L210" s="26">
        <v>90.14896508</v>
      </c>
      <c r="M210" s="24" t="str">
        <f t="shared" si="8"/>
        <v/>
      </c>
      <c r="N210" s="27">
        <f t="shared" si="9"/>
        <v>90.14896508</v>
      </c>
      <c r="O210" s="24">
        <f t="shared" si="10"/>
        <v>37</v>
      </c>
      <c r="P210" s="24">
        <v>3.822279525</v>
      </c>
      <c r="Q210" s="24">
        <v>4.413307574</v>
      </c>
      <c r="R210" s="24">
        <v>1.61544782</v>
      </c>
      <c r="S210" s="24">
        <v>88.59986076</v>
      </c>
      <c r="T210" s="24">
        <v>3.852278117</v>
      </c>
      <c r="U210" s="24">
        <v>5.174596509</v>
      </c>
      <c r="V210" s="24">
        <v>2.373264617</v>
      </c>
      <c r="W210" s="24">
        <v>92.76804985</v>
      </c>
      <c r="X210" s="24">
        <v>3.771561162</v>
      </c>
      <c r="Y210" s="24">
        <v>3.126184571</v>
      </c>
      <c r="Z210" s="24">
        <v>0.3342044223</v>
      </c>
      <c r="AA210" s="28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</row>
    <row r="211">
      <c r="A211" s="19" t="s">
        <v>2031</v>
      </c>
      <c r="B211" s="20" t="s">
        <v>148</v>
      </c>
      <c r="C211" s="21">
        <f t="shared" si="1"/>
        <v>2</v>
      </c>
      <c r="D211" s="21">
        <v>273523.63</v>
      </c>
      <c r="E211" s="22">
        <f t="shared" si="2"/>
        <v>273.52363</v>
      </c>
      <c r="F211" s="23">
        <f t="shared" si="3"/>
        <v>274</v>
      </c>
      <c r="G211" s="24">
        <v>56.64099884</v>
      </c>
      <c r="H211" s="25">
        <f t="shared" si="4"/>
        <v>154926.5161</v>
      </c>
      <c r="I211" s="24">
        <f t="shared" si="5"/>
        <v>57</v>
      </c>
      <c r="J211" s="24">
        <f t="shared" si="6"/>
        <v>43.35900116</v>
      </c>
      <c r="K211" s="24">
        <f t="shared" si="7"/>
        <v>43</v>
      </c>
      <c r="L211" s="26">
        <v>92.41534961</v>
      </c>
      <c r="M211" s="24" t="str">
        <f t="shared" si="8"/>
        <v/>
      </c>
      <c r="N211" s="27">
        <f t="shared" si="9"/>
        <v>92.41534961</v>
      </c>
      <c r="O211" s="24">
        <f t="shared" si="10"/>
        <v>57</v>
      </c>
      <c r="P211" s="24">
        <v>0.8554746335</v>
      </c>
      <c r="Q211" s="24">
        <v>5.553871666</v>
      </c>
      <c r="R211" s="24">
        <v>1.175304087</v>
      </c>
      <c r="S211" s="24">
        <v>85.66796238</v>
      </c>
      <c r="T211" s="24">
        <v>1.17809123</v>
      </c>
      <c r="U211" s="24">
        <v>10.61491462</v>
      </c>
      <c r="V211" s="24">
        <v>2.539031772</v>
      </c>
      <c r="W211" s="24">
        <v>97.58051207</v>
      </c>
      <c r="X211" s="24">
        <v>0.6085098345</v>
      </c>
      <c r="Y211" s="24">
        <v>1.679615139</v>
      </c>
      <c r="Z211" s="24">
        <v>0.1313629588</v>
      </c>
      <c r="AA211" s="28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</row>
    <row r="212">
      <c r="A212" s="19" t="s">
        <v>2046</v>
      </c>
      <c r="B212" s="20" t="s">
        <v>50</v>
      </c>
      <c r="C212" s="21">
        <f t="shared" si="1"/>
        <v>4</v>
      </c>
      <c r="D212" s="21">
        <v>331002.66</v>
      </c>
      <c r="E212" s="22">
        <f t="shared" si="2"/>
        <v>331.00266</v>
      </c>
      <c r="F212" s="23">
        <f t="shared" si="3"/>
        <v>332</v>
      </c>
      <c r="G212" s="24">
        <v>82.66400146</v>
      </c>
      <c r="H212" s="25">
        <f t="shared" si="4"/>
        <v>273620.0437</v>
      </c>
      <c r="I212" s="24">
        <f t="shared" si="5"/>
        <v>83</v>
      </c>
      <c r="J212" s="24">
        <f t="shared" si="6"/>
        <v>17.33599854</v>
      </c>
      <c r="K212" s="24">
        <f t="shared" si="7"/>
        <v>17</v>
      </c>
      <c r="L212" s="26">
        <v>99.88352668</v>
      </c>
      <c r="M212" s="24" t="str">
        <f t="shared" si="8"/>
        <v/>
      </c>
      <c r="N212" s="27">
        <f t="shared" si="9"/>
        <v>99.88352668</v>
      </c>
      <c r="O212" s="24">
        <f t="shared" si="10"/>
        <v>83</v>
      </c>
      <c r="P212" s="24">
        <v>0.0</v>
      </c>
      <c r="Q212" s="24">
        <v>0.1164733182</v>
      </c>
      <c r="R212" s="24">
        <v>0.0</v>
      </c>
      <c r="S212" s="24">
        <v>99.67078734</v>
      </c>
      <c r="T212" s="24">
        <v>0.0</v>
      </c>
      <c r="U212" s="24">
        <v>0.3292126628</v>
      </c>
      <c r="V212" s="24">
        <v>0.0</v>
      </c>
      <c r="W212" s="24">
        <v>99.92814447</v>
      </c>
      <c r="X212" s="24">
        <v>0.0</v>
      </c>
      <c r="Y212" s="24">
        <v>0.0718555296</v>
      </c>
      <c r="Z212" s="24">
        <v>0.0</v>
      </c>
      <c r="AA212" s="28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</row>
    <row r="213">
      <c r="A213" s="19" t="s">
        <v>2055</v>
      </c>
      <c r="B213" s="20" t="s">
        <v>148</v>
      </c>
      <c r="C213" s="21">
        <f t="shared" si="1"/>
        <v>2</v>
      </c>
      <c r="D213" s="21">
        <v>1380004.38</v>
      </c>
      <c r="E213" s="22">
        <f t="shared" si="2"/>
        <v>1380.00438</v>
      </c>
      <c r="F213" s="23">
        <f t="shared" si="3"/>
        <v>1381</v>
      </c>
      <c r="G213" s="24">
        <v>34.9260025</v>
      </c>
      <c r="H213" s="25">
        <f t="shared" si="4"/>
        <v>481980.3643</v>
      </c>
      <c r="I213" s="24">
        <f t="shared" si="5"/>
        <v>35</v>
      </c>
      <c r="J213" s="24">
        <f t="shared" si="6"/>
        <v>65.0739975</v>
      </c>
      <c r="K213" s="24">
        <f t="shared" si="7"/>
        <v>65</v>
      </c>
      <c r="L213" s="26">
        <v>90.48952503</v>
      </c>
      <c r="M213" s="24" t="str">
        <f t="shared" si="8"/>
        <v/>
      </c>
      <c r="N213" s="27">
        <f t="shared" si="9"/>
        <v>90.48952503</v>
      </c>
      <c r="O213" s="24">
        <f t="shared" si="10"/>
        <v>35</v>
      </c>
      <c r="P213" s="24">
        <v>4.983602562</v>
      </c>
      <c r="Q213" s="24">
        <v>3.963153945</v>
      </c>
      <c r="R213" s="24">
        <v>0.5637184626</v>
      </c>
      <c r="S213" s="24">
        <v>88.78250313</v>
      </c>
      <c r="T213" s="24">
        <v>5.902210054</v>
      </c>
      <c r="U213" s="24">
        <v>4.57637573</v>
      </c>
      <c r="V213" s="24">
        <v>0.7389110856</v>
      </c>
      <c r="W213" s="24">
        <v>93.6700363</v>
      </c>
      <c r="X213" s="24">
        <v>3.272056027</v>
      </c>
      <c r="Y213" s="24">
        <v>2.820607523</v>
      </c>
      <c r="Z213" s="24">
        <v>0.2373001538</v>
      </c>
      <c r="AA213" s="28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</row>
    <row r="214">
      <c r="A214" s="19" t="s">
        <v>2070</v>
      </c>
      <c r="B214" s="20" t="s">
        <v>57</v>
      </c>
      <c r="C214" s="21">
        <f t="shared" si="1"/>
        <v>3</v>
      </c>
      <c r="D214" s="21">
        <v>1463140.5</v>
      </c>
      <c r="E214" s="22">
        <f t="shared" si="2"/>
        <v>1463.1405</v>
      </c>
      <c r="F214" s="23">
        <f t="shared" si="3"/>
        <v>1464</v>
      </c>
      <c r="G214" s="24">
        <v>61.71308899</v>
      </c>
      <c r="H214" s="25">
        <f t="shared" si="4"/>
        <v>902949.1988</v>
      </c>
      <c r="I214" s="24">
        <f t="shared" si="5"/>
        <v>62</v>
      </c>
      <c r="J214" s="24">
        <f t="shared" si="6"/>
        <v>38.28691101</v>
      </c>
      <c r="K214" s="24">
        <f t="shared" si="7"/>
        <v>38</v>
      </c>
      <c r="L214" s="26">
        <v>94.26111059</v>
      </c>
      <c r="M214" s="24" t="str">
        <f t="shared" si="8"/>
        <v/>
      </c>
      <c r="N214" s="27">
        <f t="shared" si="9"/>
        <v>94.26111059</v>
      </c>
      <c r="O214" s="24">
        <f t="shared" si="10"/>
        <v>62</v>
      </c>
      <c r="P214" s="24">
        <v>0.8147213297</v>
      </c>
      <c r="Q214" s="24">
        <v>4.725451938</v>
      </c>
      <c r="R214" s="24">
        <v>0.1987161441</v>
      </c>
      <c r="S214" s="24">
        <v>89.66123351</v>
      </c>
      <c r="T214" s="24">
        <v>1.832679086</v>
      </c>
      <c r="U214" s="24">
        <v>8.506087409</v>
      </c>
      <c r="V214" s="24">
        <v>0.0</v>
      </c>
      <c r="W214" s="24">
        <v>97.11488267</v>
      </c>
      <c r="X214" s="24">
        <v>0.1831784927</v>
      </c>
      <c r="Y214" s="24">
        <v>2.37993884</v>
      </c>
      <c r="Z214" s="24">
        <v>0.322</v>
      </c>
      <c r="AA214" s="28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</row>
    <row r="215">
      <c r="A215" s="32"/>
      <c r="B215" s="33"/>
      <c r="C215" s="33"/>
      <c r="D215" s="33"/>
      <c r="E215" s="34"/>
      <c r="F215" s="35"/>
      <c r="G215" s="28"/>
      <c r="H215" s="29"/>
      <c r="I215" s="28"/>
      <c r="J215" s="28"/>
      <c r="K215" s="36"/>
      <c r="L215" s="36">
        <f t="shared" ref="L215:W215" si="11">SUM(L1:L214)</f>
        <v>18961.46911</v>
      </c>
      <c r="M215" s="36">
        <f t="shared" si="11"/>
        <v>0</v>
      </c>
      <c r="N215" s="36">
        <f t="shared" si="11"/>
        <v>18961.4691</v>
      </c>
      <c r="O215" s="36">
        <f t="shared" si="11"/>
        <v>13182</v>
      </c>
      <c r="P215" s="36">
        <f t="shared" si="11"/>
        <v>815.5709878</v>
      </c>
      <c r="Q215" s="36">
        <f t="shared" si="11"/>
        <v>932.2002479</v>
      </c>
      <c r="R215" s="36">
        <f t="shared" si="11"/>
        <v>390.7596711</v>
      </c>
      <c r="S215" s="36">
        <f t="shared" si="11"/>
        <v>13339.09056</v>
      </c>
      <c r="T215" s="36">
        <f t="shared" si="11"/>
        <v>957.1962579</v>
      </c>
      <c r="U215" s="36">
        <f t="shared" si="11"/>
        <v>1432.090883</v>
      </c>
      <c r="V215" s="36">
        <f t="shared" si="11"/>
        <v>671.6223024</v>
      </c>
      <c r="W215" s="36">
        <f t="shared" si="11"/>
        <v>16570.72196</v>
      </c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</row>
    <row r="216">
      <c r="A216" s="37" t="s">
        <v>2095</v>
      </c>
      <c r="B216" s="38"/>
      <c r="C216" s="21" t="s">
        <v>2096</v>
      </c>
      <c r="D216" s="38">
        <f>SUM(D1:D214)</f>
        <v>7786695.14</v>
      </c>
      <c r="E216" s="39"/>
      <c r="F216" s="40"/>
      <c r="G216" s="30" t="s">
        <v>2097</v>
      </c>
      <c r="H216" s="25">
        <f>SUM(H2:H214)</f>
        <v>4375308.461</v>
      </c>
      <c r="I216" s="28"/>
      <c r="J216" s="28">
        <f>H216/D216*100</f>
        <v>56.18954361</v>
      </c>
      <c r="K216" s="41"/>
      <c r="L216" s="42"/>
      <c r="M216" s="30"/>
      <c r="N216" s="30"/>
      <c r="O216" s="30"/>
      <c r="P216" s="30"/>
      <c r="Q216" s="30"/>
      <c r="R216" s="30"/>
      <c r="S216" s="30"/>
      <c r="T216" s="30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</row>
    <row r="217">
      <c r="A217" s="37" t="s">
        <v>2098</v>
      </c>
      <c r="B217" s="38"/>
      <c r="C217" s="38"/>
      <c r="D217" s="38">
        <f>7.821*10^6</f>
        <v>7821000</v>
      </c>
      <c r="E217" s="39"/>
      <c r="F217" s="40"/>
      <c r="G217" s="30" t="s">
        <v>2099</v>
      </c>
      <c r="H217" s="25">
        <f>0.55*D217</f>
        <v>4301550</v>
      </c>
      <c r="I217" s="43"/>
      <c r="J217" s="43">
        <v>0.55</v>
      </c>
      <c r="K217" s="41"/>
      <c r="L217" s="42"/>
      <c r="M217" s="30"/>
      <c r="N217" s="30"/>
      <c r="O217" s="30"/>
      <c r="P217" s="30"/>
      <c r="Q217" s="30"/>
      <c r="R217" s="30"/>
      <c r="S217" s="30"/>
      <c r="T217" s="30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</row>
    <row r="218">
      <c r="A218" s="37" t="s">
        <v>2100</v>
      </c>
      <c r="B218" s="38"/>
      <c r="C218" s="38"/>
      <c r="D218" s="38">
        <f>ABS(D217-D216)/((D217+D216)/2)*100</f>
        <v>0.4395890577</v>
      </c>
      <c r="E218" s="39"/>
      <c r="F218" s="40"/>
      <c r="G218" s="44" t="s">
        <v>2101</v>
      </c>
      <c r="H218" s="45">
        <f>ABS(H217-H216)/((H217+H216)/2)*100</f>
        <v>1.700119041</v>
      </c>
      <c r="I218" s="28"/>
      <c r="J218" s="28"/>
      <c r="K218" s="41"/>
      <c r="L218" s="42"/>
      <c r="M218" s="30"/>
      <c r="N218" s="30"/>
      <c r="O218" s="30"/>
      <c r="P218" s="30"/>
      <c r="Q218" s="30"/>
      <c r="R218" s="30"/>
      <c r="S218" s="30"/>
      <c r="T218" s="30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</row>
    <row r="219">
      <c r="A219" s="32"/>
      <c r="B219" s="33"/>
      <c r="C219" s="33"/>
      <c r="D219" s="33"/>
      <c r="E219" s="34"/>
      <c r="F219" s="35"/>
      <c r="G219" s="28"/>
      <c r="H219" s="29"/>
      <c r="I219" s="28"/>
      <c r="J219" s="28"/>
      <c r="K219" s="36"/>
      <c r="L219" s="36"/>
      <c r="M219" s="28"/>
      <c r="N219" s="28"/>
      <c r="O219" s="28"/>
      <c r="P219" s="28"/>
      <c r="Q219" s="28"/>
      <c r="R219" s="28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</row>
    <row r="220">
      <c r="A220" s="32"/>
      <c r="B220" s="33"/>
      <c r="C220" s="33"/>
      <c r="D220" s="33"/>
      <c r="E220" s="34"/>
      <c r="F220" s="35"/>
      <c r="G220" s="28"/>
      <c r="H220" s="29"/>
      <c r="I220" s="28"/>
      <c r="J220" s="28"/>
      <c r="K220" s="36"/>
      <c r="L220" s="36"/>
      <c r="M220" s="28"/>
      <c r="N220" s="28"/>
      <c r="O220" s="28"/>
      <c r="P220" s="28"/>
      <c r="Q220" s="28"/>
      <c r="R220" s="28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</row>
    <row r="221">
      <c r="A221" s="32"/>
      <c r="B221" s="46"/>
      <c r="C221" s="46"/>
      <c r="D221" s="46"/>
      <c r="E221" s="34"/>
      <c r="F221" s="35"/>
      <c r="G221" s="28"/>
      <c r="H221" s="29"/>
      <c r="I221" s="28"/>
      <c r="J221" s="28"/>
      <c r="K221" s="36"/>
      <c r="L221" s="36"/>
      <c r="M221" s="28"/>
      <c r="N221" s="28"/>
      <c r="O221" s="28"/>
      <c r="P221" s="28"/>
      <c r="Q221" s="28"/>
      <c r="R221" s="28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</row>
    <row r="222">
      <c r="A222" s="32"/>
      <c r="B222" s="47"/>
      <c r="C222" s="47"/>
      <c r="D222" s="48" t="s">
        <v>2102</v>
      </c>
      <c r="E222" s="49"/>
      <c r="F222" s="50"/>
      <c r="G222" s="51">
        <v>7821000.0</v>
      </c>
      <c r="H222" s="29"/>
      <c r="I222" s="28"/>
      <c r="J222" s="28"/>
      <c r="M222" s="52" t="s">
        <v>2103</v>
      </c>
      <c r="N222" s="53">
        <f>MIN(N2:N214)</f>
        <v>37.20240205</v>
      </c>
      <c r="O222" s="53"/>
      <c r="P222" s="53">
        <f t="shared" ref="P222:Z222" si="12">MIN(P2:P214)</f>
        <v>0</v>
      </c>
      <c r="Q222" s="53">
        <f t="shared" si="12"/>
        <v>0</v>
      </c>
      <c r="R222" s="53">
        <f t="shared" si="12"/>
        <v>0</v>
      </c>
      <c r="S222" s="53">
        <f t="shared" si="12"/>
        <v>21.98279234</v>
      </c>
      <c r="T222" s="53">
        <f t="shared" si="12"/>
        <v>0</v>
      </c>
      <c r="U222" s="53">
        <f t="shared" si="12"/>
        <v>0</v>
      </c>
      <c r="V222" s="53">
        <f t="shared" si="12"/>
        <v>0</v>
      </c>
      <c r="W222" s="53">
        <f t="shared" si="12"/>
        <v>49.66166495</v>
      </c>
      <c r="X222" s="53">
        <f t="shared" si="12"/>
        <v>0</v>
      </c>
      <c r="Y222" s="53">
        <f t="shared" si="12"/>
        <v>0</v>
      </c>
      <c r="Z222" s="53">
        <f t="shared" si="12"/>
        <v>0</v>
      </c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</row>
    <row r="223">
      <c r="A223" s="54"/>
      <c r="B223" s="55"/>
      <c r="C223" s="55"/>
      <c r="D223" s="56" t="s">
        <v>2104</v>
      </c>
      <c r="E223" s="57"/>
      <c r="F223" s="58"/>
      <c r="G223" s="59">
        <v>0.55</v>
      </c>
      <c r="H223" s="29"/>
      <c r="I223" s="28"/>
      <c r="J223" s="28"/>
      <c r="M223" s="60" t="s">
        <v>2105</v>
      </c>
      <c r="N223" s="61">
        <f>MAX(N2:N214)</f>
        <v>100</v>
      </c>
      <c r="O223" s="61" t="s">
        <v>2106</v>
      </c>
      <c r="P223" s="61">
        <f t="shared" ref="P223:Z223" si="13">MAX(P2:P214)</f>
        <v>37.42696287</v>
      </c>
      <c r="Q223" s="61">
        <f t="shared" si="13"/>
        <v>33.53911377</v>
      </c>
      <c r="R223" s="61">
        <f t="shared" si="13"/>
        <v>30.36979308</v>
      </c>
      <c r="S223" s="61">
        <f t="shared" si="13"/>
        <v>100</v>
      </c>
      <c r="T223" s="61">
        <f t="shared" si="13"/>
        <v>42.16438068</v>
      </c>
      <c r="U223" s="61">
        <f t="shared" si="13"/>
        <v>51.21598167</v>
      </c>
      <c r="V223" s="61">
        <f t="shared" si="13"/>
        <v>40.51813242</v>
      </c>
      <c r="W223" s="61">
        <f t="shared" si="13"/>
        <v>100</v>
      </c>
      <c r="X223" s="61">
        <f t="shared" si="13"/>
        <v>34.27978009</v>
      </c>
      <c r="Y223" s="61">
        <f t="shared" si="13"/>
        <v>19.83580681</v>
      </c>
      <c r="Z223" s="61">
        <f t="shared" si="13"/>
        <v>6.362160532</v>
      </c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M224" s="60" t="s">
        <v>2107</v>
      </c>
      <c r="N224" s="61">
        <f t="shared" ref="N224:Z224" si="14">AVERAGE(N2:N214)</f>
        <v>89.86478244</v>
      </c>
      <c r="O224" s="61">
        <f t="shared" si="14"/>
        <v>61.88732394</v>
      </c>
      <c r="P224" s="61">
        <f t="shared" si="14"/>
        <v>3.865265345</v>
      </c>
      <c r="Q224" s="61">
        <f t="shared" si="14"/>
        <v>4.418010654</v>
      </c>
      <c r="R224" s="61">
        <f t="shared" si="14"/>
        <v>1.915488584</v>
      </c>
      <c r="S224" s="61">
        <f t="shared" si="14"/>
        <v>81.33591803</v>
      </c>
      <c r="T224" s="61">
        <f t="shared" si="14"/>
        <v>5.836562548</v>
      </c>
      <c r="U224" s="61">
        <f t="shared" si="14"/>
        <v>8.732261484</v>
      </c>
      <c r="V224" s="61">
        <f t="shared" si="14"/>
        <v>4.224039638</v>
      </c>
      <c r="W224" s="61">
        <f t="shared" si="14"/>
        <v>94.68983975</v>
      </c>
      <c r="X224" s="61">
        <f t="shared" si="14"/>
        <v>3.282445858</v>
      </c>
      <c r="Y224" s="61">
        <f t="shared" si="14"/>
        <v>1.717357774</v>
      </c>
      <c r="Z224" s="61">
        <f t="shared" si="14"/>
        <v>0.3149352794</v>
      </c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M225" s="60" t="s">
        <v>2108</v>
      </c>
      <c r="N225" s="61">
        <f>MEDIAN(N2:N214)</f>
        <v>97.3481397</v>
      </c>
      <c r="O225" s="61"/>
      <c r="P225" s="61">
        <f t="shared" ref="P225:Z225" si="15">MEDIAN(P2:P214)</f>
        <v>0.4707829181</v>
      </c>
      <c r="Q225" s="61">
        <f t="shared" si="15"/>
        <v>0.8536474704</v>
      </c>
      <c r="R225" s="61">
        <f t="shared" si="15"/>
        <v>0</v>
      </c>
      <c r="S225" s="61">
        <f t="shared" si="15"/>
        <v>90.73161683</v>
      </c>
      <c r="T225" s="61">
        <f t="shared" si="15"/>
        <v>1.812330835</v>
      </c>
      <c r="U225" s="61">
        <f t="shared" si="15"/>
        <v>3.229749713</v>
      </c>
      <c r="V225" s="61">
        <f t="shared" si="15"/>
        <v>0.2196897375</v>
      </c>
      <c r="W225" s="61">
        <f t="shared" si="15"/>
        <v>98.10662849</v>
      </c>
      <c r="X225" s="61">
        <f t="shared" si="15"/>
        <v>0.5</v>
      </c>
      <c r="Y225" s="61">
        <f t="shared" si="15"/>
        <v>0.3498740029</v>
      </c>
      <c r="Z225" s="61">
        <f t="shared" si="15"/>
        <v>0</v>
      </c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M226" s="60" t="s">
        <v>2109</v>
      </c>
      <c r="N226" s="61">
        <f t="shared" ref="N226:Z226" si="16">MODE(N2:N214)</f>
        <v>100</v>
      </c>
      <c r="O226" s="61">
        <f t="shared" si="16"/>
        <v>100</v>
      </c>
      <c r="P226" s="61">
        <f t="shared" si="16"/>
        <v>0</v>
      </c>
      <c r="Q226" s="61">
        <f t="shared" si="16"/>
        <v>0</v>
      </c>
      <c r="R226" s="61">
        <f t="shared" si="16"/>
        <v>0</v>
      </c>
      <c r="S226" s="61">
        <f t="shared" si="16"/>
        <v>100</v>
      </c>
      <c r="T226" s="61">
        <f t="shared" si="16"/>
        <v>0</v>
      </c>
      <c r="U226" s="61">
        <f t="shared" si="16"/>
        <v>0</v>
      </c>
      <c r="V226" s="61">
        <f t="shared" si="16"/>
        <v>0</v>
      </c>
      <c r="W226" s="61">
        <f t="shared" si="16"/>
        <v>100</v>
      </c>
      <c r="X226" s="61">
        <f t="shared" si="16"/>
        <v>0</v>
      </c>
      <c r="Y226" s="61">
        <f t="shared" si="16"/>
        <v>0</v>
      </c>
      <c r="Z226" s="61">
        <f t="shared" si="16"/>
        <v>0</v>
      </c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</row>
    <row r="227">
      <c r="A227" s="62"/>
      <c r="B227" s="55"/>
      <c r="C227" s="55"/>
      <c r="D227" s="56" t="s">
        <v>2110</v>
      </c>
      <c r="E227" s="57"/>
      <c r="F227" s="58"/>
      <c r="G227" s="59">
        <v>0.45</v>
      </c>
      <c r="H227" s="29"/>
      <c r="I227" s="28"/>
      <c r="J227" s="28"/>
      <c r="M227" s="60" t="s">
        <v>2111</v>
      </c>
      <c r="N227" s="61">
        <f>Quartile(N2:N214,1)</f>
        <v>85.64331096</v>
      </c>
      <c r="O227" s="61"/>
      <c r="P227" s="61">
        <f t="shared" ref="P227:Z227" si="17">Quartile(P2:P214,1)</f>
        <v>0</v>
      </c>
      <c r="Q227" s="61">
        <f t="shared" si="17"/>
        <v>0.03390622265</v>
      </c>
      <c r="R227" s="61">
        <f t="shared" si="17"/>
        <v>0</v>
      </c>
      <c r="S227" s="61">
        <f t="shared" si="17"/>
        <v>64.8254211</v>
      </c>
      <c r="T227" s="61">
        <f t="shared" si="17"/>
        <v>0</v>
      </c>
      <c r="U227" s="61">
        <f t="shared" si="17"/>
        <v>0.1584109169</v>
      </c>
      <c r="V227" s="61">
        <f t="shared" si="17"/>
        <v>0</v>
      </c>
      <c r="W227" s="61">
        <f t="shared" si="17"/>
        <v>92.56287752</v>
      </c>
      <c r="X227" s="61">
        <f t="shared" si="17"/>
        <v>0</v>
      </c>
      <c r="Y227" s="61">
        <f t="shared" si="17"/>
        <v>0</v>
      </c>
      <c r="Z227" s="61">
        <f t="shared" si="17"/>
        <v>0</v>
      </c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</row>
    <row r="228">
      <c r="A228" s="63"/>
      <c r="B228" s="47"/>
      <c r="C228" s="47"/>
      <c r="D228" s="48" t="s">
        <v>2112</v>
      </c>
      <c r="E228" s="64"/>
      <c r="F228" s="65"/>
      <c r="G228" s="66">
        <f>H216/G222</f>
        <v>0.5594308223</v>
      </c>
      <c r="H228" s="29"/>
      <c r="I228" s="28"/>
      <c r="J228" s="28"/>
      <c r="M228" s="60" t="s">
        <v>2113</v>
      </c>
      <c r="N228" s="67">
        <f>Quartile(N2:N214,3)</f>
        <v>99.88752524</v>
      </c>
      <c r="O228" s="67"/>
      <c r="P228" s="67">
        <f t="shared" ref="P228:Z228" si="18">Quartile(P2:P214,3)</f>
        <v>4.851219157</v>
      </c>
      <c r="Q228" s="67">
        <f t="shared" si="18"/>
        <v>5.279309922</v>
      </c>
      <c r="R228" s="67">
        <f t="shared" si="18"/>
        <v>1.878301993</v>
      </c>
      <c r="S228" s="67">
        <f t="shared" si="18"/>
        <v>99.11924249</v>
      </c>
      <c r="T228" s="67">
        <f t="shared" si="18"/>
        <v>8.553175126</v>
      </c>
      <c r="U228" s="67">
        <f t="shared" si="18"/>
        <v>13.2663393</v>
      </c>
      <c r="V228" s="67">
        <f t="shared" si="18"/>
        <v>6.157471481</v>
      </c>
      <c r="W228" s="67">
        <f t="shared" si="18"/>
        <v>99.94941803</v>
      </c>
      <c r="X228" s="67">
        <f t="shared" si="18"/>
        <v>3.966347184</v>
      </c>
      <c r="Y228" s="67">
        <f t="shared" si="18"/>
        <v>2.059001302</v>
      </c>
      <c r="Z228" s="67">
        <f t="shared" si="18"/>
        <v>0.1601177625</v>
      </c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</row>
    <row r="229">
      <c r="A229" s="32"/>
      <c r="B229" s="46"/>
      <c r="C229" s="46"/>
      <c r="D229" s="46"/>
      <c r="E229" s="34"/>
      <c r="F229" s="35"/>
      <c r="G229" s="28"/>
      <c r="H229" s="29"/>
      <c r="I229" s="28"/>
      <c r="J229" s="28"/>
      <c r="M229" s="60" t="s">
        <v>2114</v>
      </c>
      <c r="N229" s="67">
        <f>N228-N227</f>
        <v>14.24421428</v>
      </c>
      <c r="O229" s="67"/>
      <c r="P229" s="67">
        <f t="shared" ref="P229:Z229" si="19">P228-P227</f>
        <v>4.851219157</v>
      </c>
      <c r="Q229" s="67">
        <f t="shared" si="19"/>
        <v>5.245403699</v>
      </c>
      <c r="R229" s="67">
        <f t="shared" si="19"/>
        <v>1.878301993</v>
      </c>
      <c r="S229" s="67">
        <f t="shared" si="19"/>
        <v>34.29382139</v>
      </c>
      <c r="T229" s="67">
        <f t="shared" si="19"/>
        <v>8.553175126</v>
      </c>
      <c r="U229" s="67">
        <f t="shared" si="19"/>
        <v>13.10792838</v>
      </c>
      <c r="V229" s="68">
        <f t="shared" si="19"/>
        <v>6.157471481</v>
      </c>
      <c r="W229" s="67">
        <f t="shared" si="19"/>
        <v>7.38654051</v>
      </c>
      <c r="X229" s="67">
        <f t="shared" si="19"/>
        <v>3.966347184</v>
      </c>
      <c r="Y229" s="67">
        <f t="shared" si="19"/>
        <v>2.059001302</v>
      </c>
      <c r="Z229" s="67">
        <f t="shared" si="19"/>
        <v>0.1601177625</v>
      </c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</row>
    <row r="230">
      <c r="A230" s="32"/>
      <c r="B230" s="46"/>
      <c r="C230" s="46"/>
      <c r="D230" s="46"/>
      <c r="E230" s="34"/>
      <c r="F230" s="35"/>
      <c r="G230" s="28"/>
      <c r="H230" s="29"/>
      <c r="I230" s="28"/>
      <c r="J230" s="28"/>
      <c r="K230" s="36"/>
      <c r="L230" s="36"/>
      <c r="M230" s="60" t="s">
        <v>2115</v>
      </c>
      <c r="N230" s="67">
        <f>stdev(N2:N214)</f>
        <v>15.08742684</v>
      </c>
      <c r="O230" s="67"/>
      <c r="P230" s="67">
        <f t="shared" ref="P230:Z230" si="20">stdev(P2:P214)</f>
        <v>6.960846633</v>
      </c>
      <c r="Q230" s="67">
        <f t="shared" si="20"/>
        <v>7.174477036</v>
      </c>
      <c r="R230" s="67">
        <f t="shared" si="20"/>
        <v>3.923973987</v>
      </c>
      <c r="S230" s="67">
        <f t="shared" si="20"/>
        <v>21.50663741</v>
      </c>
      <c r="T230" s="67">
        <f t="shared" si="20"/>
        <v>8.704765846</v>
      </c>
      <c r="U230" s="67">
        <f t="shared" si="20"/>
        <v>11.82849434</v>
      </c>
      <c r="V230" s="67">
        <f t="shared" si="20"/>
        <v>6.847951395</v>
      </c>
      <c r="W230" s="67">
        <f t="shared" si="20"/>
        <v>8.03886161</v>
      </c>
      <c r="X230" s="67">
        <f t="shared" si="20"/>
        <v>5.634732655</v>
      </c>
      <c r="Y230" s="67">
        <f t="shared" si="20"/>
        <v>3.23527736</v>
      </c>
      <c r="Z230" s="67">
        <f t="shared" si="20"/>
        <v>0.87184006</v>
      </c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</row>
    <row r="231">
      <c r="A231" s="32"/>
      <c r="B231" s="46"/>
      <c r="C231" s="46"/>
      <c r="D231" s="46"/>
      <c r="E231" s="34"/>
      <c r="F231" s="35"/>
      <c r="G231" s="28"/>
      <c r="H231" s="29"/>
      <c r="I231" s="28"/>
      <c r="J231" s="28"/>
      <c r="K231" s="36"/>
      <c r="L231" s="36"/>
      <c r="M231" s="28"/>
      <c r="N231" s="28"/>
      <c r="O231" s="28"/>
      <c r="P231" s="28"/>
      <c r="Q231" s="28"/>
      <c r="R231" s="28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</row>
    <row r="232">
      <c r="A232" s="32"/>
      <c r="B232" s="33"/>
      <c r="C232" s="33"/>
      <c r="D232" s="33"/>
      <c r="E232" s="34"/>
      <c r="F232" s="35"/>
      <c r="G232" s="28"/>
      <c r="H232" s="29"/>
      <c r="I232" s="28"/>
      <c r="J232" s="28"/>
      <c r="K232" s="36"/>
      <c r="L232" s="36"/>
      <c r="M232" s="52" t="s">
        <v>2103</v>
      </c>
      <c r="N232" s="53">
        <v>37.20240205</v>
      </c>
      <c r="O232" s="53"/>
      <c r="P232" s="53">
        <v>0.0</v>
      </c>
      <c r="Q232" s="53">
        <v>0.0</v>
      </c>
      <c r="R232" s="53">
        <v>0.0</v>
      </c>
      <c r="S232" s="53">
        <v>21.98279234</v>
      </c>
      <c r="T232" s="53">
        <v>0.0</v>
      </c>
      <c r="U232" s="53">
        <v>0.0</v>
      </c>
      <c r="V232" s="53">
        <v>0.0</v>
      </c>
      <c r="W232" s="53">
        <v>49.66166495</v>
      </c>
      <c r="X232" s="53">
        <v>0.0</v>
      </c>
      <c r="Y232" s="53">
        <v>0.0</v>
      </c>
      <c r="Z232" s="53">
        <v>0.0</v>
      </c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</row>
    <row r="233">
      <c r="A233" s="32"/>
      <c r="B233" s="33"/>
      <c r="C233" s="33"/>
      <c r="D233" s="33"/>
      <c r="E233" s="34"/>
      <c r="F233" s="35"/>
      <c r="G233" s="28"/>
      <c r="H233" s="29"/>
      <c r="I233" s="28"/>
      <c r="J233" s="28"/>
      <c r="K233" s="36"/>
      <c r="L233" s="36"/>
      <c r="M233" s="60" t="s">
        <v>2105</v>
      </c>
      <c r="N233" s="61">
        <v>100.0</v>
      </c>
      <c r="O233" s="61" t="s">
        <v>2106</v>
      </c>
      <c r="P233" s="61">
        <v>37.42696287</v>
      </c>
      <c r="Q233" s="61">
        <v>33.53911377</v>
      </c>
      <c r="R233" s="61">
        <v>30.36979308</v>
      </c>
      <c r="S233" s="61">
        <v>100.0</v>
      </c>
      <c r="T233" s="61">
        <v>42.16438068</v>
      </c>
      <c r="U233" s="61">
        <v>51.21598167</v>
      </c>
      <c r="V233" s="61">
        <v>40.51813242</v>
      </c>
      <c r="W233" s="61">
        <v>100.0</v>
      </c>
      <c r="X233" s="61">
        <v>34.27978009</v>
      </c>
      <c r="Y233" s="61">
        <v>19.83580681</v>
      </c>
      <c r="Z233" s="61">
        <v>6.362160532</v>
      </c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</row>
    <row r="234">
      <c r="A234" s="32"/>
      <c r="B234" s="33"/>
      <c r="C234" s="33"/>
      <c r="D234" s="33"/>
      <c r="E234" s="34"/>
      <c r="F234" s="35"/>
      <c r="G234" s="28"/>
      <c r="H234" s="29"/>
      <c r="I234" s="28"/>
      <c r="J234" s="28"/>
      <c r="K234" s="36"/>
      <c r="L234" s="36"/>
      <c r="M234" s="60" t="s">
        <v>2107</v>
      </c>
      <c r="N234" s="61">
        <v>89.86478244189576</v>
      </c>
      <c r="O234" s="61">
        <v>61.88732394366197</v>
      </c>
      <c r="P234" s="61">
        <v>3.8652653448826966</v>
      </c>
      <c r="Q234" s="61">
        <v>4.418010653720136</v>
      </c>
      <c r="R234" s="61">
        <v>1.9154885837974702</v>
      </c>
      <c r="S234" s="61">
        <v>81.33591802609756</v>
      </c>
      <c r="T234" s="61">
        <v>5.836562547955012</v>
      </c>
      <c r="U234" s="61">
        <v>8.732261484443907</v>
      </c>
      <c r="V234" s="61">
        <v>4.224039637676414</v>
      </c>
      <c r="W234" s="61">
        <v>94.689839748</v>
      </c>
      <c r="X234" s="61">
        <v>3.2824458579826863</v>
      </c>
      <c r="Y234" s="61">
        <v>1.7173577736558487</v>
      </c>
      <c r="Z234" s="61">
        <v>0.3149352794177035</v>
      </c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</row>
    <row r="235">
      <c r="A235" s="32"/>
      <c r="B235" s="33"/>
      <c r="C235" s="33"/>
      <c r="D235" s="33"/>
      <c r="E235" s="34"/>
      <c r="F235" s="35"/>
      <c r="G235" s="28"/>
      <c r="H235" s="29"/>
      <c r="I235" s="28"/>
      <c r="J235" s="28"/>
      <c r="K235" s="36"/>
      <c r="L235" s="36"/>
      <c r="M235" s="60" t="s">
        <v>2108</v>
      </c>
      <c r="N235" s="61">
        <v>97.3481397</v>
      </c>
      <c r="O235" s="61"/>
      <c r="P235" s="61">
        <v>0.4707829181</v>
      </c>
      <c r="Q235" s="61">
        <v>0.8536474704</v>
      </c>
      <c r="R235" s="61">
        <v>0.0</v>
      </c>
      <c r="S235" s="61">
        <v>90.731616825</v>
      </c>
      <c r="T235" s="61">
        <v>1.8123308345</v>
      </c>
      <c r="U235" s="61">
        <v>3.2297497130000004</v>
      </c>
      <c r="V235" s="61">
        <v>0.2196897375</v>
      </c>
      <c r="W235" s="61">
        <v>98.10662849</v>
      </c>
      <c r="X235" s="61">
        <v>0.5</v>
      </c>
      <c r="Y235" s="61">
        <v>0.3498740029</v>
      </c>
      <c r="Z235" s="61">
        <v>0.0</v>
      </c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</row>
    <row r="236">
      <c r="A236" s="32"/>
      <c r="B236" s="33"/>
      <c r="C236" s="33"/>
      <c r="D236" s="33"/>
      <c r="E236" s="34"/>
      <c r="F236" s="35"/>
      <c r="G236" s="28"/>
      <c r="H236" s="29"/>
      <c r="I236" s="28"/>
      <c r="J236" s="28"/>
      <c r="K236" s="36"/>
      <c r="L236" s="36"/>
      <c r="M236" s="60" t="s">
        <v>2109</v>
      </c>
      <c r="N236" s="61">
        <v>100.0</v>
      </c>
      <c r="O236" s="61">
        <v>100.0</v>
      </c>
      <c r="P236" s="61">
        <v>0.0</v>
      </c>
      <c r="Q236" s="61">
        <v>0.0</v>
      </c>
      <c r="R236" s="61">
        <v>0.0</v>
      </c>
      <c r="S236" s="61">
        <v>100.0</v>
      </c>
      <c r="T236" s="61">
        <v>0.0</v>
      </c>
      <c r="U236" s="61">
        <v>0.0</v>
      </c>
      <c r="V236" s="61">
        <v>0.0</v>
      </c>
      <c r="W236" s="61">
        <v>100.0</v>
      </c>
      <c r="X236" s="61">
        <v>0.0</v>
      </c>
      <c r="Y236" s="61">
        <v>0.0</v>
      </c>
      <c r="Z236" s="61">
        <v>0.0</v>
      </c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</row>
    <row r="237">
      <c r="A237" s="32"/>
      <c r="B237" s="33"/>
      <c r="C237" s="33"/>
      <c r="D237" s="33"/>
      <c r="E237" s="34"/>
      <c r="F237" s="35"/>
      <c r="G237" s="28"/>
      <c r="H237" s="29"/>
      <c r="I237" s="28"/>
      <c r="J237" s="28"/>
      <c r="K237" s="36"/>
      <c r="L237" s="36"/>
      <c r="M237" s="60" t="s">
        <v>2111</v>
      </c>
      <c r="N237" s="61">
        <v>85.64331096000001</v>
      </c>
      <c r="O237" s="61"/>
      <c r="P237" s="61">
        <v>0.0</v>
      </c>
      <c r="Q237" s="61">
        <v>0.033906222645</v>
      </c>
      <c r="R237" s="61">
        <v>0.0</v>
      </c>
      <c r="S237" s="61">
        <v>64.825421095</v>
      </c>
      <c r="T237" s="61">
        <v>0.0</v>
      </c>
      <c r="U237" s="61">
        <v>0.158410916925</v>
      </c>
      <c r="V237" s="61">
        <v>0.0</v>
      </c>
      <c r="W237" s="61">
        <v>92.56287752</v>
      </c>
      <c r="X237" s="61">
        <v>0.0</v>
      </c>
      <c r="Y237" s="61">
        <v>0.0</v>
      </c>
      <c r="Z237" s="61">
        <v>0.0</v>
      </c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</row>
    <row r="238">
      <c r="A238" s="32"/>
      <c r="B238" s="33"/>
      <c r="C238" s="33"/>
      <c r="D238" s="33"/>
      <c r="E238" s="34"/>
      <c r="F238" s="35"/>
      <c r="G238" s="28"/>
      <c r="H238" s="29"/>
      <c r="I238" s="28"/>
      <c r="J238" s="28"/>
      <c r="K238" s="36"/>
      <c r="L238" s="36"/>
      <c r="M238" s="60" t="s">
        <v>2113</v>
      </c>
      <c r="N238" s="67">
        <v>99.88752524</v>
      </c>
      <c r="O238" s="67"/>
      <c r="P238" s="67">
        <v>4.8512191565</v>
      </c>
      <c r="Q238" s="67">
        <v>5.2793099219999995</v>
      </c>
      <c r="R238" s="67">
        <v>1.87830199325</v>
      </c>
      <c r="S238" s="67">
        <v>99.1192424875</v>
      </c>
      <c r="T238" s="67">
        <v>8.5531751255</v>
      </c>
      <c r="U238" s="67">
        <v>13.2663392975</v>
      </c>
      <c r="V238" s="67">
        <v>6.157471481</v>
      </c>
      <c r="W238" s="67">
        <v>99.94941803</v>
      </c>
      <c r="X238" s="67">
        <v>3.9663471835</v>
      </c>
      <c r="Y238" s="67">
        <v>2.0590013015</v>
      </c>
      <c r="Z238" s="67">
        <v>0.1601177625</v>
      </c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</row>
    <row r="239">
      <c r="A239" s="32"/>
      <c r="B239" s="33"/>
      <c r="C239" s="33"/>
      <c r="D239" s="33"/>
      <c r="E239" s="34"/>
      <c r="F239" s="35"/>
      <c r="G239" s="28"/>
      <c r="H239" s="29"/>
      <c r="I239" s="28"/>
      <c r="J239" s="28"/>
      <c r="K239" s="36"/>
      <c r="L239" s="36"/>
      <c r="M239" s="60" t="s">
        <v>2114</v>
      </c>
      <c r="N239" s="67">
        <v>14.244214279999994</v>
      </c>
      <c r="O239" s="67"/>
      <c r="P239" s="67">
        <v>4.8512191565</v>
      </c>
      <c r="Q239" s="67">
        <v>5.245403699354999</v>
      </c>
      <c r="R239" s="67">
        <v>1.87830199325</v>
      </c>
      <c r="S239" s="67">
        <v>34.29382139250001</v>
      </c>
      <c r="T239" s="67">
        <v>8.5531751255</v>
      </c>
      <c r="U239" s="67">
        <v>13.107928380575</v>
      </c>
      <c r="V239" s="67">
        <v>6.157471481</v>
      </c>
      <c r="W239" s="67">
        <v>7.386540510000003</v>
      </c>
      <c r="X239" s="67">
        <v>3.9663471835</v>
      </c>
      <c r="Y239" s="67">
        <v>2.0590013015</v>
      </c>
      <c r="Z239" s="67">
        <v>0.1601177625</v>
      </c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</row>
    <row r="240">
      <c r="A240" s="32"/>
      <c r="B240" s="33"/>
      <c r="C240" s="33"/>
      <c r="D240" s="33"/>
      <c r="E240" s="34"/>
      <c r="F240" s="35"/>
      <c r="G240" s="28"/>
      <c r="H240" s="29"/>
      <c r="I240" s="28"/>
      <c r="J240" s="28"/>
      <c r="K240" s="36"/>
      <c r="L240" s="36"/>
      <c r="M240" s="60" t="s">
        <v>2115</v>
      </c>
      <c r="N240" s="67">
        <v>15.087426838546762</v>
      </c>
      <c r="O240" s="67"/>
      <c r="P240" s="67">
        <v>6.960846633041214</v>
      </c>
      <c r="Q240" s="67">
        <v>7.174477036184262</v>
      </c>
      <c r="R240" s="67">
        <v>3.9239739866849064</v>
      </c>
      <c r="S240" s="67">
        <v>21.506637412794767</v>
      </c>
      <c r="T240" s="67">
        <v>8.704765846439118</v>
      </c>
      <c r="U240" s="67">
        <v>11.828494341592378</v>
      </c>
      <c r="V240" s="67">
        <v>6.8479513949824815</v>
      </c>
      <c r="W240" s="67">
        <v>8.03886161041585</v>
      </c>
      <c r="X240" s="67">
        <v>5.634732655383295</v>
      </c>
      <c r="Y240" s="67">
        <v>3.235277359512467</v>
      </c>
      <c r="Z240" s="67">
        <v>0.8718400600160647</v>
      </c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</row>
    <row r="241">
      <c r="A241" s="32"/>
      <c r="B241" s="33"/>
      <c r="C241" s="33"/>
      <c r="D241" s="33"/>
      <c r="E241" s="34"/>
      <c r="F241" s="35"/>
      <c r="G241" s="28"/>
      <c r="H241" s="29"/>
      <c r="I241" s="28"/>
      <c r="J241" s="28"/>
      <c r="K241" s="36"/>
      <c r="L241" s="36"/>
      <c r="M241" s="28"/>
      <c r="N241" s="28"/>
      <c r="O241" s="28"/>
      <c r="P241" s="28"/>
      <c r="Q241" s="28"/>
      <c r="R241" s="28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</row>
    <row r="242">
      <c r="A242" s="32"/>
      <c r="B242" s="33"/>
      <c r="C242" s="33"/>
      <c r="D242" s="33"/>
      <c r="E242" s="34"/>
      <c r="F242" s="35"/>
      <c r="G242" s="28"/>
      <c r="H242" s="29"/>
      <c r="I242" s="28"/>
      <c r="J242" s="28"/>
      <c r="K242" s="36"/>
      <c r="L242" s="36"/>
      <c r="M242" s="28"/>
      <c r="N242" s="28"/>
      <c r="O242" s="28"/>
      <c r="P242" s="28"/>
      <c r="Q242" s="28"/>
      <c r="R242" s="28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</row>
    <row r="243">
      <c r="A243" s="32"/>
      <c r="B243" s="33"/>
      <c r="C243" s="33"/>
      <c r="D243" s="33"/>
      <c r="E243" s="34"/>
      <c r="F243" s="35"/>
      <c r="G243" s="28"/>
      <c r="H243" s="29"/>
      <c r="I243" s="28"/>
      <c r="J243" s="28"/>
      <c r="K243" s="36"/>
      <c r="L243" s="36"/>
      <c r="M243" s="28"/>
      <c r="N243" s="28"/>
      <c r="O243" s="28"/>
      <c r="P243" s="52" t="s">
        <v>2103</v>
      </c>
      <c r="Q243" s="60" t="s">
        <v>2105</v>
      </c>
      <c r="R243" s="60" t="s">
        <v>2107</v>
      </c>
      <c r="S243" s="60" t="s">
        <v>2108</v>
      </c>
      <c r="T243" s="60" t="s">
        <v>2109</v>
      </c>
      <c r="U243" s="60" t="s">
        <v>2111</v>
      </c>
      <c r="V243" s="60" t="s">
        <v>2113</v>
      </c>
      <c r="W243" s="60" t="s">
        <v>2114</v>
      </c>
      <c r="X243" s="60" t="s">
        <v>2115</v>
      </c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</row>
    <row r="244">
      <c r="A244" s="32"/>
      <c r="B244" s="33"/>
      <c r="C244" s="33"/>
      <c r="D244" s="33"/>
      <c r="E244" s="34"/>
      <c r="F244" s="35"/>
      <c r="G244" s="28"/>
      <c r="H244" s="29"/>
      <c r="I244" s="28"/>
      <c r="J244" s="28"/>
      <c r="K244" s="36"/>
      <c r="L244" s="36"/>
      <c r="M244" s="28"/>
      <c r="N244" s="16" t="s">
        <v>2093</v>
      </c>
      <c r="O244" s="28"/>
      <c r="P244" s="53">
        <v>37.20240205</v>
      </c>
      <c r="Q244" s="61">
        <v>100.0</v>
      </c>
      <c r="R244" s="61">
        <v>89.86478244189576</v>
      </c>
      <c r="S244" s="61">
        <v>97.3481397</v>
      </c>
      <c r="T244" s="61">
        <v>100.0</v>
      </c>
      <c r="U244" s="61">
        <v>85.64331096000001</v>
      </c>
      <c r="V244" s="67">
        <v>99.88752524</v>
      </c>
      <c r="W244" s="67">
        <v>14.244214279999994</v>
      </c>
      <c r="X244" s="67">
        <v>15.087426838546762</v>
      </c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</row>
    <row r="245">
      <c r="A245" s="32"/>
      <c r="B245" s="33"/>
      <c r="C245" s="33"/>
      <c r="D245" s="33"/>
      <c r="E245" s="34"/>
      <c r="F245" s="35"/>
      <c r="G245" s="28"/>
      <c r="H245" s="29"/>
      <c r="I245" s="28"/>
      <c r="J245" s="28"/>
      <c r="K245" s="36"/>
      <c r="L245" s="36"/>
      <c r="M245" s="28"/>
      <c r="N245" s="16" t="s">
        <v>5</v>
      </c>
      <c r="O245" s="28"/>
      <c r="P245" s="53">
        <v>0.0</v>
      </c>
      <c r="Q245" s="61">
        <v>37.42696287</v>
      </c>
      <c r="R245" s="61">
        <v>3.8652653448826966</v>
      </c>
      <c r="S245" s="61">
        <v>0.4707829181</v>
      </c>
      <c r="T245" s="61">
        <v>0.0</v>
      </c>
      <c r="U245" s="61">
        <v>0.0</v>
      </c>
      <c r="V245" s="67">
        <v>4.8512191565</v>
      </c>
      <c r="W245" s="67">
        <v>4.8512191565</v>
      </c>
      <c r="X245" s="67">
        <v>6.960846633041214</v>
      </c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</row>
    <row r="246">
      <c r="A246" s="32"/>
      <c r="B246" s="33"/>
      <c r="C246" s="33"/>
      <c r="D246" s="33"/>
      <c r="E246" s="34"/>
      <c r="F246" s="35"/>
      <c r="G246" s="28"/>
      <c r="H246" s="29"/>
      <c r="I246" s="28"/>
      <c r="J246" s="28"/>
      <c r="K246" s="36"/>
      <c r="L246" s="36"/>
      <c r="M246" s="28"/>
      <c r="N246" s="16" t="s">
        <v>6</v>
      </c>
      <c r="O246" s="28"/>
      <c r="P246" s="53">
        <v>0.0</v>
      </c>
      <c r="Q246" s="61">
        <v>33.53911377</v>
      </c>
      <c r="R246" s="61">
        <v>4.418010653720136</v>
      </c>
      <c r="S246" s="61">
        <v>0.8536474704</v>
      </c>
      <c r="T246" s="61">
        <v>0.0</v>
      </c>
      <c r="U246" s="61">
        <v>0.033906222645</v>
      </c>
      <c r="V246" s="67">
        <v>5.2793099219999995</v>
      </c>
      <c r="W246" s="67">
        <v>5.245403699354999</v>
      </c>
      <c r="X246" s="67">
        <v>7.174477036184262</v>
      </c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</row>
    <row r="247">
      <c r="A247" s="32"/>
      <c r="B247" s="33"/>
      <c r="C247" s="33"/>
      <c r="D247" s="33"/>
      <c r="E247" s="34"/>
      <c r="F247" s="35"/>
      <c r="G247" s="28"/>
      <c r="H247" s="29"/>
      <c r="I247" s="28"/>
      <c r="J247" s="28"/>
      <c r="K247" s="36"/>
      <c r="L247" s="36"/>
      <c r="M247" s="28"/>
      <c r="N247" s="16" t="s">
        <v>7</v>
      </c>
      <c r="O247" s="28"/>
      <c r="P247" s="53">
        <v>0.0</v>
      </c>
      <c r="Q247" s="61">
        <v>30.36979308</v>
      </c>
      <c r="R247" s="61">
        <v>1.9154885837974702</v>
      </c>
      <c r="S247" s="61">
        <v>0.0</v>
      </c>
      <c r="T247" s="61">
        <v>0.0</v>
      </c>
      <c r="U247" s="61">
        <v>0.0</v>
      </c>
      <c r="V247" s="67">
        <v>1.87830199325</v>
      </c>
      <c r="W247" s="67">
        <v>1.87830199325</v>
      </c>
      <c r="X247" s="67">
        <v>3.9239739866849064</v>
      </c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</row>
    <row r="248">
      <c r="A248" s="32"/>
      <c r="B248" s="33"/>
      <c r="C248" s="33"/>
      <c r="D248" s="33"/>
      <c r="E248" s="34"/>
      <c r="F248" s="35"/>
      <c r="G248" s="28"/>
      <c r="H248" s="29"/>
      <c r="I248" s="28"/>
      <c r="J248" s="28"/>
      <c r="K248" s="36"/>
      <c r="L248" s="36"/>
      <c r="M248" s="28"/>
      <c r="N248" s="17" t="s">
        <v>8</v>
      </c>
      <c r="O248" s="28"/>
      <c r="P248" s="53">
        <v>21.98279234</v>
      </c>
      <c r="Q248" s="61">
        <v>100.0</v>
      </c>
      <c r="R248" s="61">
        <v>81.33591802609756</v>
      </c>
      <c r="S248" s="61">
        <v>90.731616825</v>
      </c>
      <c r="T248" s="61">
        <v>100.0</v>
      </c>
      <c r="U248" s="61">
        <v>64.825421095</v>
      </c>
      <c r="V248" s="67">
        <v>99.1192424875</v>
      </c>
      <c r="W248" s="67">
        <v>34.29382139250001</v>
      </c>
      <c r="X248" s="67">
        <v>21.506637412794767</v>
      </c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</row>
    <row r="249">
      <c r="A249" s="32"/>
      <c r="B249" s="33"/>
      <c r="C249" s="33"/>
      <c r="D249" s="33"/>
      <c r="E249" s="34"/>
      <c r="F249" s="35"/>
      <c r="G249" s="28"/>
      <c r="H249" s="29"/>
      <c r="I249" s="28"/>
      <c r="J249" s="28"/>
      <c r="K249" s="36"/>
      <c r="L249" s="36"/>
      <c r="M249" s="28"/>
      <c r="N249" s="17" t="s">
        <v>9</v>
      </c>
      <c r="O249" s="28"/>
      <c r="P249" s="53">
        <v>0.0</v>
      </c>
      <c r="Q249" s="61">
        <v>42.16438068</v>
      </c>
      <c r="R249" s="61">
        <v>5.836562547955012</v>
      </c>
      <c r="S249" s="61">
        <v>1.8123308345</v>
      </c>
      <c r="T249" s="61">
        <v>0.0</v>
      </c>
      <c r="U249" s="61">
        <v>0.0</v>
      </c>
      <c r="V249" s="67">
        <v>8.5531751255</v>
      </c>
      <c r="W249" s="67">
        <v>8.5531751255</v>
      </c>
      <c r="X249" s="67">
        <v>8.704765846439118</v>
      </c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</row>
    <row r="250">
      <c r="A250" s="32"/>
      <c r="B250" s="33"/>
      <c r="C250" s="33"/>
      <c r="D250" s="33"/>
      <c r="E250" s="34"/>
      <c r="F250" s="35"/>
      <c r="G250" s="28"/>
      <c r="H250" s="29"/>
      <c r="I250" s="28"/>
      <c r="J250" s="28"/>
      <c r="K250" s="36"/>
      <c r="L250" s="36"/>
      <c r="M250" s="28"/>
      <c r="N250" s="17" t="s">
        <v>10</v>
      </c>
      <c r="O250" s="28"/>
      <c r="P250" s="53">
        <v>0.0</v>
      </c>
      <c r="Q250" s="61">
        <v>51.21598167</v>
      </c>
      <c r="R250" s="61">
        <v>8.732261484443907</v>
      </c>
      <c r="S250" s="61">
        <v>3.2297497130000004</v>
      </c>
      <c r="T250" s="61">
        <v>0.0</v>
      </c>
      <c r="U250" s="61">
        <v>0.158410916925</v>
      </c>
      <c r="V250" s="67">
        <v>13.2663392975</v>
      </c>
      <c r="W250" s="67">
        <v>13.107928380575</v>
      </c>
      <c r="X250" s="67">
        <v>11.828494341592378</v>
      </c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</row>
    <row r="251">
      <c r="A251" s="32"/>
      <c r="B251" s="33"/>
      <c r="C251" s="33"/>
      <c r="D251" s="33"/>
      <c r="E251" s="34"/>
      <c r="F251" s="35"/>
      <c r="G251" s="28"/>
      <c r="H251" s="29"/>
      <c r="I251" s="28"/>
      <c r="J251" s="28"/>
      <c r="K251" s="36"/>
      <c r="L251" s="36"/>
      <c r="M251" s="28"/>
      <c r="N251" s="17" t="s">
        <v>11</v>
      </c>
      <c r="O251" s="28"/>
      <c r="P251" s="53">
        <v>0.0</v>
      </c>
      <c r="Q251" s="61">
        <v>40.51813242</v>
      </c>
      <c r="R251" s="61">
        <v>4.224039637676414</v>
      </c>
      <c r="S251" s="61">
        <v>0.2196897375</v>
      </c>
      <c r="T251" s="61">
        <v>0.0</v>
      </c>
      <c r="U251" s="61">
        <v>0.0</v>
      </c>
      <c r="V251" s="68">
        <v>6.157471481</v>
      </c>
      <c r="W251" s="67">
        <v>6.157471481</v>
      </c>
      <c r="X251" s="67">
        <v>6.8479513949824815</v>
      </c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</row>
    <row r="252">
      <c r="A252" s="32"/>
      <c r="B252" s="33"/>
      <c r="C252" s="33"/>
      <c r="D252" s="33"/>
      <c r="E252" s="34"/>
      <c r="F252" s="35"/>
      <c r="G252" s="28"/>
      <c r="H252" s="29"/>
      <c r="I252" s="28"/>
      <c r="J252" s="28"/>
      <c r="K252" s="36"/>
      <c r="L252" s="36"/>
      <c r="M252" s="28"/>
      <c r="N252" s="14" t="s">
        <v>12</v>
      </c>
      <c r="O252" s="28"/>
      <c r="P252" s="53">
        <v>49.66166495</v>
      </c>
      <c r="Q252" s="61">
        <v>100.0</v>
      </c>
      <c r="R252" s="61">
        <v>94.689839748</v>
      </c>
      <c r="S252" s="61">
        <v>98.10662849</v>
      </c>
      <c r="T252" s="61">
        <v>100.0</v>
      </c>
      <c r="U252" s="61">
        <v>92.56287752</v>
      </c>
      <c r="V252" s="67">
        <v>99.94941803</v>
      </c>
      <c r="W252" s="67">
        <v>7.386540510000003</v>
      </c>
      <c r="X252" s="67">
        <v>8.03886161041585</v>
      </c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</row>
    <row r="253">
      <c r="A253" s="32"/>
      <c r="B253" s="33"/>
      <c r="C253" s="33"/>
      <c r="D253" s="33"/>
      <c r="E253" s="34"/>
      <c r="F253" s="35"/>
      <c r="G253" s="28"/>
      <c r="H253" s="29"/>
      <c r="I253" s="28"/>
      <c r="J253" s="28"/>
      <c r="K253" s="36"/>
      <c r="L253" s="36"/>
      <c r="M253" s="28"/>
      <c r="N253" s="14" t="s">
        <v>13</v>
      </c>
      <c r="O253" s="28"/>
      <c r="P253" s="53">
        <v>0.0</v>
      </c>
      <c r="Q253" s="61">
        <v>34.27978009</v>
      </c>
      <c r="R253" s="61">
        <v>3.2824458579826863</v>
      </c>
      <c r="S253" s="61">
        <v>0.5</v>
      </c>
      <c r="T253" s="61">
        <v>0.0</v>
      </c>
      <c r="U253" s="61">
        <v>0.0</v>
      </c>
      <c r="V253" s="67">
        <v>3.9663471835</v>
      </c>
      <c r="W253" s="67">
        <v>3.9663471835</v>
      </c>
      <c r="X253" s="67">
        <v>5.634732655383295</v>
      </c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</row>
    <row r="254">
      <c r="A254" s="32"/>
      <c r="B254" s="33"/>
      <c r="C254" s="33"/>
      <c r="D254" s="33"/>
      <c r="E254" s="34"/>
      <c r="F254" s="35"/>
      <c r="G254" s="28"/>
      <c r="H254" s="29"/>
      <c r="I254" s="28"/>
      <c r="J254" s="28"/>
      <c r="K254" s="36"/>
      <c r="L254" s="36"/>
      <c r="M254" s="28"/>
      <c r="N254" s="14" t="s">
        <v>14</v>
      </c>
      <c r="O254" s="28"/>
      <c r="P254" s="53">
        <v>0.0</v>
      </c>
      <c r="Q254" s="61">
        <v>19.83580681</v>
      </c>
      <c r="R254" s="61">
        <v>1.7173577736558487</v>
      </c>
      <c r="S254" s="61">
        <v>0.3498740029</v>
      </c>
      <c r="T254" s="61">
        <v>0.0</v>
      </c>
      <c r="U254" s="61">
        <v>0.0</v>
      </c>
      <c r="V254" s="67">
        <v>2.0590013015</v>
      </c>
      <c r="W254" s="67">
        <v>2.0590013015</v>
      </c>
      <c r="X254" s="67">
        <v>3.235277359512467</v>
      </c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</row>
    <row r="255">
      <c r="A255" s="32"/>
      <c r="B255" s="33"/>
      <c r="C255" s="33"/>
      <c r="D255" s="33"/>
      <c r="E255" s="34"/>
      <c r="F255" s="35"/>
      <c r="G255" s="28"/>
      <c r="H255" s="29"/>
      <c r="I255" s="28"/>
      <c r="J255" s="28"/>
      <c r="K255" s="36"/>
      <c r="L255" s="36"/>
      <c r="M255" s="28"/>
      <c r="N255" s="14" t="s">
        <v>15</v>
      </c>
      <c r="O255" s="28"/>
      <c r="P255" s="53">
        <v>0.0</v>
      </c>
      <c r="Q255" s="61">
        <v>6.362160532</v>
      </c>
      <c r="R255" s="61">
        <v>0.3149352794177035</v>
      </c>
      <c r="S255" s="61">
        <v>0.0</v>
      </c>
      <c r="T255" s="61">
        <v>0.0</v>
      </c>
      <c r="U255" s="61">
        <v>0.0</v>
      </c>
      <c r="V255" s="67">
        <v>0.1601177625</v>
      </c>
      <c r="W255" s="67">
        <v>0.1601177625</v>
      </c>
      <c r="X255" s="67">
        <v>0.8718400600160647</v>
      </c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</row>
    <row r="256">
      <c r="A256" s="32"/>
      <c r="B256" s="33"/>
      <c r="C256" s="33"/>
      <c r="D256" s="33"/>
      <c r="E256" s="34"/>
      <c r="F256" s="35"/>
      <c r="G256" s="28"/>
      <c r="H256" s="29"/>
      <c r="I256" s="28"/>
      <c r="J256" s="28"/>
      <c r="K256" s="36"/>
      <c r="L256" s="36"/>
      <c r="M256" s="28"/>
      <c r="N256" s="28"/>
      <c r="O256" s="28"/>
      <c r="P256" s="28"/>
      <c r="Q256" s="28"/>
      <c r="R256" s="28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</row>
    <row r="257">
      <c r="A257" s="32"/>
      <c r="B257" s="33"/>
      <c r="C257" s="33"/>
      <c r="D257" s="33"/>
      <c r="E257" s="34"/>
      <c r="F257" s="35"/>
      <c r="G257" s="28"/>
      <c r="H257" s="29"/>
      <c r="I257" s="28"/>
      <c r="J257" s="28"/>
      <c r="K257" s="36"/>
      <c r="L257" s="36"/>
      <c r="M257" s="28"/>
      <c r="N257" s="28"/>
      <c r="O257" s="28"/>
      <c r="P257" s="28"/>
      <c r="Q257" s="28"/>
      <c r="R257" s="28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</row>
    <row r="258">
      <c r="A258" s="32"/>
      <c r="B258" s="33"/>
      <c r="C258" s="33"/>
      <c r="D258" s="33"/>
      <c r="E258" s="34"/>
      <c r="F258" s="35"/>
      <c r="G258" s="28"/>
      <c r="H258" s="29"/>
      <c r="I258" s="28"/>
      <c r="J258" s="28"/>
      <c r="K258" s="36"/>
      <c r="L258" s="36"/>
      <c r="M258" s="28"/>
      <c r="N258" s="28"/>
      <c r="O258" s="28"/>
      <c r="P258" s="28"/>
      <c r="Q258" s="28"/>
      <c r="R258" s="28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</row>
    <row r="259">
      <c r="A259" s="32"/>
      <c r="B259" s="33"/>
      <c r="C259" s="33"/>
      <c r="D259" s="33"/>
      <c r="E259" s="34"/>
      <c r="F259" s="35"/>
      <c r="G259" s="28"/>
      <c r="H259" s="29"/>
      <c r="I259" s="28"/>
      <c r="J259" s="28"/>
      <c r="K259" s="36"/>
      <c r="L259" s="36"/>
      <c r="M259" s="28"/>
      <c r="N259" s="28"/>
      <c r="O259" s="28"/>
      <c r="P259" s="28"/>
      <c r="Q259" s="28"/>
      <c r="R259" s="28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</row>
    <row r="260">
      <c r="A260" s="32"/>
      <c r="B260" s="33"/>
      <c r="C260" s="33"/>
      <c r="D260" s="33"/>
      <c r="E260" s="34"/>
      <c r="F260" s="35"/>
      <c r="G260" s="28"/>
      <c r="H260" s="29"/>
      <c r="I260" s="28"/>
      <c r="J260" s="28"/>
      <c r="K260" s="36"/>
      <c r="L260" s="36"/>
      <c r="M260" s="28"/>
      <c r="N260" s="28"/>
      <c r="O260" s="28"/>
      <c r="P260" s="28"/>
      <c r="Q260" s="28"/>
      <c r="R260" s="28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</row>
    <row r="261">
      <c r="A261" s="32"/>
      <c r="B261" s="33"/>
      <c r="C261" s="33"/>
      <c r="D261" s="33"/>
      <c r="E261" s="34"/>
      <c r="F261" s="35"/>
      <c r="G261" s="28"/>
      <c r="H261" s="29"/>
      <c r="I261" s="28"/>
      <c r="J261" s="28"/>
      <c r="K261" s="36"/>
      <c r="L261" s="36"/>
      <c r="M261" s="28"/>
      <c r="N261" s="28"/>
      <c r="O261" s="28"/>
      <c r="P261" s="28"/>
      <c r="Q261" s="28"/>
      <c r="R261" s="28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</row>
    <row r="262">
      <c r="A262" s="32"/>
      <c r="B262" s="33"/>
      <c r="C262" s="33"/>
      <c r="D262" s="33"/>
      <c r="E262" s="34"/>
      <c r="F262" s="35"/>
      <c r="G262" s="28"/>
      <c r="H262" s="29"/>
      <c r="I262" s="28"/>
      <c r="J262" s="28"/>
      <c r="K262" s="36"/>
      <c r="L262" s="36"/>
      <c r="M262" s="28"/>
      <c r="N262" s="28"/>
      <c r="O262" s="28"/>
      <c r="P262" s="28"/>
      <c r="Q262" s="28"/>
      <c r="R262" s="28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</row>
    <row r="263">
      <c r="A263" s="32"/>
      <c r="B263" s="33"/>
      <c r="C263" s="33"/>
      <c r="D263" s="33"/>
      <c r="E263" s="34"/>
      <c r="F263" s="35"/>
      <c r="G263" s="28"/>
      <c r="H263" s="29"/>
      <c r="I263" s="28"/>
      <c r="J263" s="28"/>
      <c r="K263" s="36"/>
      <c r="L263" s="36"/>
      <c r="M263" s="28"/>
      <c r="N263" s="28"/>
      <c r="O263" s="28"/>
      <c r="P263" s="28"/>
      <c r="Q263" s="28"/>
      <c r="R263" s="28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</row>
    <row r="264">
      <c r="A264" s="32"/>
      <c r="B264" s="33"/>
      <c r="C264" s="33"/>
      <c r="D264" s="33"/>
      <c r="E264" s="34"/>
      <c r="F264" s="35"/>
      <c r="G264" s="28"/>
      <c r="H264" s="29"/>
      <c r="I264" s="28"/>
      <c r="J264" s="28"/>
      <c r="K264" s="36"/>
      <c r="L264" s="36"/>
      <c r="M264" s="28"/>
      <c r="N264" s="28"/>
      <c r="O264" s="28"/>
      <c r="P264" s="28"/>
      <c r="Q264" s="28"/>
      <c r="R264" s="28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</row>
    <row r="265">
      <c r="A265" s="32"/>
      <c r="B265" s="33"/>
      <c r="C265" s="33"/>
      <c r="D265" s="33"/>
      <c r="E265" s="34"/>
      <c r="F265" s="35"/>
      <c r="G265" s="28"/>
      <c r="H265" s="29"/>
      <c r="I265" s="28"/>
      <c r="J265" s="28"/>
      <c r="K265" s="36"/>
      <c r="L265" s="36"/>
      <c r="M265" s="28"/>
      <c r="N265" s="28"/>
      <c r="O265" s="28"/>
      <c r="P265" s="28"/>
      <c r="Q265" s="28"/>
      <c r="R265" s="28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</row>
    <row r="266">
      <c r="A266" s="32"/>
      <c r="B266" s="33"/>
      <c r="C266" s="33"/>
      <c r="D266" s="33"/>
      <c r="E266" s="34"/>
      <c r="F266" s="35"/>
      <c r="G266" s="28"/>
      <c r="H266" s="29"/>
      <c r="I266" s="28"/>
      <c r="J266" s="28"/>
      <c r="K266" s="36"/>
      <c r="L266" s="36"/>
      <c r="M266" s="28"/>
      <c r="N266" s="28"/>
      <c r="O266" s="28"/>
      <c r="P266" s="28"/>
      <c r="Q266" s="28"/>
      <c r="R266" s="28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</row>
    <row r="267">
      <c r="A267" s="32"/>
      <c r="B267" s="33"/>
      <c r="C267" s="33"/>
      <c r="D267" s="33"/>
      <c r="E267" s="34"/>
      <c r="F267" s="35"/>
      <c r="G267" s="28"/>
      <c r="H267" s="29"/>
      <c r="I267" s="28"/>
      <c r="J267" s="28"/>
      <c r="K267" s="36"/>
      <c r="L267" s="36"/>
      <c r="M267" s="28"/>
      <c r="N267" s="28"/>
      <c r="O267" s="28"/>
      <c r="P267" s="28"/>
      <c r="Q267" s="28"/>
      <c r="R267" s="28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</row>
    <row r="268">
      <c r="A268" s="32"/>
      <c r="B268" s="33"/>
      <c r="C268" s="33"/>
      <c r="D268" s="33"/>
      <c r="E268" s="34"/>
      <c r="F268" s="35"/>
      <c r="G268" s="28"/>
      <c r="H268" s="29"/>
      <c r="I268" s="28"/>
      <c r="J268" s="28"/>
      <c r="K268" s="36"/>
      <c r="L268" s="36"/>
      <c r="M268" s="28"/>
      <c r="N268" s="28"/>
      <c r="O268" s="28"/>
      <c r="P268" s="28"/>
      <c r="Q268" s="28"/>
      <c r="R268" s="28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</row>
    <row r="269">
      <c r="A269" s="32"/>
      <c r="B269" s="33"/>
      <c r="C269" s="33"/>
      <c r="D269" s="33"/>
      <c r="E269" s="34"/>
      <c r="F269" s="35"/>
      <c r="G269" s="28"/>
      <c r="H269" s="29"/>
      <c r="I269" s="28"/>
      <c r="J269" s="28"/>
      <c r="K269" s="36"/>
      <c r="L269" s="36"/>
      <c r="M269" s="28"/>
      <c r="N269" s="28"/>
      <c r="O269" s="28"/>
      <c r="P269" s="28"/>
      <c r="Q269" s="28"/>
      <c r="R269" s="28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</row>
    <row r="270">
      <c r="A270" s="32"/>
      <c r="B270" s="33"/>
      <c r="C270" s="33"/>
      <c r="D270" s="33"/>
      <c r="E270" s="34"/>
      <c r="F270" s="35"/>
      <c r="G270" s="28"/>
      <c r="H270" s="29"/>
      <c r="I270" s="28"/>
      <c r="J270" s="28"/>
      <c r="K270" s="36"/>
      <c r="L270" s="36"/>
      <c r="M270" s="28"/>
      <c r="N270" s="28"/>
      <c r="O270" s="28"/>
      <c r="P270" s="28"/>
      <c r="Q270" s="28"/>
      <c r="R270" s="28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</row>
    <row r="271">
      <c r="A271" s="32"/>
      <c r="B271" s="33"/>
      <c r="C271" s="33"/>
      <c r="D271" s="33"/>
      <c r="E271" s="34"/>
      <c r="F271" s="35"/>
      <c r="G271" s="28"/>
      <c r="H271" s="29"/>
      <c r="I271" s="28"/>
      <c r="J271" s="28"/>
      <c r="K271" s="36"/>
      <c r="L271" s="36"/>
      <c r="M271" s="28"/>
      <c r="N271" s="28"/>
      <c r="O271" s="28"/>
      <c r="P271" s="28"/>
      <c r="Q271" s="28"/>
      <c r="R271" s="28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</row>
    <row r="272">
      <c r="A272" s="32"/>
      <c r="B272" s="33"/>
      <c r="C272" s="33"/>
      <c r="D272" s="33"/>
      <c r="E272" s="34"/>
      <c r="F272" s="35"/>
      <c r="G272" s="28"/>
      <c r="H272" s="29"/>
      <c r="I272" s="28"/>
      <c r="J272" s="28"/>
      <c r="K272" s="36"/>
      <c r="L272" s="36"/>
      <c r="M272" s="28"/>
      <c r="N272" s="28"/>
      <c r="O272" s="28"/>
      <c r="P272" s="28"/>
      <c r="Q272" s="28"/>
      <c r="R272" s="28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</row>
    <row r="273">
      <c r="A273" s="32"/>
      <c r="B273" s="33"/>
      <c r="C273" s="33"/>
      <c r="D273" s="33"/>
      <c r="E273" s="34"/>
      <c r="F273" s="35"/>
      <c r="G273" s="28"/>
      <c r="H273" s="29"/>
      <c r="I273" s="28"/>
      <c r="J273" s="28"/>
      <c r="K273" s="36"/>
      <c r="L273" s="36"/>
      <c r="M273" s="28"/>
      <c r="N273" s="28"/>
      <c r="O273" s="28"/>
      <c r="P273" s="28"/>
      <c r="Q273" s="28"/>
      <c r="R273" s="28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</row>
    <row r="274">
      <c r="A274" s="32"/>
      <c r="B274" s="33"/>
      <c r="C274" s="33"/>
      <c r="D274" s="33"/>
      <c r="E274" s="34"/>
      <c r="F274" s="35"/>
      <c r="G274" s="28"/>
      <c r="H274" s="29"/>
      <c r="I274" s="28"/>
      <c r="J274" s="28"/>
      <c r="K274" s="36"/>
      <c r="L274" s="36"/>
      <c r="M274" s="28"/>
      <c r="N274" s="28"/>
      <c r="O274" s="28"/>
      <c r="P274" s="28"/>
      <c r="Q274" s="28"/>
      <c r="R274" s="28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</row>
    <row r="275">
      <c r="A275" s="32"/>
      <c r="B275" s="33"/>
      <c r="C275" s="33"/>
      <c r="D275" s="33"/>
      <c r="E275" s="34"/>
      <c r="F275" s="35"/>
      <c r="G275" s="28"/>
      <c r="H275" s="29"/>
      <c r="I275" s="28"/>
      <c r="J275" s="28"/>
      <c r="K275" s="36"/>
      <c r="L275" s="36"/>
      <c r="M275" s="28"/>
      <c r="N275" s="28"/>
      <c r="O275" s="28"/>
      <c r="P275" s="28"/>
      <c r="Q275" s="28"/>
      <c r="R275" s="28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</row>
    <row r="276">
      <c r="A276" s="32"/>
      <c r="B276" s="33"/>
      <c r="C276" s="33"/>
      <c r="D276" s="33"/>
      <c r="E276" s="34"/>
      <c r="F276" s="35"/>
      <c r="G276" s="43"/>
      <c r="H276" s="29"/>
      <c r="I276" s="28"/>
      <c r="J276" s="28"/>
      <c r="K276" s="36"/>
      <c r="L276" s="36"/>
      <c r="M276" s="28"/>
      <c r="N276" s="28"/>
      <c r="O276" s="28"/>
      <c r="P276" s="28"/>
      <c r="Q276" s="28"/>
      <c r="R276" s="28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</row>
    <row r="277">
      <c r="A277" s="32"/>
      <c r="B277" s="33"/>
      <c r="C277" s="33"/>
      <c r="D277" s="33"/>
      <c r="E277" s="34"/>
      <c r="F277" s="35"/>
      <c r="G277" s="43"/>
      <c r="H277" s="29"/>
      <c r="I277" s="28"/>
      <c r="J277" s="28"/>
      <c r="K277" s="36"/>
      <c r="L277" s="36"/>
      <c r="M277" s="28"/>
      <c r="N277" s="28"/>
      <c r="O277" s="28"/>
      <c r="P277" s="28"/>
      <c r="Q277" s="28"/>
      <c r="R277" s="28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</row>
    <row r="278">
      <c r="A278" s="32"/>
      <c r="B278" s="33"/>
      <c r="C278" s="33"/>
      <c r="D278" s="33"/>
      <c r="E278" s="34"/>
      <c r="F278" s="35"/>
      <c r="G278" s="43"/>
      <c r="H278" s="29"/>
      <c r="I278" s="28"/>
      <c r="J278" s="28"/>
      <c r="K278" s="36"/>
      <c r="L278" s="36"/>
      <c r="M278" s="28"/>
      <c r="N278" s="28"/>
      <c r="O278" s="28"/>
      <c r="P278" s="28"/>
      <c r="Q278" s="28"/>
      <c r="R278" s="28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</row>
    <row r="279">
      <c r="A279" s="32"/>
      <c r="B279" s="33"/>
      <c r="C279" s="33"/>
      <c r="D279" s="33"/>
      <c r="E279" s="34"/>
      <c r="F279" s="35"/>
      <c r="G279" s="43"/>
      <c r="H279" s="29"/>
      <c r="I279" s="28"/>
      <c r="J279" s="28"/>
      <c r="K279" s="36"/>
      <c r="L279" s="36"/>
      <c r="M279" s="28"/>
      <c r="N279" s="28"/>
      <c r="O279" s="28"/>
      <c r="P279" s="28"/>
      <c r="Q279" s="28"/>
      <c r="R279" s="28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</row>
    <row r="280">
      <c r="A280" s="32"/>
      <c r="B280" s="33"/>
      <c r="C280" s="33"/>
      <c r="D280" s="33"/>
      <c r="E280" s="34"/>
      <c r="F280" s="35"/>
      <c r="G280" s="43"/>
      <c r="H280" s="29"/>
      <c r="I280" s="28"/>
      <c r="J280" s="28"/>
      <c r="K280" s="36"/>
      <c r="L280" s="36"/>
      <c r="M280" s="28"/>
      <c r="N280" s="28"/>
      <c r="O280" s="28"/>
      <c r="P280" s="28"/>
      <c r="Q280" s="28"/>
      <c r="R280" s="28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</row>
    <row r="281">
      <c r="A281" s="32"/>
      <c r="B281" s="33"/>
      <c r="C281" s="33"/>
      <c r="D281" s="33"/>
      <c r="E281" s="34"/>
      <c r="F281" s="35"/>
      <c r="G281" s="43"/>
      <c r="H281" s="29"/>
      <c r="I281" s="28"/>
      <c r="J281" s="28"/>
      <c r="K281" s="36"/>
      <c r="L281" s="36"/>
      <c r="M281" s="28"/>
      <c r="N281" s="28"/>
      <c r="O281" s="28"/>
      <c r="P281" s="28"/>
      <c r="Q281" s="28"/>
      <c r="R281" s="28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</row>
    <row r="282">
      <c r="A282" s="32"/>
      <c r="B282" s="33"/>
      <c r="C282" s="33"/>
      <c r="D282" s="33"/>
      <c r="E282" s="34"/>
      <c r="F282" s="35"/>
      <c r="G282" s="43"/>
      <c r="H282" s="29"/>
      <c r="I282" s="28"/>
      <c r="J282" s="28"/>
      <c r="K282" s="36"/>
      <c r="L282" s="36"/>
      <c r="M282" s="28"/>
      <c r="N282" s="28"/>
      <c r="O282" s="28"/>
      <c r="P282" s="28"/>
      <c r="Q282" s="28"/>
      <c r="R282" s="28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</row>
    <row r="283">
      <c r="A283" s="32"/>
      <c r="B283" s="33"/>
      <c r="C283" s="33"/>
      <c r="D283" s="33"/>
      <c r="E283" s="34"/>
      <c r="F283" s="35"/>
      <c r="G283" s="28"/>
      <c r="H283" s="29"/>
      <c r="I283" s="28"/>
      <c r="J283" s="28"/>
      <c r="K283" s="36"/>
      <c r="L283" s="36"/>
      <c r="M283" s="28"/>
      <c r="N283" s="28"/>
      <c r="O283" s="28"/>
      <c r="P283" s="28"/>
      <c r="Q283" s="28"/>
      <c r="R283" s="28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</row>
    <row r="284">
      <c r="A284" s="32"/>
      <c r="B284" s="33"/>
      <c r="C284" s="33"/>
      <c r="D284" s="33"/>
      <c r="E284" s="34"/>
      <c r="F284" s="35"/>
      <c r="G284" s="28"/>
      <c r="H284" s="29"/>
      <c r="I284" s="28"/>
      <c r="J284" s="28"/>
      <c r="K284" s="36"/>
      <c r="L284" s="36"/>
      <c r="M284" s="28"/>
      <c r="N284" s="28"/>
      <c r="O284" s="28"/>
      <c r="P284" s="28"/>
      <c r="Q284" s="28"/>
      <c r="R284" s="28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</row>
    <row r="285">
      <c r="A285" s="32"/>
      <c r="B285" s="33"/>
      <c r="C285" s="33"/>
      <c r="D285" s="33"/>
      <c r="E285" s="34"/>
      <c r="F285" s="35"/>
      <c r="G285" s="28"/>
      <c r="H285" s="29"/>
      <c r="I285" s="28"/>
      <c r="J285" s="28"/>
      <c r="K285" s="36"/>
      <c r="L285" s="36"/>
      <c r="M285" s="28"/>
      <c r="N285" s="28"/>
      <c r="O285" s="28"/>
      <c r="P285" s="28"/>
      <c r="Q285" s="28"/>
      <c r="R285" s="28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</row>
    <row r="286">
      <c r="A286" s="32"/>
      <c r="B286" s="33"/>
      <c r="C286" s="33"/>
      <c r="D286" s="33"/>
      <c r="E286" s="34"/>
      <c r="F286" s="35"/>
      <c r="G286" s="28"/>
      <c r="H286" s="29"/>
      <c r="I286" s="28"/>
      <c r="J286" s="28"/>
      <c r="K286" s="36"/>
      <c r="L286" s="36"/>
      <c r="M286" s="28"/>
      <c r="N286" s="28"/>
      <c r="O286" s="28"/>
      <c r="P286" s="28"/>
      <c r="Q286" s="28"/>
      <c r="R286" s="28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</row>
    <row r="287">
      <c r="A287" s="32"/>
      <c r="B287" s="33"/>
      <c r="C287" s="33"/>
      <c r="D287" s="33"/>
      <c r="E287" s="34"/>
      <c r="F287" s="35"/>
      <c r="G287" s="28"/>
      <c r="H287" s="29"/>
      <c r="I287" s="28"/>
      <c r="J287" s="28"/>
      <c r="K287" s="36"/>
      <c r="L287" s="36"/>
      <c r="M287" s="28"/>
      <c r="N287" s="28"/>
      <c r="O287" s="28"/>
      <c r="P287" s="28"/>
      <c r="Q287" s="28"/>
      <c r="R287" s="28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</row>
    <row r="288">
      <c r="A288" s="32"/>
      <c r="B288" s="33"/>
      <c r="C288" s="33"/>
      <c r="D288" s="33"/>
      <c r="E288" s="34"/>
      <c r="F288" s="35"/>
      <c r="G288" s="28"/>
      <c r="H288" s="29"/>
      <c r="I288" s="28"/>
      <c r="J288" s="28"/>
      <c r="K288" s="36"/>
      <c r="L288" s="36"/>
      <c r="M288" s="28"/>
      <c r="N288" s="28"/>
      <c r="O288" s="28"/>
      <c r="P288" s="28"/>
      <c r="Q288" s="28"/>
      <c r="R288" s="28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</row>
    <row r="289">
      <c r="A289" s="32"/>
      <c r="B289" s="33"/>
      <c r="C289" s="33"/>
      <c r="D289" s="33"/>
      <c r="E289" s="34"/>
      <c r="F289" s="35"/>
      <c r="G289" s="28"/>
      <c r="H289" s="29"/>
      <c r="I289" s="28"/>
      <c r="J289" s="28"/>
      <c r="K289" s="36"/>
      <c r="L289" s="36"/>
      <c r="M289" s="28"/>
      <c r="N289" s="28"/>
      <c r="O289" s="28"/>
      <c r="P289" s="28"/>
      <c r="Q289" s="28"/>
      <c r="R289" s="28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</row>
    <row r="290">
      <c r="A290" s="32"/>
      <c r="B290" s="33"/>
      <c r="C290" s="33"/>
      <c r="D290" s="33"/>
      <c r="E290" s="34"/>
      <c r="F290" s="35"/>
      <c r="G290" s="28"/>
      <c r="H290" s="29"/>
      <c r="I290" s="28"/>
      <c r="J290" s="28"/>
      <c r="K290" s="36"/>
      <c r="L290" s="36"/>
      <c r="M290" s="28"/>
      <c r="N290" s="28"/>
      <c r="O290" s="28"/>
      <c r="P290" s="28"/>
      <c r="Q290" s="28"/>
      <c r="R290" s="28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</row>
    <row r="291">
      <c r="A291" s="32"/>
      <c r="B291" s="33"/>
      <c r="C291" s="33"/>
      <c r="D291" s="33"/>
      <c r="E291" s="34"/>
      <c r="F291" s="35"/>
      <c r="G291" s="28"/>
      <c r="H291" s="29"/>
      <c r="I291" s="28"/>
      <c r="J291" s="28"/>
      <c r="K291" s="36"/>
      <c r="L291" s="36"/>
      <c r="M291" s="28"/>
      <c r="N291" s="28"/>
      <c r="O291" s="28"/>
      <c r="P291" s="28"/>
      <c r="Q291" s="28"/>
      <c r="R291" s="28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</row>
    <row r="292">
      <c r="A292" s="32"/>
      <c r="B292" s="33"/>
      <c r="C292" s="33"/>
      <c r="D292" s="33"/>
      <c r="E292" s="34"/>
      <c r="F292" s="35"/>
      <c r="G292" s="28"/>
      <c r="H292" s="29"/>
      <c r="I292" s="28"/>
      <c r="J292" s="28"/>
      <c r="K292" s="36"/>
      <c r="L292" s="36"/>
      <c r="M292" s="28"/>
      <c r="N292" s="28"/>
      <c r="O292" s="28"/>
      <c r="P292" s="28"/>
      <c r="Q292" s="28"/>
      <c r="R292" s="28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</row>
    <row r="293">
      <c r="A293" s="32"/>
      <c r="B293" s="33"/>
      <c r="C293" s="33"/>
      <c r="D293" s="33"/>
      <c r="E293" s="34"/>
      <c r="F293" s="35"/>
      <c r="G293" s="28"/>
      <c r="H293" s="29"/>
      <c r="I293" s="28"/>
      <c r="J293" s="28"/>
      <c r="K293" s="36"/>
      <c r="L293" s="36"/>
      <c r="M293" s="28"/>
      <c r="N293" s="28"/>
      <c r="O293" s="28"/>
      <c r="P293" s="28"/>
      <c r="Q293" s="28"/>
      <c r="R293" s="28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</row>
    <row r="294">
      <c r="A294" s="32"/>
      <c r="B294" s="33"/>
      <c r="C294" s="33"/>
      <c r="D294" s="33"/>
      <c r="E294" s="34"/>
      <c r="F294" s="35"/>
      <c r="G294" s="28"/>
      <c r="H294" s="29"/>
      <c r="I294" s="28"/>
      <c r="J294" s="28"/>
      <c r="K294" s="36"/>
      <c r="L294" s="36"/>
      <c r="M294" s="28"/>
      <c r="N294" s="28"/>
      <c r="O294" s="28"/>
      <c r="P294" s="28"/>
      <c r="Q294" s="28"/>
      <c r="R294" s="28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</row>
    <row r="295">
      <c r="A295" s="32"/>
      <c r="B295" s="33"/>
      <c r="C295" s="33"/>
      <c r="D295" s="33"/>
      <c r="E295" s="34"/>
      <c r="F295" s="35"/>
      <c r="G295" s="28"/>
      <c r="H295" s="29"/>
      <c r="I295" s="28"/>
      <c r="J295" s="28"/>
      <c r="K295" s="36"/>
      <c r="L295" s="36"/>
      <c r="M295" s="28"/>
      <c r="N295" s="28"/>
      <c r="O295" s="28"/>
      <c r="P295" s="28"/>
      <c r="Q295" s="28"/>
      <c r="R295" s="28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</row>
    <row r="296">
      <c r="A296" s="32"/>
      <c r="B296" s="33"/>
      <c r="C296" s="33"/>
      <c r="D296" s="33"/>
      <c r="E296" s="34"/>
      <c r="F296" s="35"/>
      <c r="G296" s="28"/>
      <c r="H296" s="29"/>
      <c r="I296" s="28"/>
      <c r="J296" s="28"/>
      <c r="K296" s="36"/>
      <c r="L296" s="36"/>
      <c r="M296" s="28"/>
      <c r="N296" s="28"/>
      <c r="O296" s="28"/>
      <c r="P296" s="28"/>
      <c r="Q296" s="28"/>
      <c r="R296" s="28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</row>
    <row r="297">
      <c r="A297" s="32"/>
      <c r="B297" s="33"/>
      <c r="C297" s="33"/>
      <c r="D297" s="33"/>
      <c r="E297" s="34"/>
      <c r="F297" s="35"/>
      <c r="G297" s="28"/>
      <c r="H297" s="29"/>
      <c r="I297" s="28"/>
      <c r="J297" s="28"/>
      <c r="K297" s="36"/>
      <c r="L297" s="36"/>
      <c r="M297" s="28"/>
      <c r="N297" s="28"/>
      <c r="O297" s="28"/>
      <c r="P297" s="28"/>
      <c r="Q297" s="28"/>
      <c r="R297" s="28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</row>
    <row r="298">
      <c r="A298" s="32"/>
      <c r="B298" s="33"/>
      <c r="C298" s="33"/>
      <c r="D298" s="33"/>
      <c r="E298" s="34"/>
      <c r="F298" s="35"/>
      <c r="G298" s="28"/>
      <c r="H298" s="29"/>
      <c r="I298" s="28"/>
      <c r="J298" s="28"/>
      <c r="K298" s="36"/>
      <c r="L298" s="36"/>
      <c r="M298" s="28"/>
      <c r="N298" s="28"/>
      <c r="O298" s="28"/>
      <c r="P298" s="28"/>
      <c r="Q298" s="28"/>
      <c r="R298" s="28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</row>
    <row r="299">
      <c r="A299" s="32"/>
      <c r="B299" s="33"/>
      <c r="C299" s="33"/>
      <c r="D299" s="33"/>
      <c r="E299" s="34"/>
      <c r="F299" s="35"/>
      <c r="G299" s="28"/>
      <c r="H299" s="29"/>
      <c r="I299" s="28"/>
      <c r="J299" s="28"/>
      <c r="K299" s="36"/>
      <c r="L299" s="36"/>
      <c r="M299" s="28"/>
      <c r="N299" s="28"/>
      <c r="O299" s="28"/>
      <c r="P299" s="28"/>
      <c r="Q299" s="28"/>
      <c r="R299" s="28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</row>
    <row r="300">
      <c r="A300" s="32"/>
      <c r="B300" s="33"/>
      <c r="C300" s="33"/>
      <c r="D300" s="33"/>
      <c r="E300" s="34"/>
      <c r="F300" s="35"/>
      <c r="G300" s="28"/>
      <c r="H300" s="29"/>
      <c r="I300" s="28"/>
      <c r="J300" s="28"/>
      <c r="K300" s="36"/>
      <c r="L300" s="36"/>
      <c r="M300" s="28"/>
      <c r="N300" s="28"/>
      <c r="O300" s="28"/>
      <c r="P300" s="28"/>
      <c r="Q300" s="28"/>
      <c r="R300" s="28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</row>
    <row r="301">
      <c r="A301" s="32"/>
      <c r="B301" s="33"/>
      <c r="C301" s="33"/>
      <c r="D301" s="33"/>
      <c r="E301" s="34"/>
      <c r="F301" s="35"/>
      <c r="G301" s="28"/>
      <c r="H301" s="29"/>
      <c r="I301" s="28"/>
      <c r="J301" s="28"/>
      <c r="K301" s="36"/>
      <c r="L301" s="36"/>
      <c r="M301" s="28"/>
      <c r="N301" s="28"/>
      <c r="O301" s="28"/>
      <c r="P301" s="28"/>
      <c r="Q301" s="28"/>
      <c r="R301" s="28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</row>
    <row r="302">
      <c r="A302" s="32"/>
      <c r="B302" s="33"/>
      <c r="C302" s="33"/>
      <c r="D302" s="33"/>
      <c r="E302" s="34"/>
      <c r="F302" s="35"/>
      <c r="G302" s="28"/>
      <c r="H302" s="29"/>
      <c r="I302" s="28"/>
      <c r="J302" s="28"/>
      <c r="K302" s="36"/>
      <c r="L302" s="36"/>
      <c r="M302" s="28"/>
      <c r="N302" s="28"/>
      <c r="O302" s="28"/>
      <c r="P302" s="28"/>
      <c r="Q302" s="28"/>
      <c r="R302" s="28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</row>
    <row r="303">
      <c r="A303" s="32"/>
      <c r="B303" s="33"/>
      <c r="C303" s="33"/>
      <c r="D303" s="33"/>
      <c r="E303" s="34"/>
      <c r="F303" s="35"/>
      <c r="G303" s="28"/>
      <c r="H303" s="29"/>
      <c r="I303" s="28"/>
      <c r="J303" s="28"/>
      <c r="K303" s="36"/>
      <c r="L303" s="36"/>
      <c r="M303" s="28"/>
      <c r="N303" s="28"/>
      <c r="O303" s="28"/>
      <c r="P303" s="28"/>
      <c r="Q303" s="28"/>
      <c r="R303" s="28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</row>
    <row r="304">
      <c r="A304" s="32"/>
      <c r="B304" s="33"/>
      <c r="C304" s="33"/>
      <c r="D304" s="33"/>
      <c r="E304" s="34"/>
      <c r="F304" s="35"/>
      <c r="G304" s="28"/>
      <c r="H304" s="29"/>
      <c r="I304" s="28"/>
      <c r="J304" s="28"/>
      <c r="K304" s="36"/>
      <c r="L304" s="36"/>
      <c r="M304" s="28"/>
      <c r="N304" s="28"/>
      <c r="O304" s="28"/>
      <c r="P304" s="28"/>
      <c r="Q304" s="28"/>
      <c r="R304" s="28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</row>
    <row r="305">
      <c r="A305" s="32"/>
      <c r="B305" s="33"/>
      <c r="C305" s="33"/>
      <c r="D305" s="33"/>
      <c r="E305" s="34"/>
      <c r="F305" s="35"/>
      <c r="G305" s="28"/>
      <c r="H305" s="29"/>
      <c r="I305" s="28"/>
      <c r="J305" s="28"/>
      <c r="K305" s="36"/>
      <c r="L305" s="36"/>
      <c r="M305" s="28"/>
      <c r="N305" s="28"/>
      <c r="O305" s="28"/>
      <c r="P305" s="28"/>
      <c r="Q305" s="28"/>
      <c r="R305" s="28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</row>
    <row r="306">
      <c r="A306" s="32"/>
      <c r="B306" s="33"/>
      <c r="C306" s="33"/>
      <c r="D306" s="33"/>
      <c r="E306" s="34"/>
      <c r="F306" s="35"/>
      <c r="G306" s="28"/>
      <c r="H306" s="29"/>
      <c r="I306" s="28"/>
      <c r="J306" s="28"/>
      <c r="K306" s="36"/>
      <c r="L306" s="36"/>
      <c r="M306" s="28"/>
      <c r="N306" s="28"/>
      <c r="O306" s="28"/>
      <c r="P306" s="28"/>
      <c r="Q306" s="28"/>
      <c r="R306" s="28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</row>
    <row r="307">
      <c r="A307" s="32"/>
      <c r="B307" s="33"/>
      <c r="C307" s="33"/>
      <c r="D307" s="33"/>
      <c r="E307" s="34"/>
      <c r="F307" s="35"/>
      <c r="G307" s="28"/>
      <c r="H307" s="29"/>
      <c r="I307" s="28"/>
      <c r="J307" s="28"/>
      <c r="K307" s="36"/>
      <c r="L307" s="36"/>
      <c r="M307" s="28"/>
      <c r="N307" s="28"/>
      <c r="O307" s="28"/>
      <c r="P307" s="28"/>
      <c r="Q307" s="28"/>
      <c r="R307" s="28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</row>
    <row r="308">
      <c r="A308" s="32"/>
      <c r="B308" s="33"/>
      <c r="C308" s="33"/>
      <c r="D308" s="33"/>
      <c r="E308" s="34"/>
      <c r="F308" s="35"/>
      <c r="G308" s="28"/>
      <c r="H308" s="29"/>
      <c r="I308" s="28"/>
      <c r="J308" s="28"/>
      <c r="K308" s="36"/>
      <c r="L308" s="36"/>
      <c r="M308" s="28"/>
      <c r="N308" s="28"/>
      <c r="O308" s="28"/>
      <c r="P308" s="28"/>
      <c r="Q308" s="28"/>
      <c r="R308" s="28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</row>
    <row r="309">
      <c r="A309" s="32"/>
      <c r="B309" s="33"/>
      <c r="C309" s="33"/>
      <c r="D309" s="33"/>
      <c r="E309" s="34"/>
      <c r="F309" s="35"/>
      <c r="G309" s="28"/>
      <c r="H309" s="29"/>
      <c r="I309" s="28"/>
      <c r="J309" s="28"/>
      <c r="K309" s="36"/>
      <c r="L309" s="36"/>
      <c r="M309" s="28"/>
      <c r="N309" s="28"/>
      <c r="O309" s="28"/>
      <c r="P309" s="28"/>
      <c r="Q309" s="28"/>
      <c r="R309" s="28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</row>
    <row r="310">
      <c r="A310" s="32"/>
      <c r="B310" s="33"/>
      <c r="C310" s="33"/>
      <c r="D310" s="33"/>
      <c r="E310" s="34"/>
      <c r="F310" s="35"/>
      <c r="G310" s="28"/>
      <c r="H310" s="29"/>
      <c r="I310" s="28"/>
      <c r="J310" s="28"/>
      <c r="K310" s="36"/>
      <c r="L310" s="36"/>
      <c r="M310" s="28"/>
      <c r="N310" s="28"/>
      <c r="O310" s="28"/>
      <c r="P310" s="28"/>
      <c r="Q310" s="28"/>
      <c r="R310" s="28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</row>
    <row r="311">
      <c r="A311" s="32"/>
      <c r="B311" s="33"/>
      <c r="C311" s="33"/>
      <c r="D311" s="33"/>
      <c r="E311" s="34"/>
      <c r="F311" s="35"/>
      <c r="G311" s="28"/>
      <c r="H311" s="29"/>
      <c r="I311" s="28"/>
      <c r="J311" s="28"/>
      <c r="K311" s="36"/>
      <c r="L311" s="36"/>
      <c r="M311" s="28"/>
      <c r="N311" s="28"/>
      <c r="O311" s="28"/>
      <c r="P311" s="28"/>
      <c r="Q311" s="28"/>
      <c r="R311" s="28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</row>
    <row r="312">
      <c r="A312" s="32"/>
      <c r="B312" s="33"/>
      <c r="C312" s="33"/>
      <c r="D312" s="33"/>
      <c r="E312" s="34"/>
      <c r="F312" s="35"/>
      <c r="G312" s="28"/>
      <c r="H312" s="29"/>
      <c r="I312" s="28"/>
      <c r="J312" s="28"/>
      <c r="K312" s="36"/>
      <c r="L312" s="36"/>
      <c r="M312" s="28"/>
      <c r="N312" s="28"/>
      <c r="O312" s="28"/>
      <c r="P312" s="28"/>
      <c r="Q312" s="28"/>
      <c r="R312" s="28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</row>
    <row r="313">
      <c r="A313" s="32"/>
      <c r="B313" s="33"/>
      <c r="C313" s="33"/>
      <c r="D313" s="33"/>
      <c r="E313" s="34"/>
      <c r="F313" s="35"/>
      <c r="G313" s="28"/>
      <c r="H313" s="29"/>
      <c r="I313" s="28"/>
      <c r="J313" s="28"/>
      <c r="K313" s="36"/>
      <c r="L313" s="36"/>
      <c r="M313" s="28"/>
      <c r="N313" s="28"/>
      <c r="O313" s="28"/>
      <c r="P313" s="28"/>
      <c r="Q313" s="28"/>
      <c r="R313" s="28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</row>
    <row r="314">
      <c r="A314" s="32"/>
      <c r="B314" s="33"/>
      <c r="C314" s="33"/>
      <c r="D314" s="33"/>
      <c r="E314" s="34"/>
      <c r="F314" s="35"/>
      <c r="G314" s="28"/>
      <c r="H314" s="29"/>
      <c r="I314" s="28"/>
      <c r="J314" s="28"/>
      <c r="K314" s="36"/>
      <c r="L314" s="36"/>
      <c r="M314" s="28"/>
      <c r="N314" s="28"/>
      <c r="O314" s="28"/>
      <c r="P314" s="28"/>
      <c r="Q314" s="28"/>
      <c r="R314" s="28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</row>
    <row r="315">
      <c r="A315" s="32"/>
      <c r="B315" s="33"/>
      <c r="C315" s="33"/>
      <c r="D315" s="33"/>
      <c r="E315" s="34"/>
      <c r="F315" s="35"/>
      <c r="G315" s="28"/>
      <c r="H315" s="29"/>
      <c r="I315" s="28"/>
      <c r="J315" s="28"/>
      <c r="K315" s="36"/>
      <c r="L315" s="36"/>
      <c r="M315" s="28"/>
      <c r="N315" s="28"/>
      <c r="O315" s="28"/>
      <c r="P315" s="28"/>
      <c r="Q315" s="28"/>
      <c r="R315" s="28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</row>
    <row r="316">
      <c r="A316" s="32"/>
      <c r="B316" s="33"/>
      <c r="C316" s="33"/>
      <c r="D316" s="33"/>
      <c r="E316" s="34"/>
      <c r="F316" s="35"/>
      <c r="G316" s="28"/>
      <c r="H316" s="29"/>
      <c r="I316" s="28"/>
      <c r="J316" s="28"/>
      <c r="K316" s="36"/>
      <c r="L316" s="36"/>
      <c r="M316" s="28"/>
      <c r="N316" s="28"/>
      <c r="O316" s="28"/>
      <c r="P316" s="28"/>
      <c r="Q316" s="28"/>
      <c r="R316" s="28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</row>
    <row r="317">
      <c r="A317" s="32"/>
      <c r="B317" s="33"/>
      <c r="C317" s="33"/>
      <c r="D317" s="33"/>
      <c r="E317" s="34"/>
      <c r="F317" s="35"/>
      <c r="G317" s="28"/>
      <c r="H317" s="29"/>
      <c r="I317" s="28"/>
      <c r="J317" s="28"/>
      <c r="K317" s="36"/>
      <c r="L317" s="36"/>
      <c r="M317" s="28"/>
      <c r="N317" s="28"/>
      <c r="O317" s="28"/>
      <c r="P317" s="28"/>
      <c r="Q317" s="28"/>
      <c r="R317" s="28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</row>
    <row r="318">
      <c r="A318" s="32"/>
      <c r="B318" s="33"/>
      <c r="C318" s="33"/>
      <c r="D318" s="33"/>
      <c r="E318" s="34"/>
      <c r="F318" s="35"/>
      <c r="G318" s="28"/>
      <c r="H318" s="29"/>
      <c r="I318" s="28"/>
      <c r="J318" s="28"/>
      <c r="K318" s="36"/>
      <c r="L318" s="36"/>
      <c r="M318" s="28"/>
      <c r="N318" s="28"/>
      <c r="O318" s="28"/>
      <c r="P318" s="28"/>
      <c r="Q318" s="28"/>
      <c r="R318" s="28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</row>
    <row r="319">
      <c r="A319" s="32"/>
      <c r="B319" s="33"/>
      <c r="C319" s="33"/>
      <c r="D319" s="33"/>
      <c r="E319" s="34"/>
      <c r="F319" s="35"/>
      <c r="G319" s="28"/>
      <c r="H319" s="29"/>
      <c r="I319" s="28"/>
      <c r="J319" s="28"/>
      <c r="K319" s="36"/>
      <c r="L319" s="36"/>
      <c r="M319" s="28"/>
      <c r="N319" s="28"/>
      <c r="O319" s="28"/>
      <c r="P319" s="28"/>
      <c r="Q319" s="28"/>
      <c r="R319" s="28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</row>
    <row r="320">
      <c r="A320" s="32"/>
      <c r="B320" s="33"/>
      <c r="C320" s="33"/>
      <c r="D320" s="33"/>
      <c r="E320" s="34"/>
      <c r="F320" s="35"/>
      <c r="G320" s="28"/>
      <c r="H320" s="29"/>
      <c r="I320" s="28"/>
      <c r="J320" s="28"/>
      <c r="K320" s="36"/>
      <c r="L320" s="36"/>
      <c r="M320" s="28"/>
      <c r="N320" s="28"/>
      <c r="O320" s="28"/>
      <c r="P320" s="28"/>
      <c r="Q320" s="28"/>
      <c r="R320" s="28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</row>
    <row r="321">
      <c r="A321" s="32"/>
      <c r="B321" s="33"/>
      <c r="C321" s="33"/>
      <c r="D321" s="33"/>
      <c r="E321" s="34"/>
      <c r="F321" s="35"/>
      <c r="G321" s="28"/>
      <c r="H321" s="29"/>
      <c r="I321" s="28"/>
      <c r="J321" s="28"/>
      <c r="K321" s="36"/>
      <c r="L321" s="36"/>
      <c r="M321" s="28"/>
      <c r="N321" s="28"/>
      <c r="O321" s="28"/>
      <c r="P321" s="28"/>
      <c r="Q321" s="28"/>
      <c r="R321" s="28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</row>
    <row r="322">
      <c r="A322" s="32"/>
      <c r="B322" s="33"/>
      <c r="C322" s="33"/>
      <c r="D322" s="33"/>
      <c r="E322" s="34"/>
      <c r="F322" s="35"/>
      <c r="G322" s="28"/>
      <c r="H322" s="29"/>
      <c r="I322" s="28"/>
      <c r="J322" s="28"/>
      <c r="K322" s="36"/>
      <c r="L322" s="36"/>
      <c r="M322" s="28"/>
      <c r="N322" s="28"/>
      <c r="O322" s="28"/>
      <c r="P322" s="28"/>
      <c r="Q322" s="28"/>
      <c r="R322" s="28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</row>
    <row r="323">
      <c r="A323" s="32"/>
      <c r="B323" s="33"/>
      <c r="C323" s="33"/>
      <c r="D323" s="33"/>
      <c r="E323" s="34"/>
      <c r="F323" s="35"/>
      <c r="G323" s="28"/>
      <c r="H323" s="29"/>
      <c r="I323" s="28"/>
      <c r="J323" s="28"/>
      <c r="K323" s="36"/>
      <c r="L323" s="36"/>
      <c r="M323" s="28"/>
      <c r="N323" s="28"/>
      <c r="O323" s="28"/>
      <c r="P323" s="28"/>
      <c r="Q323" s="28"/>
      <c r="R323" s="28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</row>
    <row r="324">
      <c r="A324" s="32"/>
      <c r="B324" s="33"/>
      <c r="C324" s="33"/>
      <c r="D324" s="33"/>
      <c r="E324" s="34"/>
      <c r="F324" s="35"/>
      <c r="G324" s="28"/>
      <c r="H324" s="29"/>
      <c r="I324" s="28"/>
      <c r="J324" s="28"/>
      <c r="K324" s="36"/>
      <c r="L324" s="36"/>
      <c r="M324" s="28"/>
      <c r="N324" s="28"/>
      <c r="O324" s="28"/>
      <c r="P324" s="28"/>
      <c r="Q324" s="28"/>
      <c r="R324" s="28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</row>
    <row r="325">
      <c r="A325" s="32"/>
      <c r="B325" s="33"/>
      <c r="C325" s="33"/>
      <c r="D325" s="33"/>
      <c r="E325" s="34"/>
      <c r="F325" s="35"/>
      <c r="G325" s="28"/>
      <c r="H325" s="29"/>
      <c r="I325" s="28"/>
      <c r="J325" s="28"/>
      <c r="K325" s="36"/>
      <c r="L325" s="36"/>
      <c r="M325" s="28"/>
      <c r="N325" s="28"/>
      <c r="O325" s="28"/>
      <c r="P325" s="28"/>
      <c r="Q325" s="28"/>
      <c r="R325" s="28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</row>
    <row r="326">
      <c r="A326" s="32"/>
      <c r="B326" s="33"/>
      <c r="C326" s="33"/>
      <c r="D326" s="33"/>
      <c r="E326" s="34"/>
      <c r="F326" s="35"/>
      <c r="G326" s="28"/>
      <c r="H326" s="29"/>
      <c r="I326" s="28"/>
      <c r="J326" s="28"/>
      <c r="K326" s="36"/>
      <c r="L326" s="36"/>
      <c r="M326" s="28"/>
      <c r="N326" s="28"/>
      <c r="O326" s="28"/>
      <c r="P326" s="28"/>
      <c r="Q326" s="28"/>
      <c r="R326" s="28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</row>
    <row r="327">
      <c r="A327" s="32"/>
      <c r="B327" s="33"/>
      <c r="C327" s="33"/>
      <c r="D327" s="33"/>
      <c r="E327" s="34"/>
      <c r="F327" s="35"/>
      <c r="G327" s="28"/>
      <c r="H327" s="29"/>
      <c r="I327" s="28"/>
      <c r="J327" s="28"/>
      <c r="K327" s="36"/>
      <c r="L327" s="36"/>
      <c r="M327" s="28"/>
      <c r="N327" s="28"/>
      <c r="O327" s="28"/>
      <c r="P327" s="28"/>
      <c r="Q327" s="28"/>
      <c r="R327" s="28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</row>
    <row r="328">
      <c r="A328" s="32"/>
      <c r="B328" s="33"/>
      <c r="C328" s="33"/>
      <c r="D328" s="33"/>
      <c r="E328" s="34"/>
      <c r="F328" s="35"/>
      <c r="G328" s="28"/>
      <c r="H328" s="29"/>
      <c r="I328" s="28"/>
      <c r="J328" s="28"/>
      <c r="K328" s="36"/>
      <c r="L328" s="36"/>
      <c r="M328" s="28"/>
      <c r="N328" s="28"/>
      <c r="O328" s="28"/>
      <c r="P328" s="28"/>
      <c r="Q328" s="28"/>
      <c r="R328" s="28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</row>
    <row r="329">
      <c r="A329" s="32"/>
      <c r="B329" s="33"/>
      <c r="C329" s="33"/>
      <c r="D329" s="33"/>
      <c r="E329" s="34"/>
      <c r="F329" s="35"/>
      <c r="G329" s="28"/>
      <c r="H329" s="29"/>
      <c r="I329" s="28"/>
      <c r="J329" s="28"/>
      <c r="K329" s="36"/>
      <c r="L329" s="36"/>
      <c r="M329" s="28"/>
      <c r="N329" s="28"/>
      <c r="O329" s="28"/>
      <c r="P329" s="28"/>
      <c r="Q329" s="28"/>
      <c r="R329" s="28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</row>
    <row r="330">
      <c r="A330" s="32"/>
      <c r="B330" s="33"/>
      <c r="C330" s="33"/>
      <c r="D330" s="33"/>
      <c r="E330" s="34"/>
      <c r="F330" s="35"/>
      <c r="G330" s="28"/>
      <c r="H330" s="29"/>
      <c r="I330" s="28"/>
      <c r="J330" s="28"/>
      <c r="K330" s="36"/>
      <c r="L330" s="36"/>
      <c r="M330" s="28"/>
      <c r="N330" s="28"/>
      <c r="O330" s="28"/>
      <c r="P330" s="28"/>
      <c r="Q330" s="28"/>
      <c r="R330" s="28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</row>
    <row r="331">
      <c r="A331" s="32"/>
      <c r="B331" s="33"/>
      <c r="C331" s="33"/>
      <c r="D331" s="33"/>
      <c r="E331" s="34"/>
      <c r="F331" s="35"/>
      <c r="G331" s="28"/>
      <c r="H331" s="29"/>
      <c r="I331" s="28"/>
      <c r="J331" s="28"/>
      <c r="K331" s="36"/>
      <c r="L331" s="36"/>
      <c r="M331" s="28"/>
      <c r="N331" s="28"/>
      <c r="O331" s="28"/>
      <c r="P331" s="28"/>
      <c r="Q331" s="28"/>
      <c r="R331" s="28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</row>
    <row r="332">
      <c r="A332" s="32"/>
      <c r="B332" s="33"/>
      <c r="C332" s="33"/>
      <c r="D332" s="33"/>
      <c r="E332" s="34"/>
      <c r="F332" s="35"/>
      <c r="G332" s="28"/>
      <c r="H332" s="29"/>
      <c r="I332" s="28"/>
      <c r="J332" s="28"/>
      <c r="K332" s="36"/>
      <c r="L332" s="36"/>
      <c r="M332" s="28"/>
      <c r="N332" s="28"/>
      <c r="O332" s="28"/>
      <c r="P332" s="28"/>
      <c r="Q332" s="28"/>
      <c r="R332" s="28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</row>
    <row r="333">
      <c r="A333" s="32"/>
      <c r="B333" s="33"/>
      <c r="C333" s="33"/>
      <c r="D333" s="33"/>
      <c r="E333" s="34"/>
      <c r="F333" s="35"/>
      <c r="G333" s="28"/>
      <c r="H333" s="29"/>
      <c r="I333" s="28"/>
      <c r="J333" s="28"/>
      <c r="K333" s="36"/>
      <c r="L333" s="36"/>
      <c r="M333" s="28"/>
      <c r="N333" s="28"/>
      <c r="O333" s="28"/>
      <c r="P333" s="28"/>
      <c r="Q333" s="28"/>
      <c r="R333" s="28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</row>
    <row r="334">
      <c r="A334" s="32"/>
      <c r="B334" s="33"/>
      <c r="C334" s="33"/>
      <c r="D334" s="33"/>
      <c r="E334" s="34"/>
      <c r="F334" s="35"/>
      <c r="G334" s="28"/>
      <c r="H334" s="29"/>
      <c r="I334" s="28"/>
      <c r="J334" s="28"/>
      <c r="K334" s="36"/>
      <c r="L334" s="36"/>
      <c r="M334" s="28"/>
      <c r="N334" s="28"/>
      <c r="O334" s="28"/>
      <c r="P334" s="28"/>
      <c r="Q334" s="28"/>
      <c r="R334" s="28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</row>
    <row r="335">
      <c r="A335" s="32"/>
      <c r="B335" s="33"/>
      <c r="C335" s="33"/>
      <c r="D335" s="33"/>
      <c r="E335" s="34"/>
      <c r="F335" s="35"/>
      <c r="G335" s="28"/>
      <c r="H335" s="29"/>
      <c r="I335" s="28"/>
      <c r="J335" s="28"/>
      <c r="K335" s="36"/>
      <c r="L335" s="36"/>
      <c r="M335" s="28"/>
      <c r="N335" s="28"/>
      <c r="O335" s="28"/>
      <c r="P335" s="28"/>
      <c r="Q335" s="28"/>
      <c r="R335" s="28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</row>
    <row r="336">
      <c r="A336" s="32"/>
      <c r="B336" s="33"/>
      <c r="C336" s="33"/>
      <c r="D336" s="33"/>
      <c r="E336" s="34"/>
      <c r="F336" s="35"/>
      <c r="G336" s="28"/>
      <c r="H336" s="29"/>
      <c r="I336" s="28"/>
      <c r="J336" s="28"/>
      <c r="K336" s="36"/>
      <c r="L336" s="36"/>
      <c r="M336" s="28"/>
      <c r="N336" s="28"/>
      <c r="O336" s="28"/>
      <c r="P336" s="28"/>
      <c r="Q336" s="28"/>
      <c r="R336" s="28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</row>
    <row r="337">
      <c r="A337" s="32"/>
      <c r="B337" s="33"/>
      <c r="C337" s="33"/>
      <c r="D337" s="33"/>
      <c r="E337" s="34"/>
      <c r="F337" s="35"/>
      <c r="G337" s="28"/>
      <c r="H337" s="29"/>
      <c r="I337" s="28"/>
      <c r="J337" s="28"/>
      <c r="K337" s="36"/>
      <c r="L337" s="36"/>
      <c r="M337" s="28"/>
      <c r="N337" s="28"/>
      <c r="O337" s="28"/>
      <c r="P337" s="28"/>
      <c r="Q337" s="28"/>
      <c r="R337" s="28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</row>
    <row r="338">
      <c r="A338" s="32"/>
      <c r="B338" s="33"/>
      <c r="C338" s="33"/>
      <c r="D338" s="33"/>
      <c r="E338" s="34"/>
      <c r="F338" s="35"/>
      <c r="G338" s="28"/>
      <c r="H338" s="29"/>
      <c r="I338" s="28"/>
      <c r="J338" s="28"/>
      <c r="K338" s="36"/>
      <c r="L338" s="36"/>
      <c r="M338" s="28"/>
      <c r="N338" s="28"/>
      <c r="O338" s="28"/>
      <c r="P338" s="28"/>
      <c r="Q338" s="28"/>
      <c r="R338" s="28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</row>
    <row r="339">
      <c r="A339" s="32"/>
      <c r="B339" s="33"/>
      <c r="C339" s="33"/>
      <c r="D339" s="33"/>
      <c r="E339" s="34"/>
      <c r="F339" s="35"/>
      <c r="G339" s="28"/>
      <c r="H339" s="29"/>
      <c r="I339" s="28"/>
      <c r="J339" s="28"/>
      <c r="K339" s="36"/>
      <c r="L339" s="36"/>
      <c r="M339" s="28"/>
      <c r="N339" s="28"/>
      <c r="O339" s="28"/>
      <c r="P339" s="28"/>
      <c r="Q339" s="28"/>
      <c r="R339" s="28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</row>
    <row r="340">
      <c r="A340" s="32"/>
      <c r="B340" s="33"/>
      <c r="C340" s="33"/>
      <c r="D340" s="33"/>
      <c r="E340" s="34"/>
      <c r="F340" s="35"/>
      <c r="G340" s="28"/>
      <c r="H340" s="29"/>
      <c r="I340" s="28"/>
      <c r="J340" s="28"/>
      <c r="K340" s="36"/>
      <c r="L340" s="36"/>
      <c r="M340" s="28"/>
      <c r="N340" s="28"/>
      <c r="O340" s="28"/>
      <c r="P340" s="28"/>
      <c r="Q340" s="28"/>
      <c r="R340" s="28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</row>
    <row r="341">
      <c r="A341" s="32"/>
      <c r="B341" s="33"/>
      <c r="C341" s="33"/>
      <c r="D341" s="33"/>
      <c r="E341" s="34"/>
      <c r="F341" s="35"/>
      <c r="G341" s="28"/>
      <c r="H341" s="29"/>
      <c r="I341" s="28"/>
      <c r="J341" s="28"/>
      <c r="K341" s="36"/>
      <c r="L341" s="36"/>
      <c r="M341" s="28"/>
      <c r="N341" s="28"/>
      <c r="O341" s="28"/>
      <c r="P341" s="28"/>
      <c r="Q341" s="28"/>
      <c r="R341" s="28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</row>
    <row r="342">
      <c r="A342" s="32"/>
      <c r="B342" s="33"/>
      <c r="C342" s="33"/>
      <c r="D342" s="33"/>
      <c r="E342" s="34"/>
      <c r="F342" s="35"/>
      <c r="G342" s="28"/>
      <c r="H342" s="29"/>
      <c r="I342" s="28"/>
      <c r="J342" s="28"/>
      <c r="K342" s="36"/>
      <c r="L342" s="36"/>
      <c r="M342" s="28"/>
      <c r="N342" s="28"/>
      <c r="O342" s="28"/>
      <c r="P342" s="28"/>
      <c r="Q342" s="28"/>
      <c r="R342" s="28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</row>
    <row r="343">
      <c r="A343" s="32"/>
      <c r="B343" s="33"/>
      <c r="C343" s="33"/>
      <c r="D343" s="33"/>
      <c r="E343" s="34"/>
      <c r="F343" s="35"/>
      <c r="G343" s="28"/>
      <c r="H343" s="29"/>
      <c r="I343" s="28"/>
      <c r="J343" s="28"/>
      <c r="K343" s="36"/>
      <c r="L343" s="36"/>
      <c r="M343" s="28"/>
      <c r="N343" s="28"/>
      <c r="O343" s="28"/>
      <c r="P343" s="28"/>
      <c r="Q343" s="28"/>
      <c r="R343" s="28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</row>
    <row r="344">
      <c r="A344" s="32"/>
      <c r="B344" s="33"/>
      <c r="C344" s="33"/>
      <c r="D344" s="33"/>
      <c r="E344" s="34"/>
      <c r="F344" s="35"/>
      <c r="G344" s="28"/>
      <c r="H344" s="29"/>
      <c r="I344" s="28"/>
      <c r="J344" s="28"/>
      <c r="K344" s="36"/>
      <c r="L344" s="36"/>
      <c r="M344" s="28"/>
      <c r="N344" s="28"/>
      <c r="O344" s="28"/>
      <c r="P344" s="28"/>
      <c r="Q344" s="28"/>
      <c r="R344" s="28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</row>
    <row r="345">
      <c r="A345" s="32"/>
      <c r="B345" s="33"/>
      <c r="C345" s="33"/>
      <c r="D345" s="33"/>
      <c r="E345" s="34"/>
      <c r="F345" s="35"/>
      <c r="G345" s="28"/>
      <c r="H345" s="29"/>
      <c r="I345" s="28"/>
      <c r="J345" s="28"/>
      <c r="K345" s="36"/>
      <c r="L345" s="36"/>
      <c r="M345" s="28"/>
      <c r="N345" s="28"/>
      <c r="O345" s="28"/>
      <c r="P345" s="28"/>
      <c r="Q345" s="28"/>
      <c r="R345" s="28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</row>
    <row r="346">
      <c r="A346" s="32"/>
      <c r="B346" s="33"/>
      <c r="C346" s="33"/>
      <c r="D346" s="33"/>
      <c r="E346" s="34"/>
      <c r="F346" s="35"/>
      <c r="G346" s="28"/>
      <c r="H346" s="29"/>
      <c r="I346" s="28"/>
      <c r="J346" s="28"/>
      <c r="K346" s="36"/>
      <c r="L346" s="36"/>
      <c r="M346" s="28"/>
      <c r="N346" s="28"/>
      <c r="O346" s="28"/>
      <c r="P346" s="28"/>
      <c r="Q346" s="28"/>
      <c r="R346" s="28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</row>
    <row r="347">
      <c r="A347" s="32"/>
      <c r="B347" s="33"/>
      <c r="C347" s="33"/>
      <c r="D347" s="33"/>
      <c r="E347" s="34"/>
      <c r="F347" s="35"/>
      <c r="G347" s="28"/>
      <c r="H347" s="29"/>
      <c r="I347" s="28"/>
      <c r="J347" s="28"/>
      <c r="K347" s="36"/>
      <c r="L347" s="36"/>
      <c r="M347" s="28"/>
      <c r="N347" s="28"/>
      <c r="O347" s="28"/>
      <c r="P347" s="28"/>
      <c r="Q347" s="28"/>
      <c r="R347" s="28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</row>
    <row r="348">
      <c r="A348" s="32"/>
      <c r="B348" s="33"/>
      <c r="C348" s="33"/>
      <c r="D348" s="33"/>
      <c r="E348" s="34"/>
      <c r="F348" s="35"/>
      <c r="G348" s="28"/>
      <c r="H348" s="29"/>
      <c r="I348" s="28"/>
      <c r="J348" s="28"/>
      <c r="K348" s="36"/>
      <c r="L348" s="36"/>
      <c r="M348" s="28"/>
      <c r="N348" s="28"/>
      <c r="O348" s="28"/>
      <c r="P348" s="28"/>
      <c r="Q348" s="28"/>
      <c r="R348" s="28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</row>
    <row r="349">
      <c r="A349" s="32"/>
      <c r="B349" s="33"/>
      <c r="C349" s="33"/>
      <c r="D349" s="33"/>
      <c r="E349" s="34"/>
      <c r="F349" s="35"/>
      <c r="G349" s="28"/>
      <c r="H349" s="29"/>
      <c r="I349" s="28"/>
      <c r="J349" s="28"/>
      <c r="K349" s="36"/>
      <c r="L349" s="36"/>
      <c r="M349" s="28"/>
      <c r="N349" s="28"/>
      <c r="O349" s="28"/>
      <c r="P349" s="28"/>
      <c r="Q349" s="28"/>
      <c r="R349" s="28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</row>
    <row r="350">
      <c r="A350" s="32"/>
      <c r="B350" s="33"/>
      <c r="C350" s="33"/>
      <c r="D350" s="33"/>
      <c r="E350" s="34"/>
      <c r="F350" s="35"/>
      <c r="G350" s="28"/>
      <c r="H350" s="29"/>
      <c r="I350" s="28"/>
      <c r="J350" s="28"/>
      <c r="K350" s="36"/>
      <c r="L350" s="36"/>
      <c r="M350" s="28"/>
      <c r="N350" s="28"/>
      <c r="O350" s="28"/>
      <c r="P350" s="28"/>
      <c r="Q350" s="28"/>
      <c r="R350" s="28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</row>
    <row r="351">
      <c r="A351" s="32"/>
      <c r="B351" s="33"/>
      <c r="C351" s="33"/>
      <c r="D351" s="33"/>
      <c r="E351" s="34"/>
      <c r="F351" s="35"/>
      <c r="G351" s="28"/>
      <c r="H351" s="29"/>
      <c r="I351" s="28"/>
      <c r="J351" s="28"/>
      <c r="K351" s="36"/>
      <c r="L351" s="36"/>
      <c r="M351" s="28"/>
      <c r="N351" s="28"/>
      <c r="O351" s="28"/>
      <c r="P351" s="28"/>
      <c r="Q351" s="28"/>
      <c r="R351" s="28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</row>
    <row r="352">
      <c r="A352" s="32"/>
      <c r="B352" s="33"/>
      <c r="C352" s="33"/>
      <c r="D352" s="33"/>
      <c r="E352" s="34"/>
      <c r="F352" s="35"/>
      <c r="G352" s="28"/>
      <c r="H352" s="29"/>
      <c r="I352" s="28"/>
      <c r="J352" s="28"/>
      <c r="K352" s="36"/>
      <c r="L352" s="36"/>
      <c r="M352" s="28"/>
      <c r="N352" s="28"/>
      <c r="O352" s="28"/>
      <c r="P352" s="28"/>
      <c r="Q352" s="28"/>
      <c r="R352" s="28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</row>
    <row r="353">
      <c r="A353" s="32"/>
      <c r="B353" s="33"/>
      <c r="C353" s="33"/>
      <c r="D353" s="33"/>
      <c r="E353" s="34"/>
      <c r="F353" s="35"/>
      <c r="G353" s="28"/>
      <c r="H353" s="29"/>
      <c r="I353" s="28"/>
      <c r="J353" s="28"/>
      <c r="K353" s="36"/>
      <c r="L353" s="36"/>
      <c r="M353" s="28"/>
      <c r="N353" s="28"/>
      <c r="O353" s="28"/>
      <c r="P353" s="28"/>
      <c r="Q353" s="28"/>
      <c r="R353" s="28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</row>
    <row r="354">
      <c r="A354" s="32"/>
      <c r="B354" s="33"/>
      <c r="C354" s="33"/>
      <c r="D354" s="33"/>
      <c r="E354" s="34"/>
      <c r="F354" s="35"/>
      <c r="G354" s="28"/>
      <c r="H354" s="29"/>
      <c r="I354" s="28"/>
      <c r="J354" s="28"/>
      <c r="K354" s="36"/>
      <c r="L354" s="36"/>
      <c r="M354" s="28"/>
      <c r="N354" s="28"/>
      <c r="O354" s="28"/>
      <c r="P354" s="28"/>
      <c r="Q354" s="28"/>
      <c r="R354" s="28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</row>
    <row r="355">
      <c r="A355" s="32"/>
      <c r="B355" s="33"/>
      <c r="C355" s="33"/>
      <c r="D355" s="33"/>
      <c r="E355" s="34"/>
      <c r="F355" s="35"/>
      <c r="G355" s="28"/>
      <c r="H355" s="29"/>
      <c r="I355" s="28"/>
      <c r="J355" s="28"/>
      <c r="K355" s="36"/>
      <c r="L355" s="36"/>
      <c r="M355" s="28"/>
      <c r="N355" s="28"/>
      <c r="O355" s="28"/>
      <c r="P355" s="28"/>
      <c r="Q355" s="28"/>
      <c r="R355" s="28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</row>
    <row r="356">
      <c r="A356" s="32"/>
      <c r="B356" s="33"/>
      <c r="C356" s="33"/>
      <c r="D356" s="33"/>
      <c r="E356" s="34"/>
      <c r="F356" s="35"/>
      <c r="G356" s="28"/>
      <c r="H356" s="29"/>
      <c r="I356" s="28"/>
      <c r="J356" s="28"/>
      <c r="K356" s="36"/>
      <c r="L356" s="36"/>
      <c r="M356" s="28"/>
      <c r="N356" s="28"/>
      <c r="O356" s="28"/>
      <c r="P356" s="28"/>
      <c r="Q356" s="28"/>
      <c r="R356" s="28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</row>
    <row r="357">
      <c r="A357" s="32"/>
      <c r="B357" s="33"/>
      <c r="C357" s="33"/>
      <c r="D357" s="33"/>
      <c r="E357" s="34"/>
      <c r="F357" s="35"/>
      <c r="G357" s="28"/>
      <c r="H357" s="29"/>
      <c r="I357" s="28"/>
      <c r="J357" s="28"/>
      <c r="K357" s="36"/>
      <c r="L357" s="36"/>
      <c r="M357" s="28"/>
      <c r="N357" s="28"/>
      <c r="O357" s="28"/>
      <c r="P357" s="28"/>
      <c r="Q357" s="28"/>
      <c r="R357" s="28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</row>
    <row r="358">
      <c r="A358" s="32"/>
      <c r="B358" s="33"/>
      <c r="C358" s="33"/>
      <c r="D358" s="33"/>
      <c r="E358" s="34"/>
      <c r="F358" s="35"/>
      <c r="G358" s="28"/>
      <c r="H358" s="29"/>
      <c r="I358" s="28"/>
      <c r="J358" s="28"/>
      <c r="K358" s="36"/>
      <c r="L358" s="36"/>
      <c r="M358" s="28"/>
      <c r="N358" s="28"/>
      <c r="O358" s="28"/>
      <c r="P358" s="28"/>
      <c r="Q358" s="28"/>
      <c r="R358" s="28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</row>
    <row r="359">
      <c r="A359" s="32"/>
      <c r="B359" s="33"/>
      <c r="C359" s="33"/>
      <c r="D359" s="33"/>
      <c r="E359" s="34"/>
      <c r="F359" s="35"/>
      <c r="G359" s="28"/>
      <c r="H359" s="29"/>
      <c r="I359" s="28"/>
      <c r="J359" s="28"/>
      <c r="K359" s="36"/>
      <c r="L359" s="36"/>
      <c r="M359" s="28"/>
      <c r="N359" s="28"/>
      <c r="O359" s="28"/>
      <c r="P359" s="28"/>
      <c r="Q359" s="28"/>
      <c r="R359" s="28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</row>
    <row r="360">
      <c r="A360" s="32"/>
      <c r="B360" s="33"/>
      <c r="C360" s="33"/>
      <c r="D360" s="33"/>
      <c r="E360" s="34"/>
      <c r="F360" s="35"/>
      <c r="G360" s="28"/>
      <c r="H360" s="29"/>
      <c r="I360" s="28"/>
      <c r="J360" s="28"/>
      <c r="K360" s="36"/>
      <c r="L360" s="36"/>
      <c r="M360" s="28"/>
      <c r="N360" s="28"/>
      <c r="O360" s="28"/>
      <c r="P360" s="28"/>
      <c r="Q360" s="28"/>
      <c r="R360" s="28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</row>
    <row r="361">
      <c r="A361" s="32"/>
      <c r="B361" s="33"/>
      <c r="C361" s="33"/>
      <c r="D361" s="33"/>
      <c r="E361" s="34"/>
      <c r="F361" s="35"/>
      <c r="G361" s="28"/>
      <c r="H361" s="29"/>
      <c r="I361" s="28"/>
      <c r="J361" s="28"/>
      <c r="K361" s="36"/>
      <c r="L361" s="36"/>
      <c r="M361" s="28"/>
      <c r="N361" s="28"/>
      <c r="O361" s="28"/>
      <c r="P361" s="28"/>
      <c r="Q361" s="28"/>
      <c r="R361" s="28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</row>
    <row r="362">
      <c r="A362" s="32"/>
      <c r="B362" s="33"/>
      <c r="C362" s="33"/>
      <c r="D362" s="33"/>
      <c r="E362" s="34"/>
      <c r="F362" s="35"/>
      <c r="G362" s="28"/>
      <c r="H362" s="29"/>
      <c r="I362" s="28"/>
      <c r="J362" s="28"/>
      <c r="K362" s="36"/>
      <c r="L362" s="36"/>
      <c r="M362" s="28"/>
      <c r="N362" s="28"/>
      <c r="O362" s="28"/>
      <c r="P362" s="28"/>
      <c r="Q362" s="28"/>
      <c r="R362" s="28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</row>
    <row r="363">
      <c r="A363" s="32"/>
      <c r="B363" s="33"/>
      <c r="C363" s="33"/>
      <c r="D363" s="33"/>
      <c r="E363" s="34"/>
      <c r="F363" s="35"/>
      <c r="G363" s="28"/>
      <c r="H363" s="29"/>
      <c r="I363" s="28"/>
      <c r="J363" s="28"/>
      <c r="K363" s="36"/>
      <c r="L363" s="36"/>
      <c r="M363" s="28"/>
      <c r="N363" s="28"/>
      <c r="O363" s="28"/>
      <c r="P363" s="28"/>
      <c r="Q363" s="28"/>
      <c r="R363" s="28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</row>
    <row r="364">
      <c r="A364" s="32"/>
      <c r="B364" s="33"/>
      <c r="C364" s="33"/>
      <c r="D364" s="33"/>
      <c r="E364" s="34"/>
      <c r="F364" s="35"/>
      <c r="G364" s="28"/>
      <c r="H364" s="29"/>
      <c r="I364" s="28"/>
      <c r="J364" s="28"/>
      <c r="K364" s="36"/>
      <c r="L364" s="36"/>
      <c r="M364" s="28"/>
      <c r="N364" s="28"/>
      <c r="O364" s="28"/>
      <c r="P364" s="28"/>
      <c r="Q364" s="28"/>
      <c r="R364" s="28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</row>
    <row r="365">
      <c r="A365" s="32"/>
      <c r="B365" s="33"/>
      <c r="C365" s="33"/>
      <c r="D365" s="33"/>
      <c r="E365" s="34"/>
      <c r="F365" s="35"/>
      <c r="G365" s="28"/>
      <c r="H365" s="29"/>
      <c r="I365" s="28"/>
      <c r="J365" s="28"/>
      <c r="K365" s="36"/>
      <c r="L365" s="36"/>
      <c r="M365" s="28"/>
      <c r="N365" s="28"/>
      <c r="O365" s="28"/>
      <c r="P365" s="28"/>
      <c r="Q365" s="28"/>
      <c r="R365" s="28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</row>
    <row r="366">
      <c r="A366" s="32"/>
      <c r="B366" s="33"/>
      <c r="C366" s="33"/>
      <c r="D366" s="33"/>
      <c r="E366" s="34"/>
      <c r="F366" s="35"/>
      <c r="G366" s="28"/>
      <c r="H366" s="29"/>
      <c r="I366" s="28"/>
      <c r="J366" s="28"/>
      <c r="K366" s="36"/>
      <c r="L366" s="36"/>
      <c r="M366" s="28"/>
      <c r="N366" s="28"/>
      <c r="O366" s="28"/>
      <c r="P366" s="28"/>
      <c r="Q366" s="28"/>
      <c r="R366" s="28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</row>
    <row r="367">
      <c r="A367" s="32"/>
      <c r="B367" s="33"/>
      <c r="C367" s="33"/>
      <c r="D367" s="33"/>
      <c r="E367" s="34"/>
      <c r="F367" s="35"/>
      <c r="G367" s="28"/>
      <c r="H367" s="29"/>
      <c r="I367" s="28"/>
      <c r="J367" s="28"/>
      <c r="K367" s="36"/>
      <c r="L367" s="36"/>
      <c r="M367" s="28"/>
      <c r="N367" s="28"/>
      <c r="O367" s="28"/>
      <c r="P367" s="28"/>
      <c r="Q367" s="28"/>
      <c r="R367" s="28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</row>
    <row r="368">
      <c r="A368" s="32"/>
      <c r="B368" s="33"/>
      <c r="C368" s="33"/>
      <c r="D368" s="33"/>
      <c r="E368" s="34"/>
      <c r="F368" s="35"/>
      <c r="G368" s="28"/>
      <c r="H368" s="29"/>
      <c r="I368" s="28"/>
      <c r="J368" s="28"/>
      <c r="K368" s="36"/>
      <c r="L368" s="36"/>
      <c r="M368" s="28"/>
      <c r="N368" s="28"/>
      <c r="O368" s="28"/>
      <c r="P368" s="28"/>
      <c r="Q368" s="28"/>
      <c r="R368" s="28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</row>
    <row r="369">
      <c r="A369" s="32"/>
      <c r="B369" s="33"/>
      <c r="C369" s="33"/>
      <c r="D369" s="33"/>
      <c r="E369" s="34"/>
      <c r="F369" s="35"/>
      <c r="G369" s="28"/>
      <c r="H369" s="29"/>
      <c r="I369" s="28"/>
      <c r="J369" s="28"/>
      <c r="K369" s="36"/>
      <c r="L369" s="36"/>
      <c r="M369" s="28"/>
      <c r="N369" s="28"/>
      <c r="O369" s="28"/>
      <c r="P369" s="28"/>
      <c r="Q369" s="28"/>
      <c r="R369" s="28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</row>
    <row r="370">
      <c r="A370" s="32"/>
      <c r="B370" s="33"/>
      <c r="C370" s="33"/>
      <c r="D370" s="33"/>
      <c r="E370" s="34"/>
      <c r="F370" s="35"/>
      <c r="G370" s="28"/>
      <c r="H370" s="29"/>
      <c r="I370" s="28"/>
      <c r="J370" s="28"/>
      <c r="K370" s="36"/>
      <c r="L370" s="36"/>
      <c r="M370" s="28"/>
      <c r="N370" s="28"/>
      <c r="O370" s="28"/>
      <c r="P370" s="28"/>
      <c r="Q370" s="28"/>
      <c r="R370" s="28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</row>
    <row r="371">
      <c r="A371" s="32"/>
      <c r="B371" s="33"/>
      <c r="C371" s="33"/>
      <c r="D371" s="33"/>
      <c r="E371" s="34"/>
      <c r="F371" s="35"/>
      <c r="G371" s="28"/>
      <c r="H371" s="29"/>
      <c r="I371" s="28"/>
      <c r="J371" s="28"/>
      <c r="K371" s="36"/>
      <c r="L371" s="36"/>
      <c r="M371" s="28"/>
      <c r="N371" s="28"/>
      <c r="O371" s="28"/>
      <c r="P371" s="28"/>
      <c r="Q371" s="28"/>
      <c r="R371" s="28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</row>
    <row r="372">
      <c r="A372" s="32"/>
      <c r="B372" s="33"/>
      <c r="C372" s="33"/>
      <c r="D372" s="33"/>
      <c r="E372" s="34"/>
      <c r="F372" s="35"/>
      <c r="G372" s="28"/>
      <c r="H372" s="29"/>
      <c r="I372" s="28"/>
      <c r="J372" s="28"/>
      <c r="K372" s="36"/>
      <c r="L372" s="36"/>
      <c r="M372" s="28"/>
      <c r="N372" s="28"/>
      <c r="O372" s="28"/>
      <c r="P372" s="28"/>
      <c r="Q372" s="28"/>
      <c r="R372" s="28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</row>
    <row r="373">
      <c r="A373" s="32"/>
      <c r="B373" s="33"/>
      <c r="C373" s="33"/>
      <c r="D373" s="33"/>
      <c r="E373" s="34"/>
      <c r="F373" s="35"/>
      <c r="G373" s="28"/>
      <c r="H373" s="29"/>
      <c r="I373" s="28"/>
      <c r="J373" s="28"/>
      <c r="K373" s="36"/>
      <c r="L373" s="36"/>
      <c r="M373" s="28"/>
      <c r="N373" s="28"/>
      <c r="O373" s="28"/>
      <c r="P373" s="28"/>
      <c r="Q373" s="28"/>
      <c r="R373" s="28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</row>
    <row r="374">
      <c r="A374" s="32"/>
      <c r="B374" s="33"/>
      <c r="C374" s="33"/>
      <c r="D374" s="33"/>
      <c r="E374" s="34"/>
      <c r="F374" s="35"/>
      <c r="G374" s="28"/>
      <c r="H374" s="29"/>
      <c r="I374" s="28"/>
      <c r="J374" s="28"/>
      <c r="K374" s="36"/>
      <c r="L374" s="36"/>
      <c r="M374" s="28"/>
      <c r="N374" s="28"/>
      <c r="O374" s="28"/>
      <c r="P374" s="28"/>
      <c r="Q374" s="28"/>
      <c r="R374" s="28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</row>
    <row r="375">
      <c r="A375" s="32"/>
      <c r="B375" s="33"/>
      <c r="C375" s="33"/>
      <c r="D375" s="33"/>
      <c r="E375" s="34"/>
      <c r="F375" s="35"/>
      <c r="G375" s="28"/>
      <c r="H375" s="29"/>
      <c r="I375" s="28"/>
      <c r="J375" s="28"/>
      <c r="K375" s="36"/>
      <c r="L375" s="36"/>
      <c r="M375" s="28"/>
      <c r="N375" s="28"/>
      <c r="O375" s="28"/>
      <c r="P375" s="28"/>
      <c r="Q375" s="28"/>
      <c r="R375" s="28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</row>
    <row r="376">
      <c r="A376" s="32"/>
      <c r="B376" s="33"/>
      <c r="C376" s="33"/>
      <c r="D376" s="33"/>
      <c r="E376" s="34"/>
      <c r="F376" s="35"/>
      <c r="G376" s="28"/>
      <c r="H376" s="29"/>
      <c r="I376" s="28"/>
      <c r="J376" s="28"/>
      <c r="K376" s="36"/>
      <c r="L376" s="36"/>
      <c r="M376" s="28"/>
      <c r="N376" s="28"/>
      <c r="O376" s="28"/>
      <c r="P376" s="28"/>
      <c r="Q376" s="28"/>
      <c r="R376" s="28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</row>
    <row r="377">
      <c r="A377" s="32"/>
      <c r="B377" s="33"/>
      <c r="C377" s="33"/>
      <c r="D377" s="33"/>
      <c r="E377" s="34"/>
      <c r="F377" s="35"/>
      <c r="G377" s="28"/>
      <c r="H377" s="29"/>
      <c r="I377" s="28"/>
      <c r="J377" s="28"/>
      <c r="K377" s="36"/>
      <c r="L377" s="36"/>
      <c r="M377" s="28"/>
      <c r="N377" s="28"/>
      <c r="O377" s="28"/>
      <c r="P377" s="28"/>
      <c r="Q377" s="28"/>
      <c r="R377" s="28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</row>
    <row r="378">
      <c r="A378" s="32"/>
      <c r="B378" s="33"/>
      <c r="C378" s="33"/>
      <c r="D378" s="33"/>
      <c r="E378" s="34"/>
      <c r="F378" s="35"/>
      <c r="G378" s="28"/>
      <c r="H378" s="29"/>
      <c r="I378" s="28"/>
      <c r="J378" s="28"/>
      <c r="K378" s="36"/>
      <c r="L378" s="36"/>
      <c r="M378" s="28"/>
      <c r="N378" s="28"/>
      <c r="O378" s="28"/>
      <c r="P378" s="28"/>
      <c r="Q378" s="28"/>
      <c r="R378" s="28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</row>
    <row r="379">
      <c r="A379" s="32"/>
      <c r="B379" s="33"/>
      <c r="C379" s="33"/>
      <c r="D379" s="33"/>
      <c r="E379" s="34"/>
      <c r="F379" s="35"/>
      <c r="G379" s="28"/>
      <c r="H379" s="29"/>
      <c r="I379" s="28"/>
      <c r="J379" s="28"/>
      <c r="K379" s="36"/>
      <c r="L379" s="36"/>
      <c r="M379" s="28"/>
      <c r="N379" s="28"/>
      <c r="O379" s="28"/>
      <c r="P379" s="28"/>
      <c r="Q379" s="28"/>
      <c r="R379" s="28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</row>
    <row r="380">
      <c r="A380" s="32"/>
      <c r="B380" s="33"/>
      <c r="C380" s="33"/>
      <c r="D380" s="33"/>
      <c r="E380" s="34"/>
      <c r="F380" s="35"/>
      <c r="G380" s="28"/>
      <c r="H380" s="29"/>
      <c r="I380" s="28"/>
      <c r="J380" s="28"/>
      <c r="K380" s="36"/>
      <c r="L380" s="36"/>
      <c r="M380" s="28"/>
      <c r="N380" s="28"/>
      <c r="O380" s="28"/>
      <c r="P380" s="28"/>
      <c r="Q380" s="28"/>
      <c r="R380" s="28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</row>
    <row r="381">
      <c r="A381" s="32"/>
      <c r="B381" s="33"/>
      <c r="C381" s="33"/>
      <c r="D381" s="33"/>
      <c r="E381" s="34"/>
      <c r="F381" s="35"/>
      <c r="G381" s="28"/>
      <c r="H381" s="29"/>
      <c r="I381" s="28"/>
      <c r="J381" s="28"/>
      <c r="K381" s="36"/>
      <c r="L381" s="36"/>
      <c r="M381" s="28"/>
      <c r="N381" s="28"/>
      <c r="O381" s="28"/>
      <c r="P381" s="28"/>
      <c r="Q381" s="28"/>
      <c r="R381" s="28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</row>
    <row r="382">
      <c r="A382" s="32"/>
      <c r="B382" s="33"/>
      <c r="C382" s="33"/>
      <c r="D382" s="33"/>
      <c r="E382" s="34"/>
      <c r="F382" s="35"/>
      <c r="G382" s="28"/>
      <c r="H382" s="29"/>
      <c r="I382" s="28"/>
      <c r="J382" s="28"/>
      <c r="K382" s="36"/>
      <c r="L382" s="36"/>
      <c r="M382" s="28"/>
      <c r="N382" s="28"/>
      <c r="O382" s="28"/>
      <c r="P382" s="28"/>
      <c r="Q382" s="28"/>
      <c r="R382" s="28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</row>
    <row r="383">
      <c r="A383" s="32"/>
      <c r="B383" s="33"/>
      <c r="C383" s="33"/>
      <c r="D383" s="33"/>
      <c r="E383" s="34"/>
      <c r="F383" s="35"/>
      <c r="G383" s="28"/>
      <c r="H383" s="29"/>
      <c r="I383" s="28"/>
      <c r="J383" s="28"/>
      <c r="K383" s="36"/>
      <c r="L383" s="36"/>
      <c r="M383" s="28"/>
      <c r="N383" s="28"/>
      <c r="O383" s="28"/>
      <c r="P383" s="28"/>
      <c r="Q383" s="28"/>
      <c r="R383" s="28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</row>
    <row r="384">
      <c r="A384" s="32"/>
      <c r="B384" s="33"/>
      <c r="C384" s="33"/>
      <c r="D384" s="33"/>
      <c r="E384" s="34"/>
      <c r="F384" s="35"/>
      <c r="G384" s="28"/>
      <c r="H384" s="29"/>
      <c r="I384" s="28"/>
      <c r="J384" s="28"/>
      <c r="K384" s="36"/>
      <c r="L384" s="36"/>
      <c r="M384" s="28"/>
      <c r="N384" s="28"/>
      <c r="O384" s="28"/>
      <c r="P384" s="28"/>
      <c r="Q384" s="28"/>
      <c r="R384" s="28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</row>
    <row r="385">
      <c r="A385" s="32"/>
      <c r="B385" s="33"/>
      <c r="C385" s="33"/>
      <c r="D385" s="33"/>
      <c r="E385" s="34"/>
      <c r="F385" s="35"/>
      <c r="G385" s="28"/>
      <c r="H385" s="29"/>
      <c r="I385" s="28"/>
      <c r="J385" s="28"/>
      <c r="K385" s="36"/>
      <c r="L385" s="36"/>
      <c r="M385" s="28"/>
      <c r="N385" s="28"/>
      <c r="O385" s="28"/>
      <c r="P385" s="28"/>
      <c r="Q385" s="28"/>
      <c r="R385" s="28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</row>
    <row r="386">
      <c r="A386" s="32"/>
      <c r="B386" s="33"/>
      <c r="C386" s="33"/>
      <c r="D386" s="33"/>
      <c r="E386" s="34"/>
      <c r="F386" s="35"/>
      <c r="G386" s="28"/>
      <c r="H386" s="29"/>
      <c r="I386" s="28"/>
      <c r="J386" s="28"/>
      <c r="K386" s="36"/>
      <c r="L386" s="36"/>
      <c r="M386" s="28"/>
      <c r="N386" s="28"/>
      <c r="O386" s="28"/>
      <c r="P386" s="28"/>
      <c r="Q386" s="28"/>
      <c r="R386" s="28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</row>
    <row r="387">
      <c r="A387" s="32"/>
      <c r="B387" s="33"/>
      <c r="C387" s="33"/>
      <c r="D387" s="33"/>
      <c r="E387" s="34"/>
      <c r="F387" s="35"/>
      <c r="G387" s="28"/>
      <c r="H387" s="29"/>
      <c r="I387" s="28"/>
      <c r="J387" s="28"/>
      <c r="K387" s="36"/>
      <c r="L387" s="36"/>
      <c r="M387" s="28"/>
      <c r="N387" s="28"/>
      <c r="O387" s="28"/>
      <c r="P387" s="28"/>
      <c r="Q387" s="28"/>
      <c r="R387" s="28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</row>
    <row r="388">
      <c r="A388" s="32"/>
      <c r="B388" s="33"/>
      <c r="C388" s="33"/>
      <c r="D388" s="33"/>
      <c r="E388" s="34"/>
      <c r="F388" s="35"/>
      <c r="G388" s="28"/>
      <c r="H388" s="29"/>
      <c r="I388" s="28"/>
      <c r="J388" s="28"/>
      <c r="K388" s="36"/>
      <c r="L388" s="36"/>
      <c r="M388" s="28"/>
      <c r="N388" s="28"/>
      <c r="O388" s="28"/>
      <c r="P388" s="28"/>
      <c r="Q388" s="28"/>
      <c r="R388" s="28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</row>
    <row r="389">
      <c r="A389" s="32"/>
      <c r="B389" s="33"/>
      <c r="C389" s="33"/>
      <c r="D389" s="33"/>
      <c r="E389" s="34"/>
      <c r="F389" s="35"/>
      <c r="G389" s="28"/>
      <c r="H389" s="29"/>
      <c r="I389" s="28"/>
      <c r="J389" s="28"/>
      <c r="K389" s="36"/>
      <c r="L389" s="36"/>
      <c r="M389" s="28"/>
      <c r="N389" s="28"/>
      <c r="O389" s="28"/>
      <c r="P389" s="28"/>
      <c r="Q389" s="28"/>
      <c r="R389" s="28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</row>
    <row r="390">
      <c r="A390" s="32"/>
      <c r="B390" s="33"/>
      <c r="C390" s="33"/>
      <c r="D390" s="33"/>
      <c r="E390" s="34"/>
      <c r="F390" s="35"/>
      <c r="G390" s="28"/>
      <c r="H390" s="29"/>
      <c r="I390" s="28"/>
      <c r="J390" s="28"/>
      <c r="K390" s="36"/>
      <c r="L390" s="36"/>
      <c r="M390" s="28"/>
      <c r="N390" s="28"/>
      <c r="O390" s="28"/>
      <c r="P390" s="28"/>
      <c r="Q390" s="28"/>
      <c r="R390" s="28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</row>
    <row r="391">
      <c r="A391" s="32"/>
      <c r="B391" s="33"/>
      <c r="C391" s="33"/>
      <c r="D391" s="33"/>
      <c r="E391" s="34"/>
      <c r="F391" s="35"/>
      <c r="G391" s="28"/>
      <c r="H391" s="29"/>
      <c r="I391" s="28"/>
      <c r="J391" s="28"/>
      <c r="K391" s="36"/>
      <c r="L391" s="36"/>
      <c r="M391" s="28"/>
      <c r="N391" s="28"/>
      <c r="O391" s="28"/>
      <c r="P391" s="28"/>
      <c r="Q391" s="28"/>
      <c r="R391" s="28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</row>
    <row r="392">
      <c r="A392" s="32"/>
      <c r="B392" s="33"/>
      <c r="C392" s="33"/>
      <c r="D392" s="33"/>
      <c r="E392" s="34"/>
      <c r="F392" s="35"/>
      <c r="G392" s="28"/>
      <c r="H392" s="29"/>
      <c r="I392" s="28"/>
      <c r="J392" s="28"/>
      <c r="K392" s="36"/>
      <c r="L392" s="36"/>
      <c r="M392" s="28"/>
      <c r="N392" s="28"/>
      <c r="O392" s="28"/>
      <c r="P392" s="28"/>
      <c r="Q392" s="28"/>
      <c r="R392" s="28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</row>
    <row r="393">
      <c r="A393" s="32"/>
      <c r="B393" s="33"/>
      <c r="C393" s="33"/>
      <c r="D393" s="33"/>
      <c r="E393" s="34"/>
      <c r="F393" s="35"/>
      <c r="G393" s="28"/>
      <c r="H393" s="29"/>
      <c r="I393" s="28"/>
      <c r="J393" s="28"/>
      <c r="K393" s="36"/>
      <c r="L393" s="36"/>
      <c r="M393" s="28"/>
      <c r="N393" s="28"/>
      <c r="O393" s="28"/>
      <c r="P393" s="28"/>
      <c r="Q393" s="28"/>
      <c r="R393" s="28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</row>
    <row r="394">
      <c r="A394" s="32"/>
      <c r="B394" s="33"/>
      <c r="C394" s="33"/>
      <c r="D394" s="33"/>
      <c r="E394" s="34"/>
      <c r="F394" s="35"/>
      <c r="G394" s="28"/>
      <c r="H394" s="29"/>
      <c r="I394" s="28"/>
      <c r="J394" s="28"/>
      <c r="K394" s="36"/>
      <c r="L394" s="36"/>
      <c r="M394" s="28"/>
      <c r="N394" s="28"/>
      <c r="O394" s="28"/>
      <c r="P394" s="28"/>
      <c r="Q394" s="28"/>
      <c r="R394" s="28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</row>
    <row r="395">
      <c r="A395" s="32"/>
      <c r="B395" s="33"/>
      <c r="C395" s="33"/>
      <c r="D395" s="33"/>
      <c r="E395" s="34"/>
      <c r="F395" s="35"/>
      <c r="G395" s="28"/>
      <c r="H395" s="29"/>
      <c r="I395" s="28"/>
      <c r="J395" s="28"/>
      <c r="K395" s="36"/>
      <c r="L395" s="36"/>
      <c r="M395" s="28"/>
      <c r="N395" s="28"/>
      <c r="O395" s="28"/>
      <c r="P395" s="28"/>
      <c r="Q395" s="28"/>
      <c r="R395" s="28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</row>
    <row r="396">
      <c r="A396" s="32"/>
      <c r="B396" s="33"/>
      <c r="C396" s="33"/>
      <c r="D396" s="33"/>
      <c r="E396" s="34"/>
      <c r="F396" s="35"/>
      <c r="G396" s="28"/>
      <c r="H396" s="29"/>
      <c r="I396" s="28"/>
      <c r="J396" s="28"/>
      <c r="K396" s="36"/>
      <c r="L396" s="36"/>
      <c r="M396" s="28"/>
      <c r="N396" s="28"/>
      <c r="O396" s="28"/>
      <c r="P396" s="28"/>
      <c r="Q396" s="28"/>
      <c r="R396" s="28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</row>
    <row r="397">
      <c r="A397" s="32"/>
      <c r="B397" s="33"/>
      <c r="C397" s="33"/>
      <c r="D397" s="33"/>
      <c r="E397" s="34"/>
      <c r="F397" s="35"/>
      <c r="G397" s="28"/>
      <c r="H397" s="29"/>
      <c r="I397" s="28"/>
      <c r="J397" s="28"/>
      <c r="K397" s="36"/>
      <c r="L397" s="36"/>
      <c r="M397" s="28"/>
      <c r="N397" s="28"/>
      <c r="O397" s="28"/>
      <c r="P397" s="28"/>
      <c r="Q397" s="28"/>
      <c r="R397" s="28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</row>
    <row r="398">
      <c r="A398" s="32"/>
      <c r="B398" s="33"/>
      <c r="C398" s="33"/>
      <c r="D398" s="33"/>
      <c r="E398" s="34"/>
      <c r="F398" s="35"/>
      <c r="G398" s="28"/>
      <c r="H398" s="29"/>
      <c r="I398" s="28"/>
      <c r="J398" s="28"/>
      <c r="K398" s="36"/>
      <c r="L398" s="36"/>
      <c r="M398" s="28"/>
      <c r="N398" s="28"/>
      <c r="O398" s="28"/>
      <c r="P398" s="28"/>
      <c r="Q398" s="28"/>
      <c r="R398" s="28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</row>
    <row r="399">
      <c r="A399" s="32"/>
      <c r="B399" s="33"/>
      <c r="C399" s="33"/>
      <c r="D399" s="33"/>
      <c r="E399" s="34"/>
      <c r="F399" s="35"/>
      <c r="G399" s="28"/>
      <c r="H399" s="29"/>
      <c r="I399" s="28"/>
      <c r="J399" s="28"/>
      <c r="K399" s="36"/>
      <c r="L399" s="36"/>
      <c r="M399" s="28"/>
      <c r="N399" s="28"/>
      <c r="O399" s="28"/>
      <c r="P399" s="28"/>
      <c r="Q399" s="28"/>
      <c r="R399" s="28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</row>
    <row r="400">
      <c r="A400" s="32"/>
      <c r="B400" s="33"/>
      <c r="C400" s="33"/>
      <c r="D400" s="33"/>
      <c r="E400" s="34"/>
      <c r="F400" s="35"/>
      <c r="G400" s="28"/>
      <c r="H400" s="29"/>
      <c r="I400" s="28"/>
      <c r="J400" s="28"/>
      <c r="K400" s="36"/>
      <c r="L400" s="36"/>
      <c r="M400" s="28"/>
      <c r="N400" s="28"/>
      <c r="O400" s="28"/>
      <c r="P400" s="28"/>
      <c r="Q400" s="28"/>
      <c r="R400" s="28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</row>
    <row r="401">
      <c r="A401" s="32"/>
      <c r="B401" s="33"/>
      <c r="C401" s="33"/>
      <c r="D401" s="33"/>
      <c r="E401" s="34"/>
      <c r="F401" s="35"/>
      <c r="G401" s="28"/>
      <c r="H401" s="29"/>
      <c r="I401" s="28"/>
      <c r="J401" s="28"/>
      <c r="K401" s="36"/>
      <c r="L401" s="36"/>
      <c r="M401" s="28"/>
      <c r="N401" s="28"/>
      <c r="O401" s="28"/>
      <c r="P401" s="28"/>
      <c r="Q401" s="28"/>
      <c r="R401" s="28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</row>
    <row r="402">
      <c r="A402" s="32"/>
      <c r="B402" s="33"/>
      <c r="C402" s="33"/>
      <c r="D402" s="33"/>
      <c r="E402" s="34"/>
      <c r="F402" s="35"/>
      <c r="G402" s="28"/>
      <c r="H402" s="29"/>
      <c r="I402" s="28"/>
      <c r="J402" s="28"/>
      <c r="K402" s="36"/>
      <c r="L402" s="36"/>
      <c r="M402" s="28"/>
      <c r="N402" s="28"/>
      <c r="O402" s="28"/>
      <c r="P402" s="28"/>
      <c r="Q402" s="28"/>
      <c r="R402" s="28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</row>
    <row r="403">
      <c r="A403" s="32"/>
      <c r="B403" s="33"/>
      <c r="C403" s="33"/>
      <c r="D403" s="33"/>
      <c r="E403" s="34"/>
      <c r="F403" s="35"/>
      <c r="G403" s="28"/>
      <c r="H403" s="29"/>
      <c r="I403" s="28"/>
      <c r="J403" s="28"/>
      <c r="K403" s="36"/>
      <c r="L403" s="36"/>
      <c r="M403" s="28"/>
      <c r="N403" s="28"/>
      <c r="O403" s="28"/>
      <c r="P403" s="28"/>
      <c r="Q403" s="28"/>
      <c r="R403" s="28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</row>
    <row r="404">
      <c r="A404" s="32"/>
      <c r="B404" s="33"/>
      <c r="C404" s="33"/>
      <c r="D404" s="33"/>
      <c r="E404" s="34"/>
      <c r="F404" s="35"/>
      <c r="G404" s="28"/>
      <c r="H404" s="29"/>
      <c r="I404" s="28"/>
      <c r="J404" s="28"/>
      <c r="K404" s="36"/>
      <c r="L404" s="36"/>
      <c r="M404" s="28"/>
      <c r="N404" s="28"/>
      <c r="O404" s="28"/>
      <c r="P404" s="28"/>
      <c r="Q404" s="28"/>
      <c r="R404" s="28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</row>
    <row r="405">
      <c r="A405" s="32"/>
      <c r="B405" s="33"/>
      <c r="C405" s="33"/>
      <c r="D405" s="33"/>
      <c r="E405" s="34"/>
      <c r="F405" s="35"/>
      <c r="G405" s="28"/>
      <c r="H405" s="29"/>
      <c r="I405" s="28"/>
      <c r="J405" s="28"/>
      <c r="K405" s="36"/>
      <c r="L405" s="36"/>
      <c r="M405" s="28"/>
      <c r="N405" s="28"/>
      <c r="O405" s="28"/>
      <c r="P405" s="28"/>
      <c r="Q405" s="28"/>
      <c r="R405" s="28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</row>
    <row r="406">
      <c r="A406" s="32"/>
      <c r="B406" s="33"/>
      <c r="C406" s="33"/>
      <c r="D406" s="33"/>
      <c r="E406" s="34"/>
      <c r="F406" s="35"/>
      <c r="G406" s="28"/>
      <c r="H406" s="29"/>
      <c r="I406" s="28"/>
      <c r="J406" s="28"/>
      <c r="K406" s="36"/>
      <c r="L406" s="36"/>
      <c r="M406" s="28"/>
      <c r="N406" s="28"/>
      <c r="O406" s="28"/>
      <c r="P406" s="28"/>
      <c r="Q406" s="28"/>
      <c r="R406" s="28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</row>
    <row r="407">
      <c r="A407" s="32"/>
      <c r="B407" s="33"/>
      <c r="C407" s="33"/>
      <c r="D407" s="33"/>
      <c r="E407" s="34"/>
      <c r="F407" s="35"/>
      <c r="G407" s="28"/>
      <c r="H407" s="29"/>
      <c r="I407" s="28"/>
      <c r="J407" s="28"/>
      <c r="K407" s="36"/>
      <c r="L407" s="36"/>
      <c r="M407" s="28"/>
      <c r="N407" s="28"/>
      <c r="O407" s="28"/>
      <c r="P407" s="28"/>
      <c r="Q407" s="28"/>
      <c r="R407" s="28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</row>
    <row r="408">
      <c r="A408" s="32"/>
      <c r="B408" s="33"/>
      <c r="C408" s="33"/>
      <c r="D408" s="33"/>
      <c r="E408" s="34"/>
      <c r="F408" s="35"/>
      <c r="G408" s="28"/>
      <c r="H408" s="29"/>
      <c r="I408" s="28"/>
      <c r="J408" s="28"/>
      <c r="K408" s="36"/>
      <c r="L408" s="36"/>
      <c r="M408" s="28"/>
      <c r="N408" s="28"/>
      <c r="O408" s="28"/>
      <c r="P408" s="28"/>
      <c r="Q408" s="28"/>
      <c r="R408" s="28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</row>
    <row r="409">
      <c r="A409" s="32"/>
      <c r="B409" s="33"/>
      <c r="C409" s="33"/>
      <c r="D409" s="33"/>
      <c r="E409" s="34"/>
      <c r="F409" s="35"/>
      <c r="G409" s="28"/>
      <c r="H409" s="29"/>
      <c r="I409" s="28"/>
      <c r="J409" s="28"/>
      <c r="K409" s="36"/>
      <c r="L409" s="36"/>
      <c r="M409" s="28"/>
      <c r="N409" s="28"/>
      <c r="O409" s="28"/>
      <c r="P409" s="28"/>
      <c r="Q409" s="28"/>
      <c r="R409" s="28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</row>
    <row r="410">
      <c r="A410" s="32"/>
      <c r="B410" s="33"/>
      <c r="C410" s="33"/>
      <c r="D410" s="33"/>
      <c r="E410" s="34"/>
      <c r="F410" s="35"/>
      <c r="G410" s="28"/>
      <c r="H410" s="29"/>
      <c r="I410" s="28"/>
      <c r="J410" s="28"/>
      <c r="K410" s="36"/>
      <c r="L410" s="36"/>
      <c r="M410" s="28"/>
      <c r="N410" s="28"/>
      <c r="O410" s="28"/>
      <c r="P410" s="28"/>
      <c r="Q410" s="28"/>
      <c r="R410" s="28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</row>
    <row r="411">
      <c r="A411" s="32"/>
      <c r="B411" s="33"/>
      <c r="C411" s="33"/>
      <c r="D411" s="33"/>
      <c r="E411" s="34"/>
      <c r="F411" s="35"/>
      <c r="G411" s="28"/>
      <c r="H411" s="29"/>
      <c r="I411" s="28"/>
      <c r="J411" s="28"/>
      <c r="K411" s="36"/>
      <c r="L411" s="36"/>
      <c r="M411" s="28"/>
      <c r="N411" s="28"/>
      <c r="O411" s="28"/>
      <c r="P411" s="28"/>
      <c r="Q411" s="28"/>
      <c r="R411" s="28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</row>
    <row r="412">
      <c r="A412" s="32"/>
      <c r="B412" s="33"/>
      <c r="C412" s="33"/>
      <c r="D412" s="33"/>
      <c r="E412" s="34"/>
      <c r="F412" s="35"/>
      <c r="G412" s="28"/>
      <c r="H412" s="29"/>
      <c r="I412" s="28"/>
      <c r="J412" s="28"/>
      <c r="K412" s="36"/>
      <c r="L412" s="36"/>
      <c r="M412" s="28"/>
      <c r="N412" s="28"/>
      <c r="O412" s="28"/>
      <c r="P412" s="28"/>
      <c r="Q412" s="28"/>
      <c r="R412" s="28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</row>
    <row r="413">
      <c r="A413" s="32"/>
      <c r="B413" s="33"/>
      <c r="C413" s="33"/>
      <c r="D413" s="33"/>
      <c r="E413" s="34"/>
      <c r="F413" s="35"/>
      <c r="G413" s="28"/>
      <c r="H413" s="29"/>
      <c r="I413" s="28"/>
      <c r="J413" s="28"/>
      <c r="K413" s="36"/>
      <c r="L413" s="36"/>
      <c r="M413" s="28"/>
      <c r="N413" s="28"/>
      <c r="O413" s="28"/>
      <c r="P413" s="28"/>
      <c r="Q413" s="28"/>
      <c r="R413" s="28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</row>
    <row r="414">
      <c r="A414" s="32"/>
      <c r="B414" s="33"/>
      <c r="C414" s="33"/>
      <c r="D414" s="33"/>
      <c r="E414" s="34"/>
      <c r="F414" s="35"/>
      <c r="G414" s="28"/>
      <c r="H414" s="29"/>
      <c r="I414" s="28"/>
      <c r="J414" s="28"/>
      <c r="K414" s="36"/>
      <c r="L414" s="36"/>
      <c r="M414" s="28"/>
      <c r="N414" s="28"/>
      <c r="O414" s="28"/>
      <c r="P414" s="28"/>
      <c r="Q414" s="28"/>
      <c r="R414" s="28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</row>
    <row r="415">
      <c r="A415" s="32"/>
      <c r="B415" s="33"/>
      <c r="C415" s="33"/>
      <c r="D415" s="33"/>
      <c r="E415" s="34"/>
      <c r="F415" s="35"/>
      <c r="G415" s="28"/>
      <c r="H415" s="29"/>
      <c r="I415" s="28"/>
      <c r="J415" s="28"/>
      <c r="K415" s="36"/>
      <c r="L415" s="36"/>
      <c r="M415" s="28"/>
      <c r="N415" s="28"/>
      <c r="O415" s="28"/>
      <c r="P415" s="28"/>
      <c r="Q415" s="28"/>
      <c r="R415" s="28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</row>
    <row r="416">
      <c r="A416" s="32"/>
      <c r="B416" s="33"/>
      <c r="C416" s="33"/>
      <c r="D416" s="33"/>
      <c r="E416" s="34"/>
      <c r="F416" s="35"/>
      <c r="G416" s="28"/>
      <c r="H416" s="29"/>
      <c r="I416" s="28"/>
      <c r="J416" s="28"/>
      <c r="K416" s="36"/>
      <c r="L416" s="36"/>
      <c r="M416" s="28"/>
      <c r="N416" s="28"/>
      <c r="O416" s="28"/>
      <c r="P416" s="28"/>
      <c r="Q416" s="28"/>
      <c r="R416" s="28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</row>
    <row r="417">
      <c r="A417" s="32"/>
      <c r="B417" s="33"/>
      <c r="C417" s="33"/>
      <c r="D417" s="33"/>
      <c r="E417" s="34"/>
      <c r="F417" s="35"/>
      <c r="G417" s="28"/>
      <c r="H417" s="29"/>
      <c r="I417" s="28"/>
      <c r="J417" s="28"/>
      <c r="K417" s="36"/>
      <c r="L417" s="36"/>
      <c r="M417" s="28"/>
      <c r="N417" s="28"/>
      <c r="O417" s="28"/>
      <c r="P417" s="28"/>
      <c r="Q417" s="28"/>
      <c r="R417" s="28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</row>
    <row r="418">
      <c r="A418" s="32"/>
      <c r="B418" s="33"/>
      <c r="C418" s="33"/>
      <c r="D418" s="33"/>
      <c r="E418" s="34"/>
      <c r="F418" s="35"/>
      <c r="G418" s="28"/>
      <c r="H418" s="29"/>
      <c r="I418" s="28"/>
      <c r="J418" s="28"/>
      <c r="K418" s="36"/>
      <c r="L418" s="36"/>
      <c r="M418" s="28"/>
      <c r="N418" s="28"/>
      <c r="O418" s="28"/>
      <c r="P418" s="28"/>
      <c r="Q418" s="28"/>
      <c r="R418" s="28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</row>
    <row r="419">
      <c r="A419" s="32"/>
      <c r="B419" s="33"/>
      <c r="C419" s="33"/>
      <c r="D419" s="33"/>
      <c r="E419" s="34"/>
      <c r="F419" s="35"/>
      <c r="G419" s="28"/>
      <c r="H419" s="29"/>
      <c r="I419" s="28"/>
      <c r="J419" s="28"/>
      <c r="K419" s="36"/>
      <c r="L419" s="36"/>
      <c r="M419" s="28"/>
      <c r="N419" s="28"/>
      <c r="O419" s="28"/>
      <c r="P419" s="28"/>
      <c r="Q419" s="28"/>
      <c r="R419" s="28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</row>
    <row r="420">
      <c r="A420" s="32"/>
      <c r="B420" s="33"/>
      <c r="C420" s="33"/>
      <c r="D420" s="33"/>
      <c r="E420" s="34"/>
      <c r="F420" s="35"/>
      <c r="G420" s="28"/>
      <c r="H420" s="29"/>
      <c r="I420" s="28"/>
      <c r="J420" s="28"/>
      <c r="K420" s="36"/>
      <c r="L420" s="36"/>
      <c r="M420" s="28"/>
      <c r="N420" s="28"/>
      <c r="O420" s="28"/>
      <c r="P420" s="28"/>
      <c r="Q420" s="28"/>
      <c r="R420" s="28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</row>
    <row r="421">
      <c r="A421" s="32"/>
      <c r="B421" s="33"/>
      <c r="C421" s="33"/>
      <c r="D421" s="33"/>
      <c r="E421" s="34"/>
      <c r="F421" s="35"/>
      <c r="G421" s="28"/>
      <c r="H421" s="29"/>
      <c r="I421" s="28"/>
      <c r="J421" s="28"/>
      <c r="K421" s="36"/>
      <c r="L421" s="36"/>
      <c r="M421" s="28"/>
      <c r="N421" s="28"/>
      <c r="O421" s="28"/>
      <c r="P421" s="28"/>
      <c r="Q421" s="28"/>
      <c r="R421" s="28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</row>
    <row r="422">
      <c r="A422" s="32"/>
      <c r="B422" s="33"/>
      <c r="C422" s="33"/>
      <c r="D422" s="33"/>
      <c r="E422" s="34"/>
      <c r="F422" s="35"/>
      <c r="G422" s="28"/>
      <c r="H422" s="29"/>
      <c r="I422" s="28"/>
      <c r="J422" s="28"/>
      <c r="K422" s="36"/>
      <c r="L422" s="36"/>
      <c r="M422" s="28"/>
      <c r="N422" s="28"/>
      <c r="O422" s="28"/>
      <c r="P422" s="28"/>
      <c r="Q422" s="28"/>
      <c r="R422" s="28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</row>
    <row r="423">
      <c r="A423" s="32"/>
      <c r="B423" s="33"/>
      <c r="C423" s="33"/>
      <c r="D423" s="33"/>
      <c r="E423" s="34"/>
      <c r="F423" s="35"/>
      <c r="G423" s="28"/>
      <c r="H423" s="29"/>
      <c r="I423" s="28"/>
      <c r="J423" s="28"/>
      <c r="K423" s="36"/>
      <c r="L423" s="36"/>
      <c r="M423" s="28"/>
      <c r="N423" s="28"/>
      <c r="O423" s="28"/>
      <c r="P423" s="28"/>
      <c r="Q423" s="28"/>
      <c r="R423" s="28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</row>
    <row r="424">
      <c r="A424" s="32"/>
      <c r="B424" s="33"/>
      <c r="C424" s="33"/>
      <c r="D424" s="33"/>
      <c r="E424" s="34"/>
      <c r="F424" s="35"/>
      <c r="G424" s="28"/>
      <c r="H424" s="29"/>
      <c r="I424" s="28"/>
      <c r="J424" s="28"/>
      <c r="K424" s="36"/>
      <c r="L424" s="36"/>
      <c r="M424" s="28"/>
      <c r="N424" s="28"/>
      <c r="O424" s="28"/>
      <c r="P424" s="28"/>
      <c r="Q424" s="28"/>
      <c r="R424" s="28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</row>
    <row r="425">
      <c r="A425" s="32"/>
      <c r="B425" s="33"/>
      <c r="C425" s="33"/>
      <c r="D425" s="33"/>
      <c r="E425" s="34"/>
      <c r="F425" s="35"/>
      <c r="G425" s="28"/>
      <c r="H425" s="29"/>
      <c r="I425" s="28"/>
      <c r="J425" s="28"/>
      <c r="K425" s="36"/>
      <c r="L425" s="36"/>
      <c r="M425" s="28"/>
      <c r="N425" s="28"/>
      <c r="O425" s="28"/>
      <c r="P425" s="28"/>
      <c r="Q425" s="28"/>
      <c r="R425" s="28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</row>
    <row r="426">
      <c r="A426" s="32"/>
      <c r="B426" s="33"/>
      <c r="C426" s="33"/>
      <c r="D426" s="33"/>
      <c r="E426" s="34"/>
      <c r="F426" s="35"/>
      <c r="G426" s="28"/>
      <c r="H426" s="29"/>
      <c r="I426" s="28"/>
      <c r="J426" s="28"/>
      <c r="K426" s="36"/>
      <c r="L426" s="36"/>
      <c r="M426" s="28"/>
      <c r="N426" s="28"/>
      <c r="O426" s="28"/>
      <c r="P426" s="28"/>
      <c r="Q426" s="28"/>
      <c r="R426" s="28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</row>
    <row r="427">
      <c r="A427" s="32"/>
      <c r="B427" s="33"/>
      <c r="C427" s="33"/>
      <c r="D427" s="33"/>
      <c r="E427" s="34"/>
      <c r="F427" s="35"/>
      <c r="G427" s="28"/>
      <c r="H427" s="29"/>
      <c r="I427" s="28"/>
      <c r="J427" s="28"/>
      <c r="K427" s="36"/>
      <c r="L427" s="36"/>
      <c r="M427" s="28"/>
      <c r="N427" s="28"/>
      <c r="O427" s="28"/>
      <c r="P427" s="28"/>
      <c r="Q427" s="28"/>
      <c r="R427" s="28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</row>
    <row r="428">
      <c r="A428" s="32"/>
      <c r="B428" s="33"/>
      <c r="C428" s="33"/>
      <c r="D428" s="33"/>
      <c r="E428" s="34"/>
      <c r="F428" s="35"/>
      <c r="G428" s="28"/>
      <c r="H428" s="29"/>
      <c r="I428" s="28"/>
      <c r="J428" s="28"/>
      <c r="K428" s="36"/>
      <c r="L428" s="36"/>
      <c r="M428" s="28"/>
      <c r="N428" s="28"/>
      <c r="O428" s="28"/>
      <c r="P428" s="28"/>
      <c r="Q428" s="28"/>
      <c r="R428" s="28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</row>
    <row r="429">
      <c r="A429" s="32"/>
      <c r="B429" s="33"/>
      <c r="C429" s="33"/>
      <c r="D429" s="33"/>
      <c r="E429" s="34"/>
      <c r="F429" s="35"/>
      <c r="G429" s="28"/>
      <c r="H429" s="29"/>
      <c r="I429" s="28"/>
      <c r="J429" s="28"/>
      <c r="K429" s="36"/>
      <c r="L429" s="36"/>
      <c r="M429" s="28"/>
      <c r="N429" s="28"/>
      <c r="O429" s="28"/>
      <c r="P429" s="28"/>
      <c r="Q429" s="28"/>
      <c r="R429" s="28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</row>
    <row r="430">
      <c r="A430" s="32"/>
      <c r="B430" s="33"/>
      <c r="C430" s="33"/>
      <c r="D430" s="33"/>
      <c r="E430" s="34"/>
      <c r="F430" s="35"/>
      <c r="G430" s="28"/>
      <c r="H430" s="29"/>
      <c r="I430" s="28"/>
      <c r="J430" s="28"/>
      <c r="K430" s="36"/>
      <c r="L430" s="36"/>
      <c r="M430" s="28"/>
      <c r="N430" s="28"/>
      <c r="O430" s="28"/>
      <c r="P430" s="28"/>
      <c r="Q430" s="28"/>
      <c r="R430" s="28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</row>
    <row r="431">
      <c r="A431" s="32"/>
      <c r="B431" s="33"/>
      <c r="C431" s="33"/>
      <c r="D431" s="33"/>
      <c r="E431" s="34"/>
      <c r="F431" s="35"/>
      <c r="G431" s="28"/>
      <c r="H431" s="29"/>
      <c r="I431" s="28"/>
      <c r="J431" s="28"/>
      <c r="K431" s="36"/>
      <c r="L431" s="36"/>
      <c r="M431" s="28"/>
      <c r="N431" s="28"/>
      <c r="O431" s="28"/>
      <c r="P431" s="28"/>
      <c r="Q431" s="28"/>
      <c r="R431" s="28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</row>
    <row r="432">
      <c r="A432" s="32"/>
      <c r="B432" s="33"/>
      <c r="C432" s="33"/>
      <c r="D432" s="33"/>
      <c r="E432" s="34"/>
      <c r="F432" s="35"/>
      <c r="G432" s="28"/>
      <c r="H432" s="29"/>
      <c r="I432" s="28"/>
      <c r="J432" s="28"/>
      <c r="K432" s="36"/>
      <c r="L432" s="36"/>
      <c r="M432" s="28"/>
      <c r="N432" s="28"/>
      <c r="O432" s="28"/>
      <c r="P432" s="28"/>
      <c r="Q432" s="28"/>
      <c r="R432" s="28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</row>
    <row r="433">
      <c r="A433" s="32"/>
      <c r="B433" s="33"/>
      <c r="C433" s="33"/>
      <c r="D433" s="33"/>
      <c r="E433" s="34"/>
      <c r="F433" s="35"/>
      <c r="G433" s="28"/>
      <c r="H433" s="29"/>
      <c r="I433" s="28"/>
      <c r="J433" s="28"/>
      <c r="K433" s="36"/>
      <c r="L433" s="36"/>
      <c r="M433" s="28"/>
      <c r="N433" s="28"/>
      <c r="O433" s="28"/>
      <c r="P433" s="28"/>
      <c r="Q433" s="28"/>
      <c r="R433" s="28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</row>
    <row r="434">
      <c r="A434" s="32"/>
      <c r="B434" s="33"/>
      <c r="C434" s="33"/>
      <c r="D434" s="33"/>
      <c r="E434" s="34"/>
      <c r="F434" s="35"/>
      <c r="G434" s="28"/>
      <c r="H434" s="29"/>
      <c r="I434" s="28"/>
      <c r="J434" s="28"/>
      <c r="K434" s="36"/>
      <c r="L434" s="36"/>
      <c r="M434" s="28"/>
      <c r="N434" s="28"/>
      <c r="O434" s="28"/>
      <c r="P434" s="28"/>
      <c r="Q434" s="28"/>
      <c r="R434" s="28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</row>
    <row r="435">
      <c r="A435" s="32"/>
      <c r="B435" s="33"/>
      <c r="C435" s="33"/>
      <c r="D435" s="33"/>
      <c r="E435" s="34"/>
      <c r="F435" s="35"/>
      <c r="G435" s="28"/>
      <c r="H435" s="29"/>
      <c r="I435" s="28"/>
      <c r="J435" s="28"/>
      <c r="K435" s="36"/>
      <c r="L435" s="36"/>
      <c r="M435" s="28"/>
      <c r="N435" s="28"/>
      <c r="O435" s="28"/>
      <c r="P435" s="28"/>
      <c r="Q435" s="28"/>
      <c r="R435" s="28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</row>
    <row r="436">
      <c r="A436" s="32"/>
      <c r="B436" s="33"/>
      <c r="C436" s="33"/>
      <c r="D436" s="33"/>
      <c r="E436" s="34"/>
      <c r="F436" s="35"/>
      <c r="G436" s="28"/>
      <c r="H436" s="29"/>
      <c r="I436" s="28"/>
      <c r="J436" s="28"/>
      <c r="K436" s="36"/>
      <c r="L436" s="36"/>
      <c r="M436" s="28"/>
      <c r="N436" s="28"/>
      <c r="O436" s="28"/>
      <c r="P436" s="28"/>
      <c r="Q436" s="28"/>
      <c r="R436" s="28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</row>
    <row r="437">
      <c r="A437" s="32"/>
      <c r="B437" s="33"/>
      <c r="C437" s="33"/>
      <c r="D437" s="33"/>
      <c r="E437" s="34"/>
      <c r="F437" s="35"/>
      <c r="G437" s="28"/>
      <c r="H437" s="29"/>
      <c r="I437" s="28"/>
      <c r="J437" s="28"/>
      <c r="K437" s="36"/>
      <c r="L437" s="36"/>
      <c r="M437" s="28"/>
      <c r="N437" s="28"/>
      <c r="O437" s="28"/>
      <c r="P437" s="28"/>
      <c r="Q437" s="28"/>
      <c r="R437" s="28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</row>
    <row r="438">
      <c r="A438" s="32"/>
      <c r="B438" s="33"/>
      <c r="C438" s="33"/>
      <c r="D438" s="33"/>
      <c r="E438" s="34"/>
      <c r="F438" s="35"/>
      <c r="G438" s="28"/>
      <c r="H438" s="29"/>
      <c r="I438" s="28"/>
      <c r="J438" s="28"/>
      <c r="K438" s="36"/>
      <c r="L438" s="36"/>
      <c r="M438" s="28"/>
      <c r="N438" s="28"/>
      <c r="O438" s="28"/>
      <c r="P438" s="28"/>
      <c r="Q438" s="28"/>
      <c r="R438" s="28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</row>
    <row r="439">
      <c r="A439" s="32"/>
      <c r="B439" s="33"/>
      <c r="C439" s="33"/>
      <c r="D439" s="33"/>
      <c r="E439" s="34"/>
      <c r="F439" s="35"/>
      <c r="G439" s="28"/>
      <c r="H439" s="29"/>
      <c r="I439" s="28"/>
      <c r="J439" s="28"/>
      <c r="K439" s="36"/>
      <c r="L439" s="36"/>
      <c r="M439" s="28"/>
      <c r="N439" s="28"/>
      <c r="O439" s="28"/>
      <c r="P439" s="28"/>
      <c r="Q439" s="28"/>
      <c r="R439" s="28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</row>
    <row r="440">
      <c r="A440" s="32"/>
      <c r="B440" s="33"/>
      <c r="C440" s="33"/>
      <c r="D440" s="33"/>
      <c r="E440" s="34"/>
      <c r="F440" s="35"/>
      <c r="G440" s="28"/>
      <c r="H440" s="29"/>
      <c r="I440" s="28"/>
      <c r="J440" s="28"/>
      <c r="K440" s="36"/>
      <c r="L440" s="36"/>
      <c r="M440" s="28"/>
      <c r="N440" s="28"/>
      <c r="O440" s="28"/>
      <c r="P440" s="28"/>
      <c r="Q440" s="28"/>
      <c r="R440" s="28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</row>
    <row r="441">
      <c r="A441" s="32"/>
      <c r="B441" s="33"/>
      <c r="C441" s="33"/>
      <c r="D441" s="33"/>
      <c r="E441" s="34"/>
      <c r="F441" s="35"/>
      <c r="G441" s="28"/>
      <c r="H441" s="29"/>
      <c r="I441" s="28"/>
      <c r="J441" s="28"/>
      <c r="K441" s="36"/>
      <c r="L441" s="36"/>
      <c r="M441" s="28"/>
      <c r="N441" s="28"/>
      <c r="O441" s="28"/>
      <c r="P441" s="28"/>
      <c r="Q441" s="28"/>
      <c r="R441" s="28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</row>
    <row r="442">
      <c r="A442" s="32"/>
      <c r="B442" s="33"/>
      <c r="C442" s="33"/>
      <c r="D442" s="33"/>
      <c r="E442" s="34"/>
      <c r="F442" s="35"/>
      <c r="G442" s="28"/>
      <c r="H442" s="29"/>
      <c r="I442" s="28"/>
      <c r="J442" s="28"/>
      <c r="K442" s="36"/>
      <c r="L442" s="36"/>
      <c r="M442" s="28"/>
      <c r="N442" s="28"/>
      <c r="O442" s="28"/>
      <c r="P442" s="28"/>
      <c r="Q442" s="28"/>
      <c r="R442" s="28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</row>
    <row r="443">
      <c r="A443" s="32"/>
      <c r="B443" s="33"/>
      <c r="C443" s="33"/>
      <c r="D443" s="33"/>
      <c r="E443" s="34"/>
      <c r="F443" s="35"/>
      <c r="G443" s="28"/>
      <c r="H443" s="29"/>
      <c r="I443" s="28"/>
      <c r="J443" s="28"/>
      <c r="K443" s="36"/>
      <c r="L443" s="36"/>
      <c r="M443" s="28"/>
      <c r="N443" s="28"/>
      <c r="O443" s="28"/>
      <c r="P443" s="28"/>
      <c r="Q443" s="28"/>
      <c r="R443" s="28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</row>
    <row r="444">
      <c r="A444" s="32"/>
      <c r="B444" s="33"/>
      <c r="C444" s="33"/>
      <c r="D444" s="33"/>
      <c r="E444" s="34"/>
      <c r="F444" s="35"/>
      <c r="G444" s="28"/>
      <c r="H444" s="29"/>
      <c r="I444" s="28"/>
      <c r="J444" s="28"/>
      <c r="K444" s="36"/>
      <c r="L444" s="36"/>
      <c r="M444" s="28"/>
      <c r="N444" s="28"/>
      <c r="O444" s="28"/>
      <c r="P444" s="28"/>
      <c r="Q444" s="28"/>
      <c r="R444" s="28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</row>
    <row r="445">
      <c r="A445" s="32"/>
      <c r="B445" s="33"/>
      <c r="C445" s="33"/>
      <c r="D445" s="33"/>
      <c r="E445" s="34"/>
      <c r="F445" s="35"/>
      <c r="G445" s="28"/>
      <c r="H445" s="29"/>
      <c r="I445" s="28"/>
      <c r="J445" s="28"/>
      <c r="K445" s="36"/>
      <c r="L445" s="36"/>
      <c r="M445" s="28"/>
      <c r="N445" s="28"/>
      <c r="O445" s="28"/>
      <c r="P445" s="28"/>
      <c r="Q445" s="28"/>
      <c r="R445" s="28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</row>
    <row r="446">
      <c r="A446" s="32"/>
      <c r="B446" s="33"/>
      <c r="C446" s="33"/>
      <c r="D446" s="33"/>
      <c r="E446" s="34"/>
      <c r="F446" s="35"/>
      <c r="G446" s="28"/>
      <c r="H446" s="29"/>
      <c r="I446" s="28"/>
      <c r="J446" s="28"/>
      <c r="K446" s="36"/>
      <c r="L446" s="36"/>
      <c r="M446" s="28"/>
      <c r="N446" s="28"/>
      <c r="O446" s="28"/>
      <c r="P446" s="28"/>
      <c r="Q446" s="28"/>
      <c r="R446" s="28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</row>
    <row r="447">
      <c r="A447" s="32"/>
      <c r="B447" s="33"/>
      <c r="C447" s="33"/>
      <c r="D447" s="33"/>
      <c r="E447" s="34"/>
      <c r="F447" s="35"/>
      <c r="G447" s="28"/>
      <c r="H447" s="29"/>
      <c r="I447" s="28"/>
      <c r="J447" s="28"/>
      <c r="K447" s="36"/>
      <c r="L447" s="36"/>
      <c r="M447" s="28"/>
      <c r="N447" s="28"/>
      <c r="O447" s="28"/>
      <c r="P447" s="28"/>
      <c r="Q447" s="28"/>
      <c r="R447" s="28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</row>
    <row r="448">
      <c r="A448" s="32"/>
      <c r="B448" s="33"/>
      <c r="C448" s="33"/>
      <c r="D448" s="33"/>
      <c r="E448" s="34"/>
      <c r="F448" s="35"/>
      <c r="G448" s="28"/>
      <c r="H448" s="29"/>
      <c r="I448" s="28"/>
      <c r="J448" s="28"/>
      <c r="K448" s="36"/>
      <c r="L448" s="36"/>
      <c r="M448" s="28"/>
      <c r="N448" s="28"/>
      <c r="O448" s="28"/>
      <c r="P448" s="28"/>
      <c r="Q448" s="28"/>
      <c r="R448" s="28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</row>
    <row r="449">
      <c r="A449" s="32"/>
      <c r="B449" s="33"/>
      <c r="C449" s="33"/>
      <c r="D449" s="33"/>
      <c r="E449" s="34"/>
      <c r="F449" s="35"/>
      <c r="G449" s="28"/>
      <c r="H449" s="29"/>
      <c r="I449" s="28"/>
      <c r="J449" s="28"/>
      <c r="K449" s="36"/>
      <c r="L449" s="36"/>
      <c r="M449" s="28"/>
      <c r="N449" s="28"/>
      <c r="O449" s="28"/>
      <c r="P449" s="28"/>
      <c r="Q449" s="28"/>
      <c r="R449" s="28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</row>
    <row r="450">
      <c r="A450" s="32"/>
      <c r="B450" s="33"/>
      <c r="C450" s="33"/>
      <c r="D450" s="33"/>
      <c r="E450" s="34"/>
      <c r="F450" s="35"/>
      <c r="G450" s="28"/>
      <c r="H450" s="29"/>
      <c r="I450" s="28"/>
      <c r="J450" s="28"/>
      <c r="K450" s="36"/>
      <c r="L450" s="36"/>
      <c r="M450" s="28"/>
      <c r="N450" s="28"/>
      <c r="O450" s="28"/>
      <c r="P450" s="28"/>
      <c r="Q450" s="28"/>
      <c r="R450" s="28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</row>
    <row r="451">
      <c r="A451" s="32"/>
      <c r="B451" s="33"/>
      <c r="C451" s="33"/>
      <c r="D451" s="33"/>
      <c r="E451" s="34"/>
      <c r="F451" s="35"/>
      <c r="G451" s="28"/>
      <c r="H451" s="29"/>
      <c r="I451" s="28"/>
      <c r="J451" s="28"/>
      <c r="K451" s="36"/>
      <c r="L451" s="36"/>
      <c r="M451" s="28"/>
      <c r="N451" s="28"/>
      <c r="O451" s="28"/>
      <c r="P451" s="28"/>
      <c r="Q451" s="28"/>
      <c r="R451" s="28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</row>
    <row r="452">
      <c r="A452" s="32"/>
      <c r="B452" s="33"/>
      <c r="C452" s="33"/>
      <c r="D452" s="33"/>
      <c r="E452" s="34"/>
      <c r="F452" s="35"/>
      <c r="G452" s="28"/>
      <c r="H452" s="29"/>
      <c r="I452" s="28"/>
      <c r="J452" s="28"/>
      <c r="K452" s="36"/>
      <c r="L452" s="36"/>
      <c r="M452" s="28"/>
      <c r="N452" s="28"/>
      <c r="O452" s="28"/>
      <c r="P452" s="28"/>
      <c r="Q452" s="28"/>
      <c r="R452" s="28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</row>
    <row r="453">
      <c r="A453" s="32"/>
      <c r="B453" s="33"/>
      <c r="C453" s="33"/>
      <c r="D453" s="33"/>
      <c r="E453" s="34"/>
      <c r="F453" s="35"/>
      <c r="G453" s="28"/>
      <c r="H453" s="29"/>
      <c r="I453" s="28"/>
      <c r="J453" s="28"/>
      <c r="K453" s="36"/>
      <c r="L453" s="36"/>
      <c r="M453" s="28"/>
      <c r="N453" s="28"/>
      <c r="O453" s="28"/>
      <c r="P453" s="28"/>
      <c r="Q453" s="28"/>
      <c r="R453" s="28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</row>
    <row r="454">
      <c r="A454" s="32"/>
      <c r="B454" s="33"/>
      <c r="C454" s="33"/>
      <c r="D454" s="33"/>
      <c r="E454" s="34"/>
      <c r="F454" s="35"/>
      <c r="G454" s="28"/>
      <c r="H454" s="29"/>
      <c r="I454" s="28"/>
      <c r="J454" s="28"/>
      <c r="K454" s="36"/>
      <c r="L454" s="36"/>
      <c r="M454" s="28"/>
      <c r="N454" s="28"/>
      <c r="O454" s="28"/>
      <c r="P454" s="28"/>
      <c r="Q454" s="28"/>
      <c r="R454" s="28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</row>
    <row r="455">
      <c r="A455" s="32"/>
      <c r="B455" s="33"/>
      <c r="C455" s="33"/>
      <c r="D455" s="33"/>
      <c r="E455" s="34"/>
      <c r="F455" s="35"/>
      <c r="G455" s="28"/>
      <c r="H455" s="29"/>
      <c r="I455" s="28"/>
      <c r="J455" s="28"/>
      <c r="K455" s="36"/>
      <c r="L455" s="36"/>
      <c r="M455" s="28"/>
      <c r="N455" s="28"/>
      <c r="O455" s="28"/>
      <c r="P455" s="28"/>
      <c r="Q455" s="28"/>
      <c r="R455" s="28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</row>
    <row r="456">
      <c r="A456" s="32"/>
      <c r="B456" s="33"/>
      <c r="C456" s="33"/>
      <c r="D456" s="33"/>
      <c r="E456" s="34"/>
      <c r="F456" s="35"/>
      <c r="G456" s="28"/>
      <c r="H456" s="29"/>
      <c r="I456" s="28"/>
      <c r="J456" s="28"/>
      <c r="K456" s="36"/>
      <c r="L456" s="36"/>
      <c r="M456" s="28"/>
      <c r="N456" s="28"/>
      <c r="O456" s="28"/>
      <c r="P456" s="28"/>
      <c r="Q456" s="28"/>
      <c r="R456" s="28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</row>
    <row r="457">
      <c r="A457" s="32"/>
      <c r="B457" s="33"/>
      <c r="C457" s="33"/>
      <c r="D457" s="33"/>
      <c r="E457" s="34"/>
      <c r="F457" s="35"/>
      <c r="G457" s="28"/>
      <c r="H457" s="29"/>
      <c r="I457" s="28"/>
      <c r="J457" s="28"/>
      <c r="K457" s="36"/>
      <c r="L457" s="36"/>
      <c r="M457" s="28"/>
      <c r="N457" s="28"/>
      <c r="O457" s="28"/>
      <c r="P457" s="28"/>
      <c r="Q457" s="28"/>
      <c r="R457" s="28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</row>
    <row r="458">
      <c r="A458" s="32"/>
      <c r="B458" s="33"/>
      <c r="C458" s="33"/>
      <c r="D458" s="33"/>
      <c r="E458" s="34"/>
      <c r="F458" s="35"/>
      <c r="G458" s="28"/>
      <c r="H458" s="29"/>
      <c r="I458" s="28"/>
      <c r="J458" s="28"/>
      <c r="K458" s="36"/>
      <c r="L458" s="36"/>
      <c r="M458" s="28"/>
      <c r="N458" s="28"/>
      <c r="O458" s="28"/>
      <c r="P458" s="28"/>
      <c r="Q458" s="28"/>
      <c r="R458" s="28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</row>
    <row r="459">
      <c r="A459" s="32"/>
      <c r="B459" s="33"/>
      <c r="C459" s="33"/>
      <c r="D459" s="33"/>
      <c r="E459" s="34"/>
      <c r="F459" s="35"/>
      <c r="G459" s="28"/>
      <c r="H459" s="29"/>
      <c r="I459" s="28"/>
      <c r="J459" s="28"/>
      <c r="K459" s="36"/>
      <c r="L459" s="36"/>
      <c r="M459" s="28"/>
      <c r="N459" s="28"/>
      <c r="O459" s="28"/>
      <c r="P459" s="28"/>
      <c r="Q459" s="28"/>
      <c r="R459" s="28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</row>
    <row r="460">
      <c r="A460" s="32"/>
      <c r="B460" s="33"/>
      <c r="C460" s="33"/>
      <c r="D460" s="33"/>
      <c r="E460" s="34"/>
      <c r="F460" s="35"/>
      <c r="G460" s="28"/>
      <c r="H460" s="29"/>
      <c r="I460" s="28"/>
      <c r="J460" s="28"/>
      <c r="K460" s="36"/>
      <c r="L460" s="36"/>
      <c r="M460" s="28"/>
      <c r="N460" s="28"/>
      <c r="O460" s="28"/>
      <c r="P460" s="28"/>
      <c r="Q460" s="28"/>
      <c r="R460" s="28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</row>
    <row r="461">
      <c r="A461" s="32"/>
      <c r="B461" s="33"/>
      <c r="C461" s="33"/>
      <c r="D461" s="33"/>
      <c r="E461" s="34"/>
      <c r="F461" s="35"/>
      <c r="G461" s="28"/>
      <c r="H461" s="29"/>
      <c r="I461" s="28"/>
      <c r="J461" s="28"/>
      <c r="K461" s="36"/>
      <c r="L461" s="36"/>
      <c r="M461" s="28"/>
      <c r="N461" s="28"/>
      <c r="O461" s="28"/>
      <c r="P461" s="28"/>
      <c r="Q461" s="28"/>
      <c r="R461" s="28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</row>
    <row r="462">
      <c r="A462" s="32"/>
      <c r="B462" s="33"/>
      <c r="C462" s="33"/>
      <c r="D462" s="33"/>
      <c r="E462" s="34"/>
      <c r="F462" s="35"/>
      <c r="G462" s="28"/>
      <c r="H462" s="29"/>
      <c r="I462" s="28"/>
      <c r="J462" s="28"/>
      <c r="K462" s="36"/>
      <c r="L462" s="36"/>
      <c r="M462" s="28"/>
      <c r="N462" s="28"/>
      <c r="O462" s="28"/>
      <c r="P462" s="28"/>
      <c r="Q462" s="28"/>
      <c r="R462" s="28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</row>
    <row r="463">
      <c r="A463" s="32"/>
      <c r="B463" s="33"/>
      <c r="C463" s="33"/>
      <c r="D463" s="33"/>
      <c r="E463" s="34"/>
      <c r="F463" s="35"/>
      <c r="G463" s="28"/>
      <c r="H463" s="29"/>
      <c r="I463" s="28"/>
      <c r="J463" s="28"/>
      <c r="K463" s="36"/>
      <c r="L463" s="36"/>
      <c r="M463" s="28"/>
      <c r="N463" s="28"/>
      <c r="O463" s="28"/>
      <c r="P463" s="28"/>
      <c r="Q463" s="28"/>
      <c r="R463" s="28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</row>
    <row r="464">
      <c r="A464" s="32"/>
      <c r="B464" s="33"/>
      <c r="C464" s="33"/>
      <c r="D464" s="33"/>
      <c r="E464" s="34"/>
      <c r="F464" s="35"/>
      <c r="G464" s="28"/>
      <c r="H464" s="29"/>
      <c r="I464" s="28"/>
      <c r="J464" s="28"/>
      <c r="K464" s="36"/>
      <c r="L464" s="36"/>
      <c r="M464" s="28"/>
      <c r="N464" s="28"/>
      <c r="O464" s="28"/>
      <c r="P464" s="28"/>
      <c r="Q464" s="28"/>
      <c r="R464" s="28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</row>
    <row r="465">
      <c r="A465" s="32"/>
      <c r="B465" s="33"/>
      <c r="C465" s="33"/>
      <c r="D465" s="33"/>
      <c r="E465" s="34"/>
      <c r="F465" s="35"/>
      <c r="G465" s="28"/>
      <c r="H465" s="29"/>
      <c r="I465" s="28"/>
      <c r="J465" s="28"/>
      <c r="K465" s="36"/>
      <c r="L465" s="36"/>
      <c r="M465" s="28"/>
      <c r="N465" s="28"/>
      <c r="O465" s="28"/>
      <c r="P465" s="28"/>
      <c r="Q465" s="28"/>
      <c r="R465" s="28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</row>
    <row r="466">
      <c r="A466" s="32"/>
      <c r="B466" s="33"/>
      <c r="C466" s="33"/>
      <c r="D466" s="33"/>
      <c r="E466" s="34"/>
      <c r="F466" s="35"/>
      <c r="G466" s="28"/>
      <c r="H466" s="29"/>
      <c r="I466" s="28"/>
      <c r="J466" s="28"/>
      <c r="K466" s="36"/>
      <c r="L466" s="36"/>
      <c r="M466" s="28"/>
      <c r="N466" s="28"/>
      <c r="O466" s="28"/>
      <c r="P466" s="28"/>
      <c r="Q466" s="28"/>
      <c r="R466" s="28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</row>
    <row r="467">
      <c r="A467" s="32"/>
      <c r="B467" s="33"/>
      <c r="C467" s="33"/>
      <c r="D467" s="33"/>
      <c r="E467" s="34"/>
      <c r="F467" s="35"/>
      <c r="G467" s="28"/>
      <c r="H467" s="29"/>
      <c r="I467" s="28"/>
      <c r="J467" s="28"/>
      <c r="K467" s="36"/>
      <c r="L467" s="36"/>
      <c r="M467" s="28"/>
      <c r="N467" s="28"/>
      <c r="O467" s="28"/>
      <c r="P467" s="28"/>
      <c r="Q467" s="28"/>
      <c r="R467" s="28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</row>
    <row r="468">
      <c r="A468" s="32"/>
      <c r="B468" s="33"/>
      <c r="C468" s="33"/>
      <c r="D468" s="33"/>
      <c r="E468" s="34"/>
      <c r="F468" s="35"/>
      <c r="G468" s="28"/>
      <c r="H468" s="29"/>
      <c r="I468" s="28"/>
      <c r="J468" s="28"/>
      <c r="K468" s="36"/>
      <c r="L468" s="36"/>
      <c r="M468" s="28"/>
      <c r="N468" s="28"/>
      <c r="O468" s="28"/>
      <c r="P468" s="28"/>
      <c r="Q468" s="28"/>
      <c r="R468" s="28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</row>
    <row r="469">
      <c r="A469" s="32"/>
      <c r="B469" s="33"/>
      <c r="C469" s="33"/>
      <c r="D469" s="33"/>
      <c r="E469" s="34"/>
      <c r="F469" s="35"/>
      <c r="G469" s="28"/>
      <c r="H469" s="29"/>
      <c r="I469" s="28"/>
      <c r="J469" s="28"/>
      <c r="K469" s="36"/>
      <c r="L469" s="36"/>
      <c r="M469" s="28"/>
      <c r="N469" s="28"/>
      <c r="O469" s="28"/>
      <c r="P469" s="28"/>
      <c r="Q469" s="28"/>
      <c r="R469" s="28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</row>
    <row r="470">
      <c r="A470" s="32"/>
      <c r="B470" s="33"/>
      <c r="C470" s="33"/>
      <c r="D470" s="33"/>
      <c r="E470" s="34"/>
      <c r="F470" s="35"/>
      <c r="G470" s="28"/>
      <c r="H470" s="29"/>
      <c r="I470" s="28"/>
      <c r="J470" s="28"/>
      <c r="K470" s="36"/>
      <c r="L470" s="36"/>
      <c r="M470" s="28"/>
      <c r="N470" s="28"/>
      <c r="O470" s="28"/>
      <c r="P470" s="28"/>
      <c r="Q470" s="28"/>
      <c r="R470" s="28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</row>
    <row r="471">
      <c r="A471" s="32"/>
      <c r="B471" s="33"/>
      <c r="C471" s="33"/>
      <c r="D471" s="33"/>
      <c r="E471" s="34"/>
      <c r="F471" s="35"/>
      <c r="G471" s="28"/>
      <c r="H471" s="29"/>
      <c r="I471" s="28"/>
      <c r="J471" s="28"/>
      <c r="K471" s="36"/>
      <c r="L471" s="36"/>
      <c r="M471" s="28"/>
      <c r="N471" s="28"/>
      <c r="O471" s="28"/>
      <c r="P471" s="28"/>
      <c r="Q471" s="28"/>
      <c r="R471" s="28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</row>
    <row r="472">
      <c r="A472" s="32"/>
      <c r="B472" s="33"/>
      <c r="C472" s="33"/>
      <c r="D472" s="33"/>
      <c r="E472" s="34"/>
      <c r="F472" s="35"/>
      <c r="G472" s="28"/>
      <c r="H472" s="29"/>
      <c r="I472" s="28"/>
      <c r="J472" s="28"/>
      <c r="K472" s="36"/>
      <c r="L472" s="36"/>
      <c r="M472" s="28"/>
      <c r="N472" s="28"/>
      <c r="O472" s="28"/>
      <c r="P472" s="28"/>
      <c r="Q472" s="28"/>
      <c r="R472" s="28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</row>
    <row r="473">
      <c r="A473" s="32"/>
      <c r="B473" s="33"/>
      <c r="C473" s="33"/>
      <c r="D473" s="33"/>
      <c r="E473" s="34"/>
      <c r="F473" s="35"/>
      <c r="G473" s="28"/>
      <c r="H473" s="29"/>
      <c r="I473" s="28"/>
      <c r="J473" s="28"/>
      <c r="K473" s="36"/>
      <c r="L473" s="36"/>
      <c r="M473" s="28"/>
      <c r="N473" s="28"/>
      <c r="O473" s="28"/>
      <c r="P473" s="28"/>
      <c r="Q473" s="28"/>
      <c r="R473" s="28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</row>
    <row r="474">
      <c r="A474" s="32"/>
      <c r="B474" s="33"/>
      <c r="C474" s="33"/>
      <c r="D474" s="33"/>
      <c r="E474" s="34"/>
      <c r="F474" s="35"/>
      <c r="G474" s="28"/>
      <c r="H474" s="29"/>
      <c r="I474" s="28"/>
      <c r="J474" s="28"/>
      <c r="K474" s="36"/>
      <c r="L474" s="36"/>
      <c r="M474" s="28"/>
      <c r="N474" s="28"/>
      <c r="O474" s="28"/>
      <c r="P474" s="28"/>
      <c r="Q474" s="28"/>
      <c r="R474" s="28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</row>
    <row r="475">
      <c r="A475" s="32"/>
      <c r="B475" s="33"/>
      <c r="C475" s="33"/>
      <c r="D475" s="33"/>
      <c r="E475" s="34"/>
      <c r="F475" s="35"/>
      <c r="G475" s="28"/>
      <c r="H475" s="29"/>
      <c r="I475" s="28"/>
      <c r="J475" s="28"/>
      <c r="K475" s="36"/>
      <c r="L475" s="36"/>
      <c r="M475" s="28"/>
      <c r="N475" s="28"/>
      <c r="O475" s="28"/>
      <c r="P475" s="28"/>
      <c r="Q475" s="28"/>
      <c r="R475" s="28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</row>
    <row r="476">
      <c r="A476" s="32"/>
      <c r="B476" s="33"/>
      <c r="C476" s="33"/>
      <c r="D476" s="33"/>
      <c r="E476" s="34"/>
      <c r="F476" s="35"/>
      <c r="G476" s="28"/>
      <c r="H476" s="29"/>
      <c r="I476" s="28"/>
      <c r="J476" s="28"/>
      <c r="K476" s="36"/>
      <c r="L476" s="36"/>
      <c r="M476" s="28"/>
      <c r="N476" s="28"/>
      <c r="O476" s="28"/>
      <c r="P476" s="28"/>
      <c r="Q476" s="28"/>
      <c r="R476" s="28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</row>
    <row r="477">
      <c r="A477" s="32"/>
      <c r="B477" s="33"/>
      <c r="C477" s="33"/>
      <c r="D477" s="33"/>
      <c r="E477" s="34"/>
      <c r="F477" s="35"/>
      <c r="G477" s="28"/>
      <c r="H477" s="29"/>
      <c r="I477" s="28"/>
      <c r="J477" s="28"/>
      <c r="K477" s="36"/>
      <c r="L477" s="36"/>
      <c r="M477" s="28"/>
      <c r="N477" s="28"/>
      <c r="O477" s="28"/>
      <c r="P477" s="28"/>
      <c r="Q477" s="28"/>
      <c r="R477" s="28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</row>
    <row r="478">
      <c r="A478" s="32"/>
      <c r="B478" s="33"/>
      <c r="C478" s="33"/>
      <c r="D478" s="33"/>
      <c r="E478" s="34"/>
      <c r="F478" s="35"/>
      <c r="G478" s="28"/>
      <c r="H478" s="29"/>
      <c r="I478" s="28"/>
      <c r="J478" s="28"/>
      <c r="K478" s="36"/>
      <c r="L478" s="36"/>
      <c r="M478" s="28"/>
      <c r="N478" s="28"/>
      <c r="O478" s="28"/>
      <c r="P478" s="28"/>
      <c r="Q478" s="28"/>
      <c r="R478" s="28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</row>
    <row r="479">
      <c r="A479" s="32"/>
      <c r="B479" s="33"/>
      <c r="C479" s="33"/>
      <c r="D479" s="33"/>
      <c r="E479" s="34"/>
      <c r="F479" s="35"/>
      <c r="G479" s="28"/>
      <c r="H479" s="29"/>
      <c r="I479" s="28"/>
      <c r="J479" s="28"/>
      <c r="K479" s="36"/>
      <c r="L479" s="36"/>
      <c r="M479" s="28"/>
      <c r="N479" s="28"/>
      <c r="O479" s="28"/>
      <c r="P479" s="28"/>
      <c r="Q479" s="28"/>
      <c r="R479" s="28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</row>
    <row r="480">
      <c r="A480" s="32"/>
      <c r="B480" s="33"/>
      <c r="C480" s="33"/>
      <c r="D480" s="33"/>
      <c r="E480" s="34"/>
      <c r="F480" s="35"/>
      <c r="G480" s="28"/>
      <c r="H480" s="29"/>
      <c r="I480" s="28"/>
      <c r="J480" s="28"/>
      <c r="K480" s="36"/>
      <c r="L480" s="36"/>
      <c r="M480" s="28"/>
      <c r="N480" s="28"/>
      <c r="O480" s="28"/>
      <c r="P480" s="28"/>
      <c r="Q480" s="28"/>
      <c r="R480" s="28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</row>
    <row r="481">
      <c r="A481" s="32"/>
      <c r="B481" s="33"/>
      <c r="C481" s="33"/>
      <c r="D481" s="33"/>
      <c r="E481" s="34"/>
      <c r="F481" s="35"/>
      <c r="G481" s="28"/>
      <c r="H481" s="29"/>
      <c r="I481" s="28"/>
      <c r="J481" s="28"/>
      <c r="K481" s="36"/>
      <c r="L481" s="36"/>
      <c r="M481" s="28"/>
      <c r="N481" s="28"/>
      <c r="O481" s="28"/>
      <c r="P481" s="28"/>
      <c r="Q481" s="28"/>
      <c r="R481" s="28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</row>
    <row r="482">
      <c r="A482" s="32"/>
      <c r="B482" s="33"/>
      <c r="C482" s="33"/>
      <c r="D482" s="33"/>
      <c r="E482" s="34"/>
      <c r="F482" s="35"/>
      <c r="G482" s="28"/>
      <c r="H482" s="29"/>
      <c r="I482" s="28"/>
      <c r="J482" s="28"/>
      <c r="K482" s="36"/>
      <c r="L482" s="36"/>
      <c r="M482" s="28"/>
      <c r="N482" s="28"/>
      <c r="O482" s="28"/>
      <c r="P482" s="28"/>
      <c r="Q482" s="28"/>
      <c r="R482" s="28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</row>
    <row r="483">
      <c r="A483" s="32"/>
      <c r="B483" s="33"/>
      <c r="C483" s="33"/>
      <c r="D483" s="33"/>
      <c r="E483" s="34"/>
      <c r="F483" s="35"/>
      <c r="G483" s="28"/>
      <c r="H483" s="29"/>
      <c r="I483" s="28"/>
      <c r="J483" s="28"/>
      <c r="K483" s="36"/>
      <c r="L483" s="36"/>
      <c r="M483" s="28"/>
      <c r="N483" s="28"/>
      <c r="O483" s="28"/>
      <c r="P483" s="28"/>
      <c r="Q483" s="28"/>
      <c r="R483" s="28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</row>
    <row r="484">
      <c r="A484" s="32"/>
      <c r="B484" s="33"/>
      <c r="C484" s="33"/>
      <c r="D484" s="33"/>
      <c r="E484" s="34"/>
      <c r="F484" s="35"/>
      <c r="G484" s="28"/>
      <c r="H484" s="29"/>
      <c r="I484" s="28"/>
      <c r="J484" s="28"/>
      <c r="K484" s="36"/>
      <c r="L484" s="36"/>
      <c r="M484" s="28"/>
      <c r="N484" s="28"/>
      <c r="O484" s="28"/>
      <c r="P484" s="28"/>
      <c r="Q484" s="28"/>
      <c r="R484" s="28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</row>
    <row r="485">
      <c r="A485" s="32"/>
      <c r="B485" s="33"/>
      <c r="C485" s="33"/>
      <c r="D485" s="33"/>
      <c r="E485" s="34"/>
      <c r="F485" s="35"/>
      <c r="G485" s="28"/>
      <c r="H485" s="29"/>
      <c r="I485" s="28"/>
      <c r="J485" s="28"/>
      <c r="K485" s="36"/>
      <c r="L485" s="36"/>
      <c r="M485" s="28"/>
      <c r="N485" s="28"/>
      <c r="O485" s="28"/>
      <c r="P485" s="28"/>
      <c r="Q485" s="28"/>
      <c r="R485" s="28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</row>
    <row r="486">
      <c r="A486" s="32"/>
      <c r="B486" s="33"/>
      <c r="C486" s="33"/>
      <c r="D486" s="33"/>
      <c r="E486" s="34"/>
      <c r="F486" s="35"/>
      <c r="G486" s="28"/>
      <c r="H486" s="29"/>
      <c r="I486" s="28"/>
      <c r="J486" s="28"/>
      <c r="K486" s="36"/>
      <c r="L486" s="36"/>
      <c r="M486" s="28"/>
      <c r="N486" s="28"/>
      <c r="O486" s="28"/>
      <c r="P486" s="28"/>
      <c r="Q486" s="28"/>
      <c r="R486" s="28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</row>
    <row r="487">
      <c r="A487" s="32"/>
      <c r="B487" s="33"/>
      <c r="C487" s="33"/>
      <c r="D487" s="33"/>
      <c r="E487" s="34"/>
      <c r="F487" s="35"/>
      <c r="G487" s="28"/>
      <c r="H487" s="29"/>
      <c r="I487" s="28"/>
      <c r="J487" s="28"/>
      <c r="K487" s="36"/>
      <c r="L487" s="36"/>
      <c r="M487" s="28"/>
      <c r="N487" s="28"/>
      <c r="O487" s="28"/>
      <c r="P487" s="28"/>
      <c r="Q487" s="28"/>
      <c r="R487" s="28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</row>
    <row r="488">
      <c r="A488" s="32"/>
      <c r="B488" s="33"/>
      <c r="C488" s="33"/>
      <c r="D488" s="33"/>
      <c r="E488" s="34"/>
      <c r="F488" s="35"/>
      <c r="G488" s="28"/>
      <c r="H488" s="29"/>
      <c r="I488" s="28"/>
      <c r="J488" s="28"/>
      <c r="K488" s="36"/>
      <c r="L488" s="36"/>
      <c r="M488" s="28"/>
      <c r="N488" s="28"/>
      <c r="O488" s="28"/>
      <c r="P488" s="28"/>
      <c r="Q488" s="28"/>
      <c r="R488" s="28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</row>
    <row r="489">
      <c r="A489" s="32"/>
      <c r="B489" s="33"/>
      <c r="C489" s="33"/>
      <c r="D489" s="33"/>
      <c r="E489" s="34"/>
      <c r="F489" s="35"/>
      <c r="G489" s="28"/>
      <c r="H489" s="29"/>
      <c r="I489" s="28"/>
      <c r="J489" s="28"/>
      <c r="K489" s="36"/>
      <c r="L489" s="36"/>
      <c r="M489" s="28"/>
      <c r="N489" s="28"/>
      <c r="O489" s="28"/>
      <c r="P489" s="28"/>
      <c r="Q489" s="28"/>
      <c r="R489" s="28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</row>
    <row r="490">
      <c r="A490" s="32"/>
      <c r="B490" s="33"/>
      <c r="C490" s="33"/>
      <c r="D490" s="33"/>
      <c r="E490" s="34"/>
      <c r="F490" s="35"/>
      <c r="G490" s="28"/>
      <c r="H490" s="29"/>
      <c r="I490" s="28"/>
      <c r="J490" s="28"/>
      <c r="K490" s="36"/>
      <c r="L490" s="36"/>
      <c r="M490" s="28"/>
      <c r="N490" s="28"/>
      <c r="O490" s="28"/>
      <c r="P490" s="28"/>
      <c r="Q490" s="28"/>
      <c r="R490" s="28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</row>
    <row r="491">
      <c r="A491" s="32"/>
      <c r="B491" s="33"/>
      <c r="C491" s="33"/>
      <c r="D491" s="33"/>
      <c r="E491" s="34"/>
      <c r="F491" s="35"/>
      <c r="G491" s="28"/>
      <c r="H491" s="29"/>
      <c r="I491" s="28"/>
      <c r="J491" s="28"/>
      <c r="K491" s="36"/>
      <c r="L491" s="36"/>
      <c r="M491" s="28"/>
      <c r="N491" s="28"/>
      <c r="O491" s="28"/>
      <c r="P491" s="28"/>
      <c r="Q491" s="28"/>
      <c r="R491" s="28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</row>
    <row r="492">
      <c r="A492" s="32"/>
      <c r="B492" s="33"/>
      <c r="C492" s="33"/>
      <c r="D492" s="33"/>
      <c r="E492" s="34"/>
      <c r="F492" s="35"/>
      <c r="G492" s="28"/>
      <c r="H492" s="29"/>
      <c r="I492" s="28"/>
      <c r="J492" s="28"/>
      <c r="K492" s="36"/>
      <c r="L492" s="36"/>
      <c r="M492" s="28"/>
      <c r="N492" s="28"/>
      <c r="O492" s="28"/>
      <c r="P492" s="28"/>
      <c r="Q492" s="28"/>
      <c r="R492" s="28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</row>
    <row r="493">
      <c r="A493" s="32"/>
      <c r="B493" s="33"/>
      <c r="C493" s="33"/>
      <c r="D493" s="33"/>
      <c r="E493" s="34"/>
      <c r="F493" s="35"/>
      <c r="G493" s="28"/>
      <c r="H493" s="29"/>
      <c r="I493" s="28"/>
      <c r="J493" s="28"/>
      <c r="K493" s="36"/>
      <c r="L493" s="36"/>
      <c r="M493" s="28"/>
      <c r="N493" s="28"/>
      <c r="O493" s="28"/>
      <c r="P493" s="28"/>
      <c r="Q493" s="28"/>
      <c r="R493" s="28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</row>
    <row r="494">
      <c r="A494" s="32"/>
      <c r="B494" s="33"/>
      <c r="C494" s="33"/>
      <c r="D494" s="33"/>
      <c r="E494" s="34"/>
      <c r="F494" s="35"/>
      <c r="G494" s="28"/>
      <c r="H494" s="29"/>
      <c r="I494" s="28"/>
      <c r="J494" s="28"/>
      <c r="K494" s="36"/>
      <c r="L494" s="36"/>
      <c r="M494" s="28"/>
      <c r="N494" s="28"/>
      <c r="O494" s="28"/>
      <c r="P494" s="28"/>
      <c r="Q494" s="28"/>
      <c r="R494" s="28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</row>
    <row r="495">
      <c r="A495" s="32"/>
      <c r="B495" s="33"/>
      <c r="C495" s="33"/>
      <c r="D495" s="33"/>
      <c r="E495" s="34"/>
      <c r="F495" s="35"/>
      <c r="G495" s="28"/>
      <c r="H495" s="29"/>
      <c r="I495" s="28"/>
      <c r="J495" s="28"/>
      <c r="K495" s="36"/>
      <c r="L495" s="36"/>
      <c r="M495" s="28"/>
      <c r="N495" s="28"/>
      <c r="O495" s="28"/>
      <c r="P495" s="28"/>
      <c r="Q495" s="28"/>
      <c r="R495" s="28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</row>
    <row r="496">
      <c r="A496" s="32"/>
      <c r="B496" s="33"/>
      <c r="C496" s="33"/>
      <c r="D496" s="33"/>
      <c r="E496" s="34"/>
      <c r="F496" s="35"/>
      <c r="G496" s="28"/>
      <c r="H496" s="29"/>
      <c r="I496" s="28"/>
      <c r="J496" s="28"/>
      <c r="K496" s="36"/>
      <c r="L496" s="36"/>
      <c r="M496" s="28"/>
      <c r="N496" s="28"/>
      <c r="O496" s="28"/>
      <c r="P496" s="28"/>
      <c r="Q496" s="28"/>
      <c r="R496" s="28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</row>
    <row r="497">
      <c r="A497" s="32"/>
      <c r="B497" s="33"/>
      <c r="C497" s="33"/>
      <c r="D497" s="33"/>
      <c r="E497" s="34"/>
      <c r="F497" s="35"/>
      <c r="G497" s="28"/>
      <c r="H497" s="29"/>
      <c r="I497" s="28"/>
      <c r="J497" s="28"/>
      <c r="K497" s="36"/>
      <c r="L497" s="36"/>
      <c r="M497" s="28"/>
      <c r="N497" s="28"/>
      <c r="O497" s="28"/>
      <c r="P497" s="28"/>
      <c r="Q497" s="28"/>
      <c r="R497" s="28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</row>
    <row r="498">
      <c r="A498" s="32"/>
      <c r="B498" s="33"/>
      <c r="C498" s="33"/>
      <c r="D498" s="33"/>
      <c r="E498" s="34"/>
      <c r="F498" s="35"/>
      <c r="G498" s="28"/>
      <c r="H498" s="29"/>
      <c r="I498" s="28"/>
      <c r="J498" s="28"/>
      <c r="K498" s="36"/>
      <c r="L498" s="36"/>
      <c r="M498" s="28"/>
      <c r="N498" s="28"/>
      <c r="O498" s="28"/>
      <c r="P498" s="28"/>
      <c r="Q498" s="28"/>
      <c r="R498" s="28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</row>
    <row r="499">
      <c r="A499" s="32"/>
      <c r="B499" s="33"/>
      <c r="C499" s="33"/>
      <c r="D499" s="33"/>
      <c r="E499" s="34"/>
      <c r="F499" s="35"/>
      <c r="G499" s="28"/>
      <c r="H499" s="29"/>
      <c r="I499" s="28"/>
      <c r="J499" s="28"/>
      <c r="K499" s="36"/>
      <c r="L499" s="36"/>
      <c r="M499" s="28"/>
      <c r="N499" s="28"/>
      <c r="O499" s="28"/>
      <c r="P499" s="28"/>
      <c r="Q499" s="28"/>
      <c r="R499" s="28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</row>
    <row r="500">
      <c r="A500" s="32"/>
      <c r="B500" s="33"/>
      <c r="C500" s="33"/>
      <c r="D500" s="33"/>
      <c r="E500" s="34"/>
      <c r="F500" s="35"/>
      <c r="G500" s="28"/>
      <c r="H500" s="29"/>
      <c r="I500" s="28"/>
      <c r="J500" s="28"/>
      <c r="K500" s="36"/>
      <c r="L500" s="36"/>
      <c r="M500" s="28"/>
      <c r="N500" s="28"/>
      <c r="O500" s="28"/>
      <c r="P500" s="28"/>
      <c r="Q500" s="28"/>
      <c r="R500" s="28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</row>
    <row r="501">
      <c r="A501" s="32"/>
      <c r="B501" s="33"/>
      <c r="C501" s="33"/>
      <c r="D501" s="33"/>
      <c r="E501" s="34"/>
      <c r="F501" s="35"/>
      <c r="G501" s="28"/>
      <c r="H501" s="29"/>
      <c r="I501" s="28"/>
      <c r="J501" s="28"/>
      <c r="K501" s="36"/>
      <c r="L501" s="36"/>
      <c r="M501" s="28"/>
      <c r="N501" s="28"/>
      <c r="O501" s="28"/>
      <c r="P501" s="28"/>
      <c r="Q501" s="28"/>
      <c r="R501" s="28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</row>
    <row r="502">
      <c r="A502" s="32"/>
      <c r="B502" s="33"/>
      <c r="C502" s="33"/>
      <c r="D502" s="33"/>
      <c r="E502" s="34"/>
      <c r="F502" s="35"/>
      <c r="G502" s="28"/>
      <c r="H502" s="29"/>
      <c r="I502" s="28"/>
      <c r="J502" s="28"/>
      <c r="K502" s="36"/>
      <c r="L502" s="36"/>
      <c r="M502" s="28"/>
      <c r="N502" s="28"/>
      <c r="O502" s="28"/>
      <c r="P502" s="28"/>
      <c r="Q502" s="28"/>
      <c r="R502" s="28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</row>
    <row r="503">
      <c r="A503" s="32"/>
      <c r="B503" s="33"/>
      <c r="C503" s="33"/>
      <c r="D503" s="33"/>
      <c r="E503" s="34"/>
      <c r="F503" s="35"/>
      <c r="G503" s="28"/>
      <c r="H503" s="29"/>
      <c r="I503" s="28"/>
      <c r="J503" s="28"/>
      <c r="K503" s="36"/>
      <c r="L503" s="36"/>
      <c r="M503" s="28"/>
      <c r="N503" s="28"/>
      <c r="O503" s="28"/>
      <c r="P503" s="28"/>
      <c r="Q503" s="28"/>
      <c r="R503" s="28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</row>
    <row r="504">
      <c r="A504" s="32"/>
      <c r="B504" s="33"/>
      <c r="C504" s="33"/>
      <c r="D504" s="33"/>
      <c r="E504" s="34"/>
      <c r="F504" s="35"/>
      <c r="G504" s="28"/>
      <c r="H504" s="29"/>
      <c r="I504" s="28"/>
      <c r="J504" s="28"/>
      <c r="K504" s="36"/>
      <c r="L504" s="36"/>
      <c r="M504" s="28"/>
      <c r="N504" s="28"/>
      <c r="O504" s="28"/>
      <c r="P504" s="28"/>
      <c r="Q504" s="28"/>
      <c r="R504" s="28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</row>
    <row r="505">
      <c r="A505" s="32"/>
      <c r="B505" s="33"/>
      <c r="C505" s="33"/>
      <c r="D505" s="33"/>
      <c r="E505" s="34"/>
      <c r="F505" s="35"/>
      <c r="G505" s="28"/>
      <c r="H505" s="29"/>
      <c r="I505" s="28"/>
      <c r="J505" s="28"/>
      <c r="K505" s="36"/>
      <c r="L505" s="36"/>
      <c r="M505" s="28"/>
      <c r="N505" s="28"/>
      <c r="O505" s="28"/>
      <c r="P505" s="28"/>
      <c r="Q505" s="28"/>
      <c r="R505" s="28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</row>
    <row r="506">
      <c r="A506" s="32"/>
      <c r="B506" s="33"/>
      <c r="C506" s="33"/>
      <c r="D506" s="33"/>
      <c r="E506" s="34"/>
      <c r="F506" s="35"/>
      <c r="G506" s="28"/>
      <c r="H506" s="29"/>
      <c r="I506" s="28"/>
      <c r="J506" s="28"/>
      <c r="K506" s="36"/>
      <c r="L506" s="36"/>
      <c r="M506" s="28"/>
      <c r="N506" s="28"/>
      <c r="O506" s="28"/>
      <c r="P506" s="28"/>
      <c r="Q506" s="28"/>
      <c r="R506" s="28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</row>
    <row r="507">
      <c r="A507" s="32"/>
      <c r="B507" s="33"/>
      <c r="C507" s="33"/>
      <c r="D507" s="33"/>
      <c r="E507" s="34"/>
      <c r="F507" s="35"/>
      <c r="G507" s="28"/>
      <c r="H507" s="29"/>
      <c r="I507" s="28"/>
      <c r="J507" s="28"/>
      <c r="K507" s="36"/>
      <c r="L507" s="36"/>
      <c r="M507" s="28"/>
      <c r="N507" s="28"/>
      <c r="O507" s="28"/>
      <c r="P507" s="28"/>
      <c r="Q507" s="28"/>
      <c r="R507" s="28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</row>
    <row r="508">
      <c r="A508" s="32"/>
      <c r="B508" s="33"/>
      <c r="C508" s="33"/>
      <c r="D508" s="33"/>
      <c r="E508" s="34"/>
      <c r="F508" s="35"/>
      <c r="G508" s="28"/>
      <c r="H508" s="29"/>
      <c r="I508" s="28"/>
      <c r="J508" s="28"/>
      <c r="K508" s="36"/>
      <c r="L508" s="36"/>
      <c r="M508" s="28"/>
      <c r="N508" s="28"/>
      <c r="O508" s="28"/>
      <c r="P508" s="28"/>
      <c r="Q508" s="28"/>
      <c r="R508" s="28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</row>
    <row r="509">
      <c r="A509" s="32"/>
      <c r="B509" s="33"/>
      <c r="C509" s="33"/>
      <c r="D509" s="33"/>
      <c r="E509" s="34"/>
      <c r="F509" s="35"/>
      <c r="G509" s="28"/>
      <c r="H509" s="29"/>
      <c r="I509" s="28"/>
      <c r="J509" s="28"/>
      <c r="K509" s="36"/>
      <c r="L509" s="36"/>
      <c r="M509" s="28"/>
      <c r="N509" s="28"/>
      <c r="O509" s="28"/>
      <c r="P509" s="28"/>
      <c r="Q509" s="28"/>
      <c r="R509" s="28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</row>
    <row r="510">
      <c r="A510" s="32"/>
      <c r="B510" s="33"/>
      <c r="C510" s="33"/>
      <c r="D510" s="33"/>
      <c r="E510" s="34"/>
      <c r="F510" s="35"/>
      <c r="G510" s="28"/>
      <c r="H510" s="29"/>
      <c r="I510" s="28"/>
      <c r="J510" s="28"/>
      <c r="K510" s="36"/>
      <c r="L510" s="36"/>
      <c r="M510" s="28"/>
      <c r="N510" s="28"/>
      <c r="O510" s="28"/>
      <c r="P510" s="28"/>
      <c r="Q510" s="28"/>
      <c r="R510" s="28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</row>
    <row r="511">
      <c r="A511" s="32"/>
      <c r="B511" s="33"/>
      <c r="C511" s="33"/>
      <c r="D511" s="33"/>
      <c r="E511" s="34"/>
      <c r="F511" s="35"/>
      <c r="G511" s="28"/>
      <c r="H511" s="29"/>
      <c r="I511" s="28"/>
      <c r="J511" s="28"/>
      <c r="K511" s="36"/>
      <c r="L511" s="36"/>
      <c r="M511" s="28"/>
      <c r="N511" s="28"/>
      <c r="O511" s="28"/>
      <c r="P511" s="28"/>
      <c r="Q511" s="28"/>
      <c r="R511" s="28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</row>
    <row r="512">
      <c r="A512" s="32"/>
      <c r="B512" s="33"/>
      <c r="C512" s="33"/>
      <c r="D512" s="33"/>
      <c r="E512" s="34"/>
      <c r="F512" s="35"/>
      <c r="G512" s="28"/>
      <c r="H512" s="29"/>
      <c r="I512" s="28"/>
      <c r="J512" s="28"/>
      <c r="K512" s="36"/>
      <c r="L512" s="36"/>
      <c r="M512" s="28"/>
      <c r="N512" s="28"/>
      <c r="O512" s="28"/>
      <c r="P512" s="28"/>
      <c r="Q512" s="28"/>
      <c r="R512" s="28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</row>
    <row r="513">
      <c r="A513" s="32"/>
      <c r="B513" s="33"/>
      <c r="C513" s="33"/>
      <c r="D513" s="33"/>
      <c r="E513" s="34"/>
      <c r="F513" s="35"/>
      <c r="G513" s="28"/>
      <c r="H513" s="29"/>
      <c r="I513" s="28"/>
      <c r="J513" s="28"/>
      <c r="K513" s="36"/>
      <c r="L513" s="36"/>
      <c r="M513" s="28"/>
      <c r="N513" s="28"/>
      <c r="O513" s="28"/>
      <c r="P513" s="28"/>
      <c r="Q513" s="28"/>
      <c r="R513" s="28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</row>
    <row r="514">
      <c r="A514" s="32"/>
      <c r="B514" s="33"/>
      <c r="C514" s="33"/>
      <c r="D514" s="33"/>
      <c r="E514" s="34"/>
      <c r="F514" s="35"/>
      <c r="G514" s="28"/>
      <c r="H514" s="29"/>
      <c r="I514" s="28"/>
      <c r="J514" s="28"/>
      <c r="K514" s="36"/>
      <c r="L514" s="36"/>
      <c r="M514" s="28"/>
      <c r="N514" s="28"/>
      <c r="O514" s="28"/>
      <c r="P514" s="28"/>
      <c r="Q514" s="28"/>
      <c r="R514" s="28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</row>
    <row r="515">
      <c r="A515" s="32"/>
      <c r="B515" s="33"/>
      <c r="C515" s="33"/>
      <c r="D515" s="33"/>
      <c r="E515" s="34"/>
      <c r="F515" s="35"/>
      <c r="G515" s="28"/>
      <c r="H515" s="29"/>
      <c r="I515" s="28"/>
      <c r="J515" s="28"/>
      <c r="K515" s="36"/>
      <c r="L515" s="36"/>
      <c r="M515" s="28"/>
      <c r="N515" s="28"/>
      <c r="O515" s="28"/>
      <c r="P515" s="28"/>
      <c r="Q515" s="28"/>
      <c r="R515" s="28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</row>
    <row r="516">
      <c r="A516" s="32"/>
      <c r="B516" s="33"/>
      <c r="C516" s="33"/>
      <c r="D516" s="33"/>
      <c r="E516" s="34"/>
      <c r="F516" s="35"/>
      <c r="G516" s="28"/>
      <c r="H516" s="29"/>
      <c r="I516" s="28"/>
      <c r="J516" s="28"/>
      <c r="K516" s="36"/>
      <c r="L516" s="36"/>
      <c r="M516" s="28"/>
      <c r="N516" s="28"/>
      <c r="O516" s="28"/>
      <c r="P516" s="28"/>
      <c r="Q516" s="28"/>
      <c r="R516" s="28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</row>
    <row r="517">
      <c r="A517" s="32"/>
      <c r="B517" s="33"/>
      <c r="C517" s="33"/>
      <c r="D517" s="33"/>
      <c r="E517" s="34"/>
      <c r="F517" s="35"/>
      <c r="G517" s="28"/>
      <c r="H517" s="29"/>
      <c r="I517" s="28"/>
      <c r="J517" s="28"/>
      <c r="K517" s="36"/>
      <c r="L517" s="36"/>
      <c r="M517" s="28"/>
      <c r="N517" s="28"/>
      <c r="O517" s="28"/>
      <c r="P517" s="28"/>
      <c r="Q517" s="28"/>
      <c r="R517" s="28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</row>
    <row r="518">
      <c r="A518" s="32"/>
      <c r="B518" s="33"/>
      <c r="C518" s="33"/>
      <c r="D518" s="33"/>
      <c r="E518" s="34"/>
      <c r="F518" s="35"/>
      <c r="G518" s="28"/>
      <c r="H518" s="29"/>
      <c r="I518" s="28"/>
      <c r="J518" s="28"/>
      <c r="K518" s="36"/>
      <c r="L518" s="36"/>
      <c r="M518" s="28"/>
      <c r="N518" s="28"/>
      <c r="O518" s="28"/>
      <c r="P518" s="28"/>
      <c r="Q518" s="28"/>
      <c r="R518" s="28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</row>
    <row r="519">
      <c r="A519" s="32"/>
      <c r="B519" s="33"/>
      <c r="C519" s="33"/>
      <c r="D519" s="33"/>
      <c r="E519" s="34"/>
      <c r="F519" s="35"/>
      <c r="G519" s="28"/>
      <c r="H519" s="29"/>
      <c r="I519" s="28"/>
      <c r="J519" s="28"/>
      <c r="K519" s="36"/>
      <c r="L519" s="36"/>
      <c r="M519" s="28"/>
      <c r="N519" s="28"/>
      <c r="O519" s="28"/>
      <c r="P519" s="28"/>
      <c r="Q519" s="28"/>
      <c r="R519" s="28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</row>
    <row r="520">
      <c r="A520" s="32"/>
      <c r="B520" s="33"/>
      <c r="C520" s="33"/>
      <c r="D520" s="33"/>
      <c r="E520" s="34"/>
      <c r="F520" s="35"/>
      <c r="G520" s="28"/>
      <c r="H520" s="29"/>
      <c r="I520" s="28"/>
      <c r="J520" s="28"/>
      <c r="K520" s="36"/>
      <c r="L520" s="36"/>
      <c r="M520" s="28"/>
      <c r="N520" s="28"/>
      <c r="O520" s="28"/>
      <c r="P520" s="28"/>
      <c r="Q520" s="28"/>
      <c r="R520" s="28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</row>
    <row r="521">
      <c r="A521" s="32"/>
      <c r="B521" s="33"/>
      <c r="C521" s="33"/>
      <c r="D521" s="33"/>
      <c r="E521" s="34"/>
      <c r="F521" s="35"/>
      <c r="G521" s="28"/>
      <c r="H521" s="29"/>
      <c r="I521" s="28"/>
      <c r="J521" s="28"/>
      <c r="K521" s="36"/>
      <c r="L521" s="36"/>
      <c r="M521" s="28"/>
      <c r="N521" s="28"/>
      <c r="O521" s="28"/>
      <c r="P521" s="28"/>
      <c r="Q521" s="28"/>
      <c r="R521" s="28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</row>
    <row r="522">
      <c r="A522" s="32"/>
      <c r="B522" s="33"/>
      <c r="C522" s="33"/>
      <c r="D522" s="33"/>
      <c r="E522" s="34"/>
      <c r="F522" s="35"/>
      <c r="G522" s="28"/>
      <c r="H522" s="29"/>
      <c r="I522" s="28"/>
      <c r="J522" s="28"/>
      <c r="K522" s="36"/>
      <c r="L522" s="36"/>
      <c r="M522" s="28"/>
      <c r="N522" s="28"/>
      <c r="O522" s="28"/>
      <c r="P522" s="28"/>
      <c r="Q522" s="28"/>
      <c r="R522" s="28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</row>
    <row r="523">
      <c r="A523" s="32"/>
      <c r="B523" s="33"/>
      <c r="C523" s="33"/>
      <c r="D523" s="33"/>
      <c r="E523" s="34"/>
      <c r="F523" s="35"/>
      <c r="G523" s="28"/>
      <c r="H523" s="29"/>
      <c r="I523" s="28"/>
      <c r="J523" s="28"/>
      <c r="K523" s="36"/>
      <c r="L523" s="36"/>
      <c r="M523" s="28"/>
      <c r="N523" s="28"/>
      <c r="O523" s="28"/>
      <c r="P523" s="28"/>
      <c r="Q523" s="28"/>
      <c r="R523" s="28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</row>
    <row r="524">
      <c r="A524" s="32"/>
      <c r="B524" s="33"/>
      <c r="C524" s="33"/>
      <c r="D524" s="33"/>
      <c r="E524" s="34"/>
      <c r="F524" s="35"/>
      <c r="G524" s="28"/>
      <c r="H524" s="29"/>
      <c r="I524" s="28"/>
      <c r="J524" s="28"/>
      <c r="K524" s="36"/>
      <c r="L524" s="36"/>
      <c r="M524" s="28"/>
      <c r="N524" s="28"/>
      <c r="O524" s="28"/>
      <c r="P524" s="28"/>
      <c r="Q524" s="28"/>
      <c r="R524" s="28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</row>
    <row r="525">
      <c r="A525" s="32"/>
      <c r="B525" s="33"/>
      <c r="C525" s="33"/>
      <c r="D525" s="33"/>
      <c r="E525" s="34"/>
      <c r="F525" s="35"/>
      <c r="G525" s="28"/>
      <c r="H525" s="29"/>
      <c r="I525" s="28"/>
      <c r="J525" s="28"/>
      <c r="K525" s="36"/>
      <c r="L525" s="36"/>
      <c r="M525" s="28"/>
      <c r="N525" s="28"/>
      <c r="O525" s="28"/>
      <c r="P525" s="28"/>
      <c r="Q525" s="28"/>
      <c r="R525" s="28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</row>
    <row r="526">
      <c r="A526" s="32"/>
      <c r="B526" s="33"/>
      <c r="C526" s="33"/>
      <c r="D526" s="33"/>
      <c r="E526" s="34"/>
      <c r="F526" s="35"/>
      <c r="G526" s="28"/>
      <c r="H526" s="29"/>
      <c r="I526" s="28"/>
      <c r="J526" s="28"/>
      <c r="K526" s="36"/>
      <c r="L526" s="36"/>
      <c r="M526" s="28"/>
      <c r="N526" s="28"/>
      <c r="O526" s="28"/>
      <c r="P526" s="28"/>
      <c r="Q526" s="28"/>
      <c r="R526" s="28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</row>
    <row r="527">
      <c r="A527" s="32"/>
      <c r="B527" s="33"/>
      <c r="C527" s="33"/>
      <c r="D527" s="33"/>
      <c r="E527" s="34"/>
      <c r="F527" s="35"/>
      <c r="G527" s="28"/>
      <c r="H527" s="29"/>
      <c r="I527" s="28"/>
      <c r="J527" s="28"/>
      <c r="K527" s="36"/>
      <c r="L527" s="36"/>
      <c r="M527" s="28"/>
      <c r="N527" s="28"/>
      <c r="O527" s="28"/>
      <c r="P527" s="28"/>
      <c r="Q527" s="28"/>
      <c r="R527" s="28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</row>
    <row r="528">
      <c r="A528" s="32"/>
      <c r="B528" s="33"/>
      <c r="C528" s="33"/>
      <c r="D528" s="33"/>
      <c r="E528" s="34"/>
      <c r="F528" s="35"/>
      <c r="G528" s="28"/>
      <c r="H528" s="29"/>
      <c r="I528" s="28"/>
      <c r="J528" s="28"/>
      <c r="K528" s="36"/>
      <c r="L528" s="36"/>
      <c r="M528" s="28"/>
      <c r="N528" s="28"/>
      <c r="O528" s="28"/>
      <c r="P528" s="28"/>
      <c r="Q528" s="28"/>
      <c r="R528" s="28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</row>
    <row r="529">
      <c r="A529" s="32"/>
      <c r="B529" s="33"/>
      <c r="C529" s="33"/>
      <c r="D529" s="33"/>
      <c r="E529" s="34"/>
      <c r="F529" s="35"/>
      <c r="G529" s="28"/>
      <c r="H529" s="29"/>
      <c r="I529" s="28"/>
      <c r="J529" s="28"/>
      <c r="K529" s="36"/>
      <c r="L529" s="36"/>
      <c r="M529" s="28"/>
      <c r="N529" s="28"/>
      <c r="O529" s="28"/>
      <c r="P529" s="28"/>
      <c r="Q529" s="28"/>
      <c r="R529" s="28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</row>
    <row r="530">
      <c r="A530" s="32"/>
      <c r="B530" s="33"/>
      <c r="C530" s="33"/>
      <c r="D530" s="33"/>
      <c r="E530" s="34"/>
      <c r="F530" s="35"/>
      <c r="G530" s="28"/>
      <c r="H530" s="29"/>
      <c r="I530" s="28"/>
      <c r="J530" s="28"/>
      <c r="K530" s="36"/>
      <c r="L530" s="36"/>
      <c r="M530" s="28"/>
      <c r="N530" s="28"/>
      <c r="O530" s="28"/>
      <c r="P530" s="28"/>
      <c r="Q530" s="28"/>
      <c r="R530" s="28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</row>
    <row r="531">
      <c r="A531" s="32"/>
      <c r="B531" s="33"/>
      <c r="C531" s="33"/>
      <c r="D531" s="33"/>
      <c r="E531" s="34"/>
      <c r="F531" s="35"/>
      <c r="G531" s="28"/>
      <c r="H531" s="29"/>
      <c r="I531" s="28"/>
      <c r="J531" s="28"/>
      <c r="K531" s="36"/>
      <c r="L531" s="36"/>
      <c r="M531" s="28"/>
      <c r="N531" s="28"/>
      <c r="O531" s="28"/>
      <c r="P531" s="28"/>
      <c r="Q531" s="28"/>
      <c r="R531" s="28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</row>
    <row r="532">
      <c r="A532" s="32"/>
      <c r="B532" s="33"/>
      <c r="C532" s="33"/>
      <c r="D532" s="33"/>
      <c r="E532" s="34"/>
      <c r="F532" s="35"/>
      <c r="G532" s="28"/>
      <c r="H532" s="29"/>
      <c r="I532" s="28"/>
      <c r="J532" s="28"/>
      <c r="K532" s="36"/>
      <c r="L532" s="36"/>
      <c r="M532" s="28"/>
      <c r="N532" s="28"/>
      <c r="O532" s="28"/>
      <c r="P532" s="28"/>
      <c r="Q532" s="28"/>
      <c r="R532" s="28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</row>
    <row r="533">
      <c r="A533" s="32"/>
      <c r="B533" s="33"/>
      <c r="C533" s="33"/>
      <c r="D533" s="33"/>
      <c r="E533" s="34"/>
      <c r="F533" s="35"/>
      <c r="G533" s="28"/>
      <c r="H533" s="29"/>
      <c r="I533" s="28"/>
      <c r="J533" s="28"/>
      <c r="K533" s="36"/>
      <c r="L533" s="36"/>
      <c r="M533" s="28"/>
      <c r="N533" s="28"/>
      <c r="O533" s="28"/>
      <c r="P533" s="28"/>
      <c r="Q533" s="28"/>
      <c r="R533" s="28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</row>
    <row r="534">
      <c r="A534" s="32"/>
      <c r="B534" s="33"/>
      <c r="C534" s="33"/>
      <c r="D534" s="33"/>
      <c r="E534" s="34"/>
      <c r="F534" s="35"/>
      <c r="G534" s="28"/>
      <c r="H534" s="29"/>
      <c r="I534" s="28"/>
      <c r="J534" s="28"/>
      <c r="K534" s="36"/>
      <c r="L534" s="36"/>
      <c r="M534" s="28"/>
      <c r="N534" s="28"/>
      <c r="O534" s="28"/>
      <c r="P534" s="28"/>
      <c r="Q534" s="28"/>
      <c r="R534" s="28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</row>
    <row r="535">
      <c r="A535" s="32"/>
      <c r="B535" s="33"/>
      <c r="C535" s="33"/>
      <c r="D535" s="33"/>
      <c r="E535" s="34"/>
      <c r="F535" s="35"/>
      <c r="G535" s="28"/>
      <c r="H535" s="29"/>
      <c r="I535" s="28"/>
      <c r="J535" s="28"/>
      <c r="K535" s="36"/>
      <c r="L535" s="36"/>
      <c r="M535" s="28"/>
      <c r="N535" s="28"/>
      <c r="O535" s="28"/>
      <c r="P535" s="28"/>
      <c r="Q535" s="28"/>
      <c r="R535" s="28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</row>
    <row r="536">
      <c r="A536" s="32"/>
      <c r="B536" s="33"/>
      <c r="C536" s="33"/>
      <c r="D536" s="33"/>
      <c r="E536" s="34"/>
      <c r="F536" s="35"/>
      <c r="G536" s="28"/>
      <c r="H536" s="29"/>
      <c r="I536" s="28"/>
      <c r="J536" s="28"/>
      <c r="K536" s="36"/>
      <c r="L536" s="36"/>
      <c r="M536" s="28"/>
      <c r="N536" s="28"/>
      <c r="O536" s="28"/>
      <c r="P536" s="28"/>
      <c r="Q536" s="28"/>
      <c r="R536" s="28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</row>
    <row r="537">
      <c r="A537" s="32"/>
      <c r="B537" s="33"/>
      <c r="C537" s="33"/>
      <c r="D537" s="33"/>
      <c r="E537" s="34"/>
      <c r="F537" s="35"/>
      <c r="G537" s="28"/>
      <c r="H537" s="29"/>
      <c r="I537" s="28"/>
      <c r="J537" s="28"/>
      <c r="K537" s="36"/>
      <c r="L537" s="36"/>
      <c r="M537" s="28"/>
      <c r="N537" s="28"/>
      <c r="O537" s="28"/>
      <c r="P537" s="28"/>
      <c r="Q537" s="28"/>
      <c r="R537" s="28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</row>
    <row r="538">
      <c r="A538" s="32"/>
      <c r="B538" s="33"/>
      <c r="C538" s="33"/>
      <c r="D538" s="33"/>
      <c r="E538" s="34"/>
      <c r="F538" s="35"/>
      <c r="G538" s="28"/>
      <c r="H538" s="29"/>
      <c r="I538" s="28"/>
      <c r="J538" s="28"/>
      <c r="K538" s="36"/>
      <c r="L538" s="36"/>
      <c r="M538" s="28"/>
      <c r="N538" s="28"/>
      <c r="O538" s="28"/>
      <c r="P538" s="28"/>
      <c r="Q538" s="28"/>
      <c r="R538" s="28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</row>
    <row r="539">
      <c r="A539" s="32"/>
      <c r="B539" s="33"/>
      <c r="C539" s="33"/>
      <c r="D539" s="33"/>
      <c r="E539" s="34"/>
      <c r="F539" s="35"/>
      <c r="G539" s="28"/>
      <c r="H539" s="29"/>
      <c r="I539" s="28"/>
      <c r="J539" s="28"/>
      <c r="K539" s="36"/>
      <c r="L539" s="36"/>
      <c r="M539" s="28"/>
      <c r="N539" s="28"/>
      <c r="O539" s="28"/>
      <c r="P539" s="28"/>
      <c r="Q539" s="28"/>
      <c r="R539" s="28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</row>
    <row r="540">
      <c r="A540" s="32"/>
      <c r="B540" s="33"/>
      <c r="C540" s="33"/>
      <c r="D540" s="33"/>
      <c r="E540" s="34"/>
      <c r="F540" s="35"/>
      <c r="G540" s="28"/>
      <c r="H540" s="29"/>
      <c r="I540" s="28"/>
      <c r="J540" s="28"/>
      <c r="K540" s="36"/>
      <c r="L540" s="36"/>
      <c r="M540" s="28"/>
      <c r="N540" s="28"/>
      <c r="O540" s="28"/>
      <c r="P540" s="28"/>
      <c r="Q540" s="28"/>
      <c r="R540" s="28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</row>
    <row r="541">
      <c r="A541" s="32"/>
      <c r="B541" s="33"/>
      <c r="C541" s="33"/>
      <c r="D541" s="33"/>
      <c r="E541" s="34"/>
      <c r="F541" s="35"/>
      <c r="G541" s="28"/>
      <c r="H541" s="29"/>
      <c r="I541" s="28"/>
      <c r="J541" s="28"/>
      <c r="K541" s="36"/>
      <c r="L541" s="36"/>
      <c r="M541" s="28"/>
      <c r="N541" s="28"/>
      <c r="O541" s="28"/>
      <c r="P541" s="28"/>
      <c r="Q541" s="28"/>
      <c r="R541" s="28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</row>
    <row r="542">
      <c r="A542" s="32"/>
      <c r="B542" s="33"/>
      <c r="C542" s="33"/>
      <c r="D542" s="33"/>
      <c r="E542" s="34"/>
      <c r="F542" s="35"/>
      <c r="G542" s="28"/>
      <c r="H542" s="29"/>
      <c r="I542" s="28"/>
      <c r="J542" s="28"/>
      <c r="K542" s="36"/>
      <c r="L542" s="36"/>
      <c r="M542" s="28"/>
      <c r="N542" s="28"/>
      <c r="O542" s="28"/>
      <c r="P542" s="28"/>
      <c r="Q542" s="28"/>
      <c r="R542" s="28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</row>
    <row r="543">
      <c r="A543" s="32"/>
      <c r="B543" s="33"/>
      <c r="C543" s="33"/>
      <c r="D543" s="33"/>
      <c r="E543" s="34"/>
      <c r="F543" s="35"/>
      <c r="G543" s="28"/>
      <c r="H543" s="29"/>
      <c r="I543" s="28"/>
      <c r="J543" s="28"/>
      <c r="K543" s="36"/>
      <c r="L543" s="36"/>
      <c r="M543" s="28"/>
      <c r="N543" s="28"/>
      <c r="O543" s="28"/>
      <c r="P543" s="28"/>
      <c r="Q543" s="28"/>
      <c r="R543" s="28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</row>
    <row r="544">
      <c r="A544" s="32"/>
      <c r="B544" s="33"/>
      <c r="C544" s="33"/>
      <c r="D544" s="33"/>
      <c r="E544" s="34"/>
      <c r="F544" s="35"/>
      <c r="G544" s="28"/>
      <c r="H544" s="29"/>
      <c r="I544" s="28"/>
      <c r="J544" s="28"/>
      <c r="K544" s="36"/>
      <c r="L544" s="36"/>
      <c r="M544" s="28"/>
      <c r="N544" s="28"/>
      <c r="O544" s="28"/>
      <c r="P544" s="28"/>
      <c r="Q544" s="28"/>
      <c r="R544" s="28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</row>
    <row r="545">
      <c r="A545" s="32"/>
      <c r="B545" s="33"/>
      <c r="C545" s="33"/>
      <c r="D545" s="33"/>
      <c r="E545" s="34"/>
      <c r="F545" s="35"/>
      <c r="G545" s="28"/>
      <c r="H545" s="29"/>
      <c r="I545" s="28"/>
      <c r="J545" s="28"/>
      <c r="K545" s="36"/>
      <c r="L545" s="36"/>
      <c r="M545" s="28"/>
      <c r="N545" s="28"/>
      <c r="O545" s="28"/>
      <c r="P545" s="28"/>
      <c r="Q545" s="28"/>
      <c r="R545" s="28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</row>
    <row r="546">
      <c r="A546" s="32"/>
      <c r="B546" s="33"/>
      <c r="C546" s="33"/>
      <c r="D546" s="33"/>
      <c r="E546" s="34"/>
      <c r="F546" s="35"/>
      <c r="G546" s="28"/>
      <c r="H546" s="29"/>
      <c r="I546" s="28"/>
      <c r="J546" s="28"/>
      <c r="K546" s="36"/>
      <c r="L546" s="36"/>
      <c r="M546" s="28"/>
      <c r="N546" s="28"/>
      <c r="O546" s="28"/>
      <c r="P546" s="28"/>
      <c r="Q546" s="28"/>
      <c r="R546" s="28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</row>
    <row r="547">
      <c r="A547" s="32"/>
      <c r="B547" s="33"/>
      <c r="C547" s="33"/>
      <c r="D547" s="33"/>
      <c r="E547" s="34"/>
      <c r="F547" s="35"/>
      <c r="G547" s="28"/>
      <c r="H547" s="29"/>
      <c r="I547" s="28"/>
      <c r="J547" s="28"/>
      <c r="K547" s="36"/>
      <c r="L547" s="36"/>
      <c r="M547" s="28"/>
      <c r="N547" s="28"/>
      <c r="O547" s="28"/>
      <c r="P547" s="28"/>
      <c r="Q547" s="28"/>
      <c r="R547" s="28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</row>
    <row r="548">
      <c r="A548" s="32"/>
      <c r="B548" s="33"/>
      <c r="C548" s="33"/>
      <c r="D548" s="33"/>
      <c r="E548" s="34"/>
      <c r="F548" s="35"/>
      <c r="G548" s="28"/>
      <c r="H548" s="29"/>
      <c r="I548" s="28"/>
      <c r="J548" s="28"/>
      <c r="K548" s="36"/>
      <c r="L548" s="36"/>
      <c r="M548" s="28"/>
      <c r="N548" s="28"/>
      <c r="O548" s="28"/>
      <c r="P548" s="28"/>
      <c r="Q548" s="28"/>
      <c r="R548" s="28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</row>
    <row r="549">
      <c r="A549" s="32"/>
      <c r="B549" s="33"/>
      <c r="C549" s="33"/>
      <c r="D549" s="33"/>
      <c r="E549" s="34"/>
      <c r="F549" s="35"/>
      <c r="G549" s="28"/>
      <c r="H549" s="29"/>
      <c r="I549" s="28"/>
      <c r="J549" s="28"/>
      <c r="K549" s="36"/>
      <c r="L549" s="36"/>
      <c r="M549" s="28"/>
      <c r="N549" s="28"/>
      <c r="O549" s="28"/>
      <c r="P549" s="28"/>
      <c r="Q549" s="28"/>
      <c r="R549" s="28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</row>
    <row r="550">
      <c r="A550" s="32"/>
      <c r="B550" s="33"/>
      <c r="C550" s="33"/>
      <c r="D550" s="33"/>
      <c r="E550" s="34"/>
      <c r="F550" s="35"/>
      <c r="G550" s="28"/>
      <c r="H550" s="29"/>
      <c r="I550" s="28"/>
      <c r="J550" s="28"/>
      <c r="K550" s="36"/>
      <c r="L550" s="36"/>
      <c r="M550" s="28"/>
      <c r="N550" s="28"/>
      <c r="O550" s="28"/>
      <c r="P550" s="28"/>
      <c r="Q550" s="28"/>
      <c r="R550" s="28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</row>
    <row r="551">
      <c r="A551" s="32"/>
      <c r="B551" s="33"/>
      <c r="C551" s="33"/>
      <c r="D551" s="33"/>
      <c r="E551" s="34"/>
      <c r="F551" s="35"/>
      <c r="G551" s="28"/>
      <c r="H551" s="29"/>
      <c r="I551" s="28"/>
      <c r="J551" s="28"/>
      <c r="K551" s="36"/>
      <c r="L551" s="36"/>
      <c r="M551" s="28"/>
      <c r="N551" s="28"/>
      <c r="O551" s="28"/>
      <c r="P551" s="28"/>
      <c r="Q551" s="28"/>
      <c r="R551" s="28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</row>
    <row r="552">
      <c r="A552" s="32"/>
      <c r="B552" s="33"/>
      <c r="C552" s="33"/>
      <c r="D552" s="33"/>
      <c r="E552" s="34"/>
      <c r="F552" s="35"/>
      <c r="G552" s="28"/>
      <c r="H552" s="29"/>
      <c r="I552" s="28"/>
      <c r="J552" s="28"/>
      <c r="K552" s="36"/>
      <c r="L552" s="36"/>
      <c r="M552" s="28"/>
      <c r="N552" s="28"/>
      <c r="O552" s="28"/>
      <c r="P552" s="28"/>
      <c r="Q552" s="28"/>
      <c r="R552" s="28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</row>
    <row r="553">
      <c r="A553" s="32"/>
      <c r="B553" s="33"/>
      <c r="C553" s="33"/>
      <c r="D553" s="33"/>
      <c r="E553" s="34"/>
      <c r="F553" s="35"/>
      <c r="G553" s="28"/>
      <c r="H553" s="29"/>
      <c r="I553" s="28"/>
      <c r="J553" s="28"/>
      <c r="K553" s="36"/>
      <c r="L553" s="36"/>
      <c r="M553" s="28"/>
      <c r="N553" s="28"/>
      <c r="O553" s="28"/>
      <c r="P553" s="28"/>
      <c r="Q553" s="28"/>
      <c r="R553" s="28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</row>
    <row r="554">
      <c r="A554" s="32"/>
      <c r="B554" s="33"/>
      <c r="C554" s="33"/>
      <c r="D554" s="33"/>
      <c r="E554" s="34"/>
      <c r="F554" s="35"/>
      <c r="G554" s="28"/>
      <c r="H554" s="29"/>
      <c r="I554" s="28"/>
      <c r="J554" s="28"/>
      <c r="K554" s="36"/>
      <c r="L554" s="36"/>
      <c r="M554" s="28"/>
      <c r="N554" s="28"/>
      <c r="O554" s="28"/>
      <c r="P554" s="28"/>
      <c r="Q554" s="28"/>
      <c r="R554" s="28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</row>
    <row r="555">
      <c r="A555" s="32"/>
      <c r="B555" s="33"/>
      <c r="C555" s="33"/>
      <c r="D555" s="33"/>
      <c r="E555" s="34"/>
      <c r="F555" s="35"/>
      <c r="G555" s="28"/>
      <c r="H555" s="29"/>
      <c r="I555" s="28"/>
      <c r="J555" s="28"/>
      <c r="K555" s="36"/>
      <c r="L555" s="36"/>
      <c r="M555" s="28"/>
      <c r="N555" s="28"/>
      <c r="O555" s="28"/>
      <c r="P555" s="28"/>
      <c r="Q555" s="28"/>
      <c r="R555" s="28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</row>
    <row r="556">
      <c r="A556" s="32"/>
      <c r="B556" s="33"/>
      <c r="C556" s="33"/>
      <c r="D556" s="33"/>
      <c r="E556" s="34"/>
      <c r="F556" s="35"/>
      <c r="G556" s="28"/>
      <c r="H556" s="29"/>
      <c r="I556" s="28"/>
      <c r="J556" s="28"/>
      <c r="K556" s="36"/>
      <c r="L556" s="36"/>
      <c r="M556" s="28"/>
      <c r="N556" s="28"/>
      <c r="O556" s="28"/>
      <c r="P556" s="28"/>
      <c r="Q556" s="28"/>
      <c r="R556" s="28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</row>
    <row r="557">
      <c r="A557" s="32"/>
      <c r="B557" s="33"/>
      <c r="C557" s="33"/>
      <c r="D557" s="33"/>
      <c r="E557" s="34"/>
      <c r="F557" s="35"/>
      <c r="G557" s="28"/>
      <c r="H557" s="29"/>
      <c r="I557" s="28"/>
      <c r="J557" s="28"/>
      <c r="K557" s="36"/>
      <c r="L557" s="36"/>
      <c r="M557" s="28"/>
      <c r="N557" s="28"/>
      <c r="O557" s="28"/>
      <c r="P557" s="28"/>
      <c r="Q557" s="28"/>
      <c r="R557" s="28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</row>
    <row r="558">
      <c r="A558" s="32"/>
      <c r="B558" s="33"/>
      <c r="C558" s="33"/>
      <c r="D558" s="33"/>
      <c r="E558" s="34"/>
      <c r="F558" s="35"/>
      <c r="G558" s="28"/>
      <c r="H558" s="29"/>
      <c r="I558" s="28"/>
      <c r="J558" s="28"/>
      <c r="K558" s="36"/>
      <c r="L558" s="36"/>
      <c r="M558" s="28"/>
      <c r="N558" s="28"/>
      <c r="O558" s="28"/>
      <c r="P558" s="28"/>
      <c r="Q558" s="28"/>
      <c r="R558" s="28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</row>
    <row r="559">
      <c r="A559" s="32"/>
      <c r="B559" s="33"/>
      <c r="C559" s="33"/>
      <c r="D559" s="33"/>
      <c r="E559" s="34"/>
      <c r="F559" s="35"/>
      <c r="G559" s="28"/>
      <c r="H559" s="29"/>
      <c r="I559" s="28"/>
      <c r="J559" s="28"/>
      <c r="K559" s="36"/>
      <c r="L559" s="36"/>
      <c r="M559" s="28"/>
      <c r="N559" s="28"/>
      <c r="O559" s="28"/>
      <c r="P559" s="28"/>
      <c r="Q559" s="28"/>
      <c r="R559" s="28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</row>
    <row r="560">
      <c r="A560" s="32"/>
      <c r="B560" s="33"/>
      <c r="C560" s="33"/>
      <c r="D560" s="33"/>
      <c r="E560" s="34"/>
      <c r="F560" s="35"/>
      <c r="G560" s="28"/>
      <c r="H560" s="29"/>
      <c r="I560" s="28"/>
      <c r="J560" s="28"/>
      <c r="K560" s="36"/>
      <c r="L560" s="36"/>
      <c r="M560" s="28"/>
      <c r="N560" s="28"/>
      <c r="O560" s="28"/>
      <c r="P560" s="28"/>
      <c r="Q560" s="28"/>
      <c r="R560" s="28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</row>
    <row r="561">
      <c r="A561" s="32"/>
      <c r="B561" s="33"/>
      <c r="C561" s="33"/>
      <c r="D561" s="33"/>
      <c r="E561" s="34"/>
      <c r="F561" s="35"/>
      <c r="G561" s="28"/>
      <c r="H561" s="29"/>
      <c r="I561" s="28"/>
      <c r="J561" s="28"/>
      <c r="K561" s="36"/>
      <c r="L561" s="36"/>
      <c r="M561" s="28"/>
      <c r="N561" s="28"/>
      <c r="O561" s="28"/>
      <c r="P561" s="28"/>
      <c r="Q561" s="28"/>
      <c r="R561" s="28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</row>
    <row r="562">
      <c r="A562" s="32"/>
      <c r="B562" s="33"/>
      <c r="C562" s="33"/>
      <c r="D562" s="33"/>
      <c r="E562" s="34"/>
      <c r="F562" s="35"/>
      <c r="G562" s="28"/>
      <c r="H562" s="29"/>
      <c r="I562" s="28"/>
      <c r="J562" s="28"/>
      <c r="K562" s="36"/>
      <c r="L562" s="36"/>
      <c r="M562" s="28"/>
      <c r="N562" s="28"/>
      <c r="O562" s="28"/>
      <c r="P562" s="28"/>
      <c r="Q562" s="28"/>
      <c r="R562" s="28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</row>
    <row r="563">
      <c r="A563" s="32"/>
      <c r="B563" s="33"/>
      <c r="C563" s="33"/>
      <c r="D563" s="33"/>
      <c r="E563" s="34"/>
      <c r="F563" s="35"/>
      <c r="G563" s="28"/>
      <c r="H563" s="29"/>
      <c r="I563" s="28"/>
      <c r="J563" s="28"/>
      <c r="K563" s="36"/>
      <c r="L563" s="36"/>
      <c r="M563" s="28"/>
      <c r="N563" s="28"/>
      <c r="O563" s="28"/>
      <c r="P563" s="28"/>
      <c r="Q563" s="28"/>
      <c r="R563" s="28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</row>
    <row r="564">
      <c r="A564" s="32"/>
      <c r="B564" s="33"/>
      <c r="C564" s="33"/>
      <c r="D564" s="33"/>
      <c r="E564" s="34"/>
      <c r="F564" s="35"/>
      <c r="G564" s="28"/>
      <c r="H564" s="29"/>
      <c r="I564" s="28"/>
      <c r="J564" s="28"/>
      <c r="K564" s="36"/>
      <c r="L564" s="36"/>
      <c r="M564" s="28"/>
      <c r="N564" s="28"/>
      <c r="O564" s="28"/>
      <c r="P564" s="28"/>
      <c r="Q564" s="28"/>
      <c r="R564" s="28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</row>
    <row r="565">
      <c r="A565" s="32"/>
      <c r="B565" s="33"/>
      <c r="C565" s="33"/>
      <c r="D565" s="33"/>
      <c r="E565" s="34"/>
      <c r="F565" s="35"/>
      <c r="G565" s="28"/>
      <c r="H565" s="29"/>
      <c r="I565" s="28"/>
      <c r="J565" s="28"/>
      <c r="K565" s="36"/>
      <c r="L565" s="36"/>
      <c r="M565" s="28"/>
      <c r="N565" s="28"/>
      <c r="O565" s="28"/>
      <c r="P565" s="28"/>
      <c r="Q565" s="28"/>
      <c r="R565" s="28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</row>
    <row r="566">
      <c r="A566" s="32"/>
      <c r="B566" s="33"/>
      <c r="C566" s="33"/>
      <c r="D566" s="33"/>
      <c r="E566" s="34"/>
      <c r="F566" s="35"/>
      <c r="G566" s="28"/>
      <c r="H566" s="29"/>
      <c r="I566" s="28"/>
      <c r="J566" s="28"/>
      <c r="K566" s="36"/>
      <c r="L566" s="36"/>
      <c r="M566" s="28"/>
      <c r="N566" s="28"/>
      <c r="O566" s="28"/>
      <c r="P566" s="28"/>
      <c r="Q566" s="28"/>
      <c r="R566" s="28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</row>
    <row r="567">
      <c r="A567" s="32"/>
      <c r="B567" s="33"/>
      <c r="C567" s="33"/>
      <c r="D567" s="33"/>
      <c r="E567" s="34"/>
      <c r="F567" s="35"/>
      <c r="G567" s="28"/>
      <c r="H567" s="29"/>
      <c r="I567" s="28"/>
      <c r="J567" s="28"/>
      <c r="K567" s="36"/>
      <c r="L567" s="36"/>
      <c r="M567" s="28"/>
      <c r="N567" s="28"/>
      <c r="O567" s="28"/>
      <c r="P567" s="28"/>
      <c r="Q567" s="28"/>
      <c r="R567" s="28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</row>
    <row r="568">
      <c r="A568" s="32"/>
      <c r="B568" s="33"/>
      <c r="C568" s="33"/>
      <c r="D568" s="33"/>
      <c r="E568" s="34"/>
      <c r="F568" s="35"/>
      <c r="G568" s="28"/>
      <c r="H568" s="29"/>
      <c r="I568" s="28"/>
      <c r="J568" s="28"/>
      <c r="K568" s="36"/>
      <c r="L568" s="36"/>
      <c r="M568" s="28"/>
      <c r="N568" s="28"/>
      <c r="O568" s="28"/>
      <c r="P568" s="28"/>
      <c r="Q568" s="28"/>
      <c r="R568" s="28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</row>
    <row r="569">
      <c r="A569" s="32"/>
      <c r="B569" s="33"/>
      <c r="C569" s="33"/>
      <c r="D569" s="33"/>
      <c r="E569" s="34"/>
      <c r="F569" s="35"/>
      <c r="G569" s="28"/>
      <c r="H569" s="29"/>
      <c r="I569" s="28"/>
      <c r="J569" s="28"/>
      <c r="K569" s="36"/>
      <c r="L569" s="36"/>
      <c r="M569" s="28"/>
      <c r="N569" s="28"/>
      <c r="O569" s="28"/>
      <c r="P569" s="28"/>
      <c r="Q569" s="28"/>
      <c r="R569" s="28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</row>
    <row r="570">
      <c r="A570" s="32"/>
      <c r="B570" s="33"/>
      <c r="C570" s="33"/>
      <c r="D570" s="33"/>
      <c r="E570" s="34"/>
      <c r="F570" s="35"/>
      <c r="G570" s="28"/>
      <c r="H570" s="29"/>
      <c r="I570" s="28"/>
      <c r="J570" s="28"/>
      <c r="K570" s="36"/>
      <c r="L570" s="36"/>
      <c r="M570" s="28"/>
      <c r="N570" s="28"/>
      <c r="O570" s="28"/>
      <c r="P570" s="28"/>
      <c r="Q570" s="28"/>
      <c r="R570" s="28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</row>
    <row r="571">
      <c r="A571" s="32"/>
      <c r="B571" s="33"/>
      <c r="C571" s="33"/>
      <c r="D571" s="33"/>
      <c r="E571" s="34"/>
      <c r="F571" s="35"/>
      <c r="G571" s="28"/>
      <c r="H571" s="29"/>
      <c r="I571" s="28"/>
      <c r="J571" s="28"/>
      <c r="K571" s="36"/>
      <c r="L571" s="36"/>
      <c r="M571" s="28"/>
      <c r="N571" s="28"/>
      <c r="O571" s="28"/>
      <c r="P571" s="28"/>
      <c r="Q571" s="28"/>
      <c r="R571" s="28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</row>
    <row r="572">
      <c r="A572" s="32"/>
      <c r="B572" s="33"/>
      <c r="C572" s="33"/>
      <c r="D572" s="33"/>
      <c r="E572" s="34"/>
      <c r="F572" s="35"/>
      <c r="G572" s="28"/>
      <c r="H572" s="29"/>
      <c r="I572" s="28"/>
      <c r="J572" s="28"/>
      <c r="K572" s="36"/>
      <c r="L572" s="36"/>
      <c r="M572" s="28"/>
      <c r="N572" s="28"/>
      <c r="O572" s="28"/>
      <c r="P572" s="28"/>
      <c r="Q572" s="28"/>
      <c r="R572" s="28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</row>
    <row r="573">
      <c r="A573" s="32"/>
      <c r="B573" s="33"/>
      <c r="C573" s="33"/>
      <c r="D573" s="33"/>
      <c r="E573" s="34"/>
      <c r="F573" s="35"/>
      <c r="G573" s="28"/>
      <c r="H573" s="29"/>
      <c r="I573" s="28"/>
      <c r="J573" s="28"/>
      <c r="K573" s="36"/>
      <c r="L573" s="36"/>
      <c r="M573" s="28"/>
      <c r="N573" s="28"/>
      <c r="O573" s="28"/>
      <c r="P573" s="28"/>
      <c r="Q573" s="28"/>
      <c r="R573" s="28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</row>
    <row r="574">
      <c r="A574" s="32"/>
      <c r="B574" s="33"/>
      <c r="C574" s="33"/>
      <c r="D574" s="33"/>
      <c r="E574" s="34"/>
      <c r="F574" s="35"/>
      <c r="G574" s="28"/>
      <c r="H574" s="29"/>
      <c r="I574" s="28"/>
      <c r="J574" s="28"/>
      <c r="K574" s="36"/>
      <c r="L574" s="36"/>
      <c r="M574" s="28"/>
      <c r="N574" s="28"/>
      <c r="O574" s="28"/>
      <c r="P574" s="28"/>
      <c r="Q574" s="28"/>
      <c r="R574" s="28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</row>
    <row r="575">
      <c r="A575" s="32"/>
      <c r="B575" s="33"/>
      <c r="C575" s="33"/>
      <c r="D575" s="33"/>
      <c r="E575" s="34"/>
      <c r="F575" s="35"/>
      <c r="G575" s="28"/>
      <c r="H575" s="29"/>
      <c r="I575" s="28"/>
      <c r="J575" s="28"/>
      <c r="K575" s="36"/>
      <c r="L575" s="36"/>
      <c r="M575" s="28"/>
      <c r="N575" s="28"/>
      <c r="O575" s="28"/>
      <c r="P575" s="28"/>
      <c r="Q575" s="28"/>
      <c r="R575" s="28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</row>
    <row r="576">
      <c r="A576" s="32"/>
      <c r="B576" s="33"/>
      <c r="C576" s="33"/>
      <c r="D576" s="33"/>
      <c r="E576" s="34"/>
      <c r="F576" s="35"/>
      <c r="G576" s="28"/>
      <c r="H576" s="29"/>
      <c r="I576" s="28"/>
      <c r="J576" s="28"/>
      <c r="K576" s="36"/>
      <c r="L576" s="36"/>
      <c r="M576" s="28"/>
      <c r="N576" s="28"/>
      <c r="O576" s="28"/>
      <c r="P576" s="28"/>
      <c r="Q576" s="28"/>
      <c r="R576" s="28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</row>
    <row r="577">
      <c r="A577" s="32"/>
      <c r="B577" s="33"/>
      <c r="C577" s="33"/>
      <c r="D577" s="33"/>
      <c r="E577" s="34"/>
      <c r="F577" s="35"/>
      <c r="G577" s="28"/>
      <c r="H577" s="29"/>
      <c r="I577" s="28"/>
      <c r="J577" s="28"/>
      <c r="K577" s="36"/>
      <c r="L577" s="36"/>
      <c r="M577" s="28"/>
      <c r="N577" s="28"/>
      <c r="O577" s="28"/>
      <c r="P577" s="28"/>
      <c r="Q577" s="28"/>
      <c r="R577" s="28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</row>
    <row r="578">
      <c r="A578" s="32"/>
      <c r="B578" s="33"/>
      <c r="C578" s="33"/>
      <c r="D578" s="33"/>
      <c r="E578" s="34"/>
      <c r="F578" s="35"/>
      <c r="G578" s="28"/>
      <c r="H578" s="29"/>
      <c r="I578" s="28"/>
      <c r="J578" s="28"/>
      <c r="K578" s="36"/>
      <c r="L578" s="36"/>
      <c r="M578" s="28"/>
      <c r="N578" s="28"/>
      <c r="O578" s="28"/>
      <c r="P578" s="28"/>
      <c r="Q578" s="28"/>
      <c r="R578" s="28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</row>
    <row r="579">
      <c r="A579" s="32"/>
      <c r="B579" s="33"/>
      <c r="C579" s="33"/>
      <c r="D579" s="33"/>
      <c r="E579" s="34"/>
      <c r="F579" s="35"/>
      <c r="G579" s="28"/>
      <c r="H579" s="29"/>
      <c r="I579" s="28"/>
      <c r="J579" s="28"/>
      <c r="K579" s="36"/>
      <c r="L579" s="36"/>
      <c r="M579" s="28"/>
      <c r="N579" s="28"/>
      <c r="O579" s="28"/>
      <c r="P579" s="28"/>
      <c r="Q579" s="28"/>
      <c r="R579" s="28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</row>
    <row r="580">
      <c r="A580" s="32"/>
      <c r="B580" s="33"/>
      <c r="C580" s="33"/>
      <c r="D580" s="33"/>
      <c r="E580" s="34"/>
      <c r="F580" s="35"/>
      <c r="G580" s="28"/>
      <c r="H580" s="29"/>
      <c r="I580" s="28"/>
      <c r="J580" s="28"/>
      <c r="K580" s="36"/>
      <c r="L580" s="36"/>
      <c r="M580" s="28"/>
      <c r="N580" s="28"/>
      <c r="O580" s="28"/>
      <c r="P580" s="28"/>
      <c r="Q580" s="28"/>
      <c r="R580" s="28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</row>
    <row r="581">
      <c r="A581" s="32"/>
      <c r="B581" s="33"/>
      <c r="C581" s="33"/>
      <c r="D581" s="33"/>
      <c r="E581" s="34"/>
      <c r="F581" s="35"/>
      <c r="G581" s="28"/>
      <c r="H581" s="29"/>
      <c r="I581" s="28"/>
      <c r="J581" s="28"/>
      <c r="K581" s="36"/>
      <c r="L581" s="36"/>
      <c r="M581" s="28"/>
      <c r="N581" s="28"/>
      <c r="O581" s="28"/>
      <c r="P581" s="28"/>
      <c r="Q581" s="28"/>
      <c r="R581" s="28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</row>
    <row r="582">
      <c r="A582" s="32"/>
      <c r="B582" s="33"/>
      <c r="C582" s="33"/>
      <c r="D582" s="33"/>
      <c r="E582" s="34"/>
      <c r="F582" s="35"/>
      <c r="G582" s="28"/>
      <c r="H582" s="29"/>
      <c r="I582" s="28"/>
      <c r="J582" s="28"/>
      <c r="K582" s="36"/>
      <c r="L582" s="36"/>
      <c r="M582" s="28"/>
      <c r="N582" s="28"/>
      <c r="O582" s="28"/>
      <c r="P582" s="28"/>
      <c r="Q582" s="28"/>
      <c r="R582" s="28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</row>
    <row r="583">
      <c r="A583" s="32"/>
      <c r="B583" s="33"/>
      <c r="C583" s="33"/>
      <c r="D583" s="33"/>
      <c r="E583" s="34"/>
      <c r="F583" s="35"/>
      <c r="G583" s="28"/>
      <c r="H583" s="29"/>
      <c r="I583" s="28"/>
      <c r="J583" s="28"/>
      <c r="K583" s="36"/>
      <c r="L583" s="36"/>
      <c r="M583" s="28"/>
      <c r="N583" s="28"/>
      <c r="O583" s="28"/>
      <c r="P583" s="28"/>
      <c r="Q583" s="28"/>
      <c r="R583" s="28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</row>
    <row r="584">
      <c r="A584" s="32"/>
      <c r="B584" s="33"/>
      <c r="C584" s="33"/>
      <c r="D584" s="33"/>
      <c r="E584" s="34"/>
      <c r="F584" s="35"/>
      <c r="G584" s="28"/>
      <c r="H584" s="29"/>
      <c r="I584" s="28"/>
      <c r="J584" s="28"/>
      <c r="K584" s="36"/>
      <c r="L584" s="36"/>
      <c r="M584" s="28"/>
      <c r="N584" s="28"/>
      <c r="O584" s="28"/>
      <c r="P584" s="28"/>
      <c r="Q584" s="28"/>
      <c r="R584" s="28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</row>
    <row r="585">
      <c r="A585" s="32"/>
      <c r="B585" s="33"/>
      <c r="C585" s="33"/>
      <c r="D585" s="33"/>
      <c r="E585" s="34"/>
      <c r="F585" s="35"/>
      <c r="G585" s="28"/>
      <c r="H585" s="29"/>
      <c r="I585" s="28"/>
      <c r="J585" s="28"/>
      <c r="K585" s="36"/>
      <c r="L585" s="36"/>
      <c r="M585" s="28"/>
      <c r="N585" s="28"/>
      <c r="O585" s="28"/>
      <c r="P585" s="28"/>
      <c r="Q585" s="28"/>
      <c r="R585" s="28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</row>
    <row r="586">
      <c r="A586" s="32"/>
      <c r="B586" s="33"/>
      <c r="C586" s="33"/>
      <c r="D586" s="33"/>
      <c r="E586" s="34"/>
      <c r="F586" s="35"/>
      <c r="G586" s="28"/>
      <c r="H586" s="29"/>
      <c r="I586" s="28"/>
      <c r="J586" s="28"/>
      <c r="K586" s="36"/>
      <c r="L586" s="36"/>
      <c r="M586" s="28"/>
      <c r="N586" s="28"/>
      <c r="O586" s="28"/>
      <c r="P586" s="28"/>
      <c r="Q586" s="28"/>
      <c r="R586" s="28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</row>
    <row r="587">
      <c r="A587" s="32"/>
      <c r="B587" s="33"/>
      <c r="C587" s="33"/>
      <c r="D587" s="33"/>
      <c r="E587" s="34"/>
      <c r="F587" s="35"/>
      <c r="G587" s="28"/>
      <c r="H587" s="29"/>
      <c r="I587" s="28"/>
      <c r="J587" s="28"/>
      <c r="K587" s="36"/>
      <c r="L587" s="36"/>
      <c r="M587" s="28"/>
      <c r="N587" s="28"/>
      <c r="O587" s="28"/>
      <c r="P587" s="28"/>
      <c r="Q587" s="28"/>
      <c r="R587" s="28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</row>
    <row r="588">
      <c r="A588" s="32"/>
      <c r="B588" s="33"/>
      <c r="C588" s="33"/>
      <c r="D588" s="33"/>
      <c r="E588" s="34"/>
      <c r="F588" s="35"/>
      <c r="G588" s="28"/>
      <c r="H588" s="29"/>
      <c r="I588" s="28"/>
      <c r="J588" s="28"/>
      <c r="K588" s="36"/>
      <c r="L588" s="36"/>
      <c r="M588" s="28"/>
      <c r="N588" s="28"/>
      <c r="O588" s="28"/>
      <c r="P588" s="28"/>
      <c r="Q588" s="28"/>
      <c r="R588" s="28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</row>
    <row r="589">
      <c r="A589" s="32"/>
      <c r="B589" s="33"/>
      <c r="C589" s="33"/>
      <c r="D589" s="33"/>
      <c r="E589" s="34"/>
      <c r="F589" s="35"/>
      <c r="G589" s="28"/>
      <c r="H589" s="29"/>
      <c r="I589" s="28"/>
      <c r="J589" s="28"/>
      <c r="K589" s="36"/>
      <c r="L589" s="36"/>
      <c r="M589" s="28"/>
      <c r="N589" s="28"/>
      <c r="O589" s="28"/>
      <c r="P589" s="28"/>
      <c r="Q589" s="28"/>
      <c r="R589" s="28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</row>
    <row r="590">
      <c r="A590" s="32"/>
      <c r="B590" s="33"/>
      <c r="C590" s="33"/>
      <c r="D590" s="33"/>
      <c r="E590" s="34"/>
      <c r="F590" s="35"/>
      <c r="G590" s="28"/>
      <c r="H590" s="29"/>
      <c r="I590" s="28"/>
      <c r="J590" s="28"/>
      <c r="K590" s="36"/>
      <c r="L590" s="36"/>
      <c r="M590" s="28"/>
      <c r="N590" s="28"/>
      <c r="O590" s="28"/>
      <c r="P590" s="28"/>
      <c r="Q590" s="28"/>
      <c r="R590" s="28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</row>
    <row r="591">
      <c r="A591" s="32"/>
      <c r="B591" s="33"/>
      <c r="C591" s="33"/>
      <c r="D591" s="33"/>
      <c r="E591" s="34"/>
      <c r="F591" s="35"/>
      <c r="G591" s="28"/>
      <c r="H591" s="29"/>
      <c r="I591" s="28"/>
      <c r="J591" s="28"/>
      <c r="K591" s="36"/>
      <c r="L591" s="36"/>
      <c r="M591" s="28"/>
      <c r="N591" s="28"/>
      <c r="O591" s="28"/>
      <c r="P591" s="28"/>
      <c r="Q591" s="28"/>
      <c r="R591" s="28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</row>
    <row r="592">
      <c r="A592" s="32"/>
      <c r="B592" s="33"/>
      <c r="C592" s="33"/>
      <c r="D592" s="33"/>
      <c r="E592" s="34"/>
      <c r="F592" s="35"/>
      <c r="G592" s="28"/>
      <c r="H592" s="29"/>
      <c r="I592" s="28"/>
      <c r="J592" s="28"/>
      <c r="K592" s="36"/>
      <c r="L592" s="36"/>
      <c r="M592" s="28"/>
      <c r="N592" s="28"/>
      <c r="O592" s="28"/>
      <c r="P592" s="28"/>
      <c r="Q592" s="28"/>
      <c r="R592" s="28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</row>
    <row r="593">
      <c r="A593" s="32"/>
      <c r="B593" s="33"/>
      <c r="C593" s="33"/>
      <c r="D593" s="33"/>
      <c r="E593" s="34"/>
      <c r="F593" s="35"/>
      <c r="G593" s="28"/>
      <c r="H593" s="29"/>
      <c r="I593" s="28"/>
      <c r="J593" s="28"/>
      <c r="K593" s="36"/>
      <c r="L593" s="36"/>
      <c r="M593" s="28"/>
      <c r="N593" s="28"/>
      <c r="O593" s="28"/>
      <c r="P593" s="28"/>
      <c r="Q593" s="28"/>
      <c r="R593" s="28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</row>
    <row r="594">
      <c r="A594" s="32"/>
      <c r="B594" s="33"/>
      <c r="C594" s="33"/>
      <c r="D594" s="33"/>
      <c r="E594" s="34"/>
      <c r="F594" s="35"/>
      <c r="G594" s="28"/>
      <c r="H594" s="29"/>
      <c r="I594" s="28"/>
      <c r="J594" s="28"/>
      <c r="K594" s="36"/>
      <c r="L594" s="36"/>
      <c r="M594" s="28"/>
      <c r="N594" s="28"/>
      <c r="O594" s="28"/>
      <c r="P594" s="28"/>
      <c r="Q594" s="28"/>
      <c r="R594" s="28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</row>
    <row r="595">
      <c r="A595" s="32"/>
      <c r="B595" s="33"/>
      <c r="C595" s="33"/>
      <c r="D595" s="33"/>
      <c r="E595" s="34"/>
      <c r="F595" s="35"/>
      <c r="G595" s="28"/>
      <c r="H595" s="29"/>
      <c r="I595" s="28"/>
      <c r="J595" s="28"/>
      <c r="K595" s="36"/>
      <c r="L595" s="36"/>
      <c r="M595" s="28"/>
      <c r="N595" s="28"/>
      <c r="O595" s="28"/>
      <c r="P595" s="28"/>
      <c r="Q595" s="28"/>
      <c r="R595" s="28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</row>
    <row r="596">
      <c r="A596" s="32"/>
      <c r="B596" s="33"/>
      <c r="C596" s="33"/>
      <c r="D596" s="33"/>
      <c r="E596" s="34"/>
      <c r="F596" s="35"/>
      <c r="G596" s="28"/>
      <c r="H596" s="29"/>
      <c r="I596" s="28"/>
      <c r="J596" s="28"/>
      <c r="K596" s="36"/>
      <c r="L596" s="36"/>
      <c r="M596" s="28"/>
      <c r="N596" s="28"/>
      <c r="O596" s="28"/>
      <c r="P596" s="28"/>
      <c r="Q596" s="28"/>
      <c r="R596" s="28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</row>
    <row r="597">
      <c r="A597" s="32"/>
      <c r="B597" s="33"/>
      <c r="C597" s="33"/>
      <c r="D597" s="33"/>
      <c r="E597" s="34"/>
      <c r="F597" s="35"/>
      <c r="G597" s="28"/>
      <c r="H597" s="29"/>
      <c r="I597" s="28"/>
      <c r="J597" s="28"/>
      <c r="K597" s="36"/>
      <c r="L597" s="36"/>
      <c r="M597" s="28"/>
      <c r="N597" s="28"/>
      <c r="O597" s="28"/>
      <c r="P597" s="28"/>
      <c r="Q597" s="28"/>
      <c r="R597" s="28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</row>
    <row r="598">
      <c r="A598" s="32"/>
      <c r="B598" s="33"/>
      <c r="C598" s="33"/>
      <c r="D598" s="33"/>
      <c r="E598" s="34"/>
      <c r="F598" s="35"/>
      <c r="G598" s="28"/>
      <c r="H598" s="29"/>
      <c r="I598" s="28"/>
      <c r="J598" s="28"/>
      <c r="K598" s="36"/>
      <c r="L598" s="36"/>
      <c r="M598" s="28"/>
      <c r="N598" s="28"/>
      <c r="O598" s="28"/>
      <c r="P598" s="28"/>
      <c r="Q598" s="28"/>
      <c r="R598" s="28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</row>
    <row r="599">
      <c r="A599" s="32"/>
      <c r="B599" s="33"/>
      <c r="C599" s="33"/>
      <c r="D599" s="33"/>
      <c r="E599" s="34"/>
      <c r="F599" s="35"/>
      <c r="G599" s="28"/>
      <c r="H599" s="29"/>
      <c r="I599" s="28"/>
      <c r="J599" s="28"/>
      <c r="K599" s="36"/>
      <c r="L599" s="36"/>
      <c r="M599" s="28"/>
      <c r="N599" s="28"/>
      <c r="O599" s="28"/>
      <c r="P599" s="28"/>
      <c r="Q599" s="28"/>
      <c r="R599" s="28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</row>
    <row r="600">
      <c r="A600" s="32"/>
      <c r="B600" s="33"/>
      <c r="C600" s="33"/>
      <c r="D600" s="33"/>
      <c r="E600" s="34"/>
      <c r="F600" s="35"/>
      <c r="G600" s="28"/>
      <c r="H600" s="29"/>
      <c r="I600" s="28"/>
      <c r="J600" s="28"/>
      <c r="K600" s="36"/>
      <c r="L600" s="36"/>
      <c r="M600" s="28"/>
      <c r="N600" s="28"/>
      <c r="O600" s="28"/>
      <c r="P600" s="28"/>
      <c r="Q600" s="28"/>
      <c r="R600" s="28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</row>
    <row r="601">
      <c r="A601" s="32"/>
      <c r="B601" s="33"/>
      <c r="C601" s="33"/>
      <c r="D601" s="33"/>
      <c r="E601" s="34"/>
      <c r="F601" s="35"/>
      <c r="G601" s="28"/>
      <c r="H601" s="29"/>
      <c r="I601" s="28"/>
      <c r="J601" s="28"/>
      <c r="K601" s="36"/>
      <c r="L601" s="36"/>
      <c r="M601" s="28"/>
      <c r="N601" s="28"/>
      <c r="O601" s="28"/>
      <c r="P601" s="28"/>
      <c r="Q601" s="28"/>
      <c r="R601" s="28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</row>
    <row r="602">
      <c r="A602" s="32"/>
      <c r="B602" s="33"/>
      <c r="C602" s="33"/>
      <c r="D602" s="33"/>
      <c r="E602" s="34"/>
      <c r="F602" s="35"/>
      <c r="G602" s="28"/>
      <c r="H602" s="29"/>
      <c r="I602" s="28"/>
      <c r="J602" s="28"/>
      <c r="K602" s="36"/>
      <c r="L602" s="36"/>
      <c r="M602" s="28"/>
      <c r="N602" s="28"/>
      <c r="O602" s="28"/>
      <c r="P602" s="28"/>
      <c r="Q602" s="28"/>
      <c r="R602" s="28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</row>
    <row r="603">
      <c r="A603" s="32"/>
      <c r="B603" s="33"/>
      <c r="C603" s="33"/>
      <c r="D603" s="33"/>
      <c r="E603" s="34"/>
      <c r="F603" s="35"/>
      <c r="G603" s="28"/>
      <c r="H603" s="29"/>
      <c r="I603" s="28"/>
      <c r="J603" s="28"/>
      <c r="K603" s="36"/>
      <c r="L603" s="36"/>
      <c r="M603" s="28"/>
      <c r="N603" s="28"/>
      <c r="O603" s="28"/>
      <c r="P603" s="28"/>
      <c r="Q603" s="28"/>
      <c r="R603" s="28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</row>
    <row r="604">
      <c r="A604" s="32"/>
      <c r="B604" s="33"/>
      <c r="C604" s="33"/>
      <c r="D604" s="33"/>
      <c r="E604" s="34"/>
      <c r="F604" s="35"/>
      <c r="G604" s="28"/>
      <c r="H604" s="29"/>
      <c r="I604" s="28"/>
      <c r="J604" s="28"/>
      <c r="K604" s="36"/>
      <c r="L604" s="36"/>
      <c r="M604" s="28"/>
      <c r="N604" s="28"/>
      <c r="O604" s="28"/>
      <c r="P604" s="28"/>
      <c r="Q604" s="28"/>
      <c r="R604" s="28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</row>
    <row r="605">
      <c r="A605" s="32"/>
      <c r="B605" s="33"/>
      <c r="C605" s="33"/>
      <c r="D605" s="33"/>
      <c r="E605" s="34"/>
      <c r="F605" s="35"/>
      <c r="G605" s="28"/>
      <c r="H605" s="29"/>
      <c r="I605" s="28"/>
      <c r="J605" s="28"/>
      <c r="K605" s="36"/>
      <c r="L605" s="36"/>
      <c r="M605" s="28"/>
      <c r="N605" s="28"/>
      <c r="O605" s="28"/>
      <c r="P605" s="28"/>
      <c r="Q605" s="28"/>
      <c r="R605" s="28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</row>
    <row r="606">
      <c r="A606" s="32"/>
      <c r="B606" s="33"/>
      <c r="C606" s="33"/>
      <c r="D606" s="33"/>
      <c r="E606" s="34"/>
      <c r="F606" s="35"/>
      <c r="G606" s="28"/>
      <c r="H606" s="29"/>
      <c r="I606" s="28"/>
      <c r="J606" s="28"/>
      <c r="K606" s="36"/>
      <c r="L606" s="36"/>
      <c r="M606" s="28"/>
      <c r="N606" s="28"/>
      <c r="O606" s="28"/>
      <c r="P606" s="28"/>
      <c r="Q606" s="28"/>
      <c r="R606" s="28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</row>
    <row r="607">
      <c r="A607" s="32"/>
      <c r="B607" s="33"/>
      <c r="C607" s="33"/>
      <c r="D607" s="33"/>
      <c r="E607" s="34"/>
      <c r="F607" s="35"/>
      <c r="G607" s="28"/>
      <c r="H607" s="29"/>
      <c r="I607" s="28"/>
      <c r="J607" s="28"/>
      <c r="K607" s="36"/>
      <c r="L607" s="36"/>
      <c r="M607" s="28"/>
      <c r="N607" s="28"/>
      <c r="O607" s="28"/>
      <c r="P607" s="28"/>
      <c r="Q607" s="28"/>
      <c r="R607" s="28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</row>
    <row r="608">
      <c r="A608" s="32"/>
      <c r="B608" s="33"/>
      <c r="C608" s="33"/>
      <c r="D608" s="33"/>
      <c r="E608" s="34"/>
      <c r="F608" s="35"/>
      <c r="G608" s="28"/>
      <c r="H608" s="29"/>
      <c r="I608" s="28"/>
      <c r="J608" s="28"/>
      <c r="K608" s="36"/>
      <c r="L608" s="36"/>
      <c r="M608" s="28"/>
      <c r="N608" s="28"/>
      <c r="O608" s="28"/>
      <c r="P608" s="28"/>
      <c r="Q608" s="28"/>
      <c r="R608" s="28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</row>
    <row r="609">
      <c r="A609" s="32"/>
      <c r="B609" s="33"/>
      <c r="C609" s="33"/>
      <c r="D609" s="33"/>
      <c r="E609" s="34"/>
      <c r="F609" s="35"/>
      <c r="G609" s="28"/>
      <c r="H609" s="29"/>
      <c r="I609" s="28"/>
      <c r="J609" s="28"/>
      <c r="K609" s="36"/>
      <c r="L609" s="36"/>
      <c r="M609" s="28"/>
      <c r="N609" s="28"/>
      <c r="O609" s="28"/>
      <c r="P609" s="28"/>
      <c r="Q609" s="28"/>
      <c r="R609" s="28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</row>
    <row r="610">
      <c r="A610" s="32"/>
      <c r="B610" s="33"/>
      <c r="C610" s="33"/>
      <c r="D610" s="33"/>
      <c r="E610" s="34"/>
      <c r="F610" s="35"/>
      <c r="G610" s="28"/>
      <c r="H610" s="29"/>
      <c r="I610" s="28"/>
      <c r="J610" s="28"/>
      <c r="K610" s="36"/>
      <c r="L610" s="36"/>
      <c r="M610" s="28"/>
      <c r="N610" s="28"/>
      <c r="O610" s="28"/>
      <c r="P610" s="28"/>
      <c r="Q610" s="28"/>
      <c r="R610" s="28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</row>
    <row r="611">
      <c r="A611" s="32"/>
      <c r="B611" s="33"/>
      <c r="C611" s="33"/>
      <c r="D611" s="33"/>
      <c r="E611" s="34"/>
      <c r="F611" s="35"/>
      <c r="G611" s="28"/>
      <c r="H611" s="29"/>
      <c r="I611" s="28"/>
      <c r="J611" s="28"/>
      <c r="K611" s="36"/>
      <c r="L611" s="36"/>
      <c r="M611" s="28"/>
      <c r="N611" s="28"/>
      <c r="O611" s="28"/>
      <c r="P611" s="28"/>
      <c r="Q611" s="28"/>
      <c r="R611" s="28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</row>
    <row r="612">
      <c r="A612" s="32"/>
      <c r="B612" s="33"/>
      <c r="C612" s="33"/>
      <c r="D612" s="33"/>
      <c r="E612" s="34"/>
      <c r="F612" s="35"/>
      <c r="G612" s="28"/>
      <c r="H612" s="29"/>
      <c r="I612" s="28"/>
      <c r="J612" s="28"/>
      <c r="K612" s="36"/>
      <c r="L612" s="36"/>
      <c r="M612" s="28"/>
      <c r="N612" s="28"/>
      <c r="O612" s="28"/>
      <c r="P612" s="28"/>
      <c r="Q612" s="28"/>
      <c r="R612" s="28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</row>
    <row r="613">
      <c r="A613" s="32"/>
      <c r="B613" s="33"/>
      <c r="C613" s="33"/>
      <c r="D613" s="33"/>
      <c r="E613" s="34"/>
      <c r="F613" s="35"/>
      <c r="G613" s="28"/>
      <c r="H613" s="29"/>
      <c r="I613" s="28"/>
      <c r="J613" s="28"/>
      <c r="K613" s="36"/>
      <c r="L613" s="36"/>
      <c r="M613" s="28"/>
      <c r="N613" s="28"/>
      <c r="O613" s="28"/>
      <c r="P613" s="28"/>
      <c r="Q613" s="28"/>
      <c r="R613" s="28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</row>
    <row r="614">
      <c r="A614" s="32"/>
      <c r="B614" s="33"/>
      <c r="C614" s="33"/>
      <c r="D614" s="33"/>
      <c r="E614" s="34"/>
      <c r="F614" s="35"/>
      <c r="G614" s="28"/>
      <c r="H614" s="29"/>
      <c r="I614" s="28"/>
      <c r="J614" s="28"/>
      <c r="K614" s="36"/>
      <c r="L614" s="36"/>
      <c r="M614" s="28"/>
      <c r="N614" s="28"/>
      <c r="O614" s="28"/>
      <c r="P614" s="28"/>
      <c r="Q614" s="28"/>
      <c r="R614" s="28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</row>
    <row r="615">
      <c r="A615" s="32"/>
      <c r="B615" s="33"/>
      <c r="C615" s="33"/>
      <c r="D615" s="33"/>
      <c r="E615" s="34"/>
      <c r="F615" s="35"/>
      <c r="G615" s="28"/>
      <c r="H615" s="29"/>
      <c r="I615" s="28"/>
      <c r="J615" s="28"/>
      <c r="K615" s="36"/>
      <c r="L615" s="36"/>
      <c r="M615" s="28"/>
      <c r="N615" s="28"/>
      <c r="O615" s="28"/>
      <c r="P615" s="28"/>
      <c r="Q615" s="28"/>
      <c r="R615" s="28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</row>
    <row r="616">
      <c r="A616" s="32"/>
      <c r="B616" s="33"/>
      <c r="C616" s="33"/>
      <c r="D616" s="33"/>
      <c r="E616" s="34"/>
      <c r="F616" s="35"/>
      <c r="G616" s="28"/>
      <c r="H616" s="29"/>
      <c r="I616" s="28"/>
      <c r="J616" s="28"/>
      <c r="K616" s="36"/>
      <c r="L616" s="36"/>
      <c r="M616" s="28"/>
      <c r="N616" s="28"/>
      <c r="O616" s="28"/>
      <c r="P616" s="28"/>
      <c r="Q616" s="28"/>
      <c r="R616" s="28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</row>
    <row r="617">
      <c r="A617" s="32"/>
      <c r="B617" s="33"/>
      <c r="C617" s="33"/>
      <c r="D617" s="33"/>
      <c r="E617" s="34"/>
      <c r="F617" s="35"/>
      <c r="G617" s="28"/>
      <c r="H617" s="29"/>
      <c r="I617" s="28"/>
      <c r="J617" s="28"/>
      <c r="K617" s="36"/>
      <c r="L617" s="36"/>
      <c r="M617" s="28"/>
      <c r="N617" s="28"/>
      <c r="O617" s="28"/>
      <c r="P617" s="28"/>
      <c r="Q617" s="28"/>
      <c r="R617" s="28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</row>
    <row r="618">
      <c r="A618" s="32"/>
      <c r="B618" s="33"/>
      <c r="C618" s="33"/>
      <c r="D618" s="33"/>
      <c r="E618" s="34"/>
      <c r="F618" s="35"/>
      <c r="G618" s="28"/>
      <c r="H618" s="29"/>
      <c r="I618" s="28"/>
      <c r="J618" s="28"/>
      <c r="K618" s="36"/>
      <c r="L618" s="36"/>
      <c r="M618" s="28"/>
      <c r="N618" s="28"/>
      <c r="O618" s="28"/>
      <c r="P618" s="28"/>
      <c r="Q618" s="28"/>
      <c r="R618" s="28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</row>
    <row r="619">
      <c r="A619" s="32"/>
      <c r="B619" s="33"/>
      <c r="C619" s="33"/>
      <c r="D619" s="33"/>
      <c r="E619" s="34"/>
      <c r="F619" s="35"/>
      <c r="G619" s="28"/>
      <c r="H619" s="29"/>
      <c r="I619" s="28"/>
      <c r="J619" s="28"/>
      <c r="K619" s="36"/>
      <c r="L619" s="36"/>
      <c r="M619" s="28"/>
      <c r="N619" s="28"/>
      <c r="O619" s="28"/>
      <c r="P619" s="28"/>
      <c r="Q619" s="28"/>
      <c r="R619" s="28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</row>
    <row r="620">
      <c r="A620" s="32"/>
      <c r="B620" s="33"/>
      <c r="C620" s="33"/>
      <c r="D620" s="33"/>
      <c r="E620" s="34"/>
      <c r="F620" s="35"/>
      <c r="G620" s="28"/>
      <c r="H620" s="29"/>
      <c r="I620" s="28"/>
      <c r="J620" s="28"/>
      <c r="K620" s="36"/>
      <c r="L620" s="36"/>
      <c r="M620" s="28"/>
      <c r="N620" s="28"/>
      <c r="O620" s="28"/>
      <c r="P620" s="28"/>
      <c r="Q620" s="28"/>
      <c r="R620" s="28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</row>
    <row r="621">
      <c r="A621" s="32"/>
      <c r="B621" s="33"/>
      <c r="C621" s="33"/>
      <c r="D621" s="33"/>
      <c r="E621" s="34"/>
      <c r="F621" s="35"/>
      <c r="G621" s="28"/>
      <c r="H621" s="29"/>
      <c r="I621" s="28"/>
      <c r="J621" s="28"/>
      <c r="K621" s="36"/>
      <c r="L621" s="36"/>
      <c r="M621" s="28"/>
      <c r="N621" s="28"/>
      <c r="O621" s="28"/>
      <c r="P621" s="28"/>
      <c r="Q621" s="28"/>
      <c r="R621" s="28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</row>
    <row r="622">
      <c r="A622" s="32"/>
      <c r="B622" s="33"/>
      <c r="C622" s="33"/>
      <c r="D622" s="33"/>
      <c r="E622" s="34"/>
      <c r="F622" s="35"/>
      <c r="G622" s="28"/>
      <c r="H622" s="29"/>
      <c r="I622" s="28"/>
      <c r="J622" s="28"/>
      <c r="K622" s="36"/>
      <c r="L622" s="36"/>
      <c r="M622" s="28"/>
      <c r="N622" s="28"/>
      <c r="O622" s="28"/>
      <c r="P622" s="28"/>
      <c r="Q622" s="28"/>
      <c r="R622" s="28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</row>
    <row r="623">
      <c r="A623" s="32"/>
      <c r="B623" s="33"/>
      <c r="C623" s="33"/>
      <c r="D623" s="33"/>
      <c r="E623" s="34"/>
      <c r="F623" s="35"/>
      <c r="G623" s="28"/>
      <c r="H623" s="29"/>
      <c r="I623" s="28"/>
      <c r="J623" s="28"/>
      <c r="K623" s="36"/>
      <c r="L623" s="36"/>
      <c r="M623" s="28"/>
      <c r="N623" s="28"/>
      <c r="O623" s="28"/>
      <c r="P623" s="28"/>
      <c r="Q623" s="28"/>
      <c r="R623" s="28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</row>
    <row r="624">
      <c r="A624" s="32"/>
      <c r="B624" s="33"/>
      <c r="C624" s="33"/>
      <c r="D624" s="33"/>
      <c r="E624" s="34"/>
      <c r="F624" s="35"/>
      <c r="G624" s="28"/>
      <c r="H624" s="29"/>
      <c r="I624" s="28"/>
      <c r="J624" s="28"/>
      <c r="K624" s="36"/>
      <c r="L624" s="36"/>
      <c r="M624" s="28"/>
      <c r="N624" s="28"/>
      <c r="O624" s="28"/>
      <c r="P624" s="28"/>
      <c r="Q624" s="28"/>
      <c r="R624" s="28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</row>
    <row r="625">
      <c r="A625" s="32"/>
      <c r="B625" s="33"/>
      <c r="C625" s="33"/>
      <c r="D625" s="33"/>
      <c r="E625" s="34"/>
      <c r="F625" s="35"/>
      <c r="G625" s="28"/>
      <c r="H625" s="29"/>
      <c r="I625" s="28"/>
      <c r="J625" s="28"/>
      <c r="K625" s="36"/>
      <c r="L625" s="36"/>
      <c r="M625" s="28"/>
      <c r="N625" s="28"/>
      <c r="O625" s="28"/>
      <c r="P625" s="28"/>
      <c r="Q625" s="28"/>
      <c r="R625" s="28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</row>
    <row r="626">
      <c r="A626" s="32"/>
      <c r="B626" s="33"/>
      <c r="C626" s="33"/>
      <c r="D626" s="33"/>
      <c r="E626" s="34"/>
      <c r="F626" s="35"/>
      <c r="G626" s="28"/>
      <c r="H626" s="29"/>
      <c r="I626" s="28"/>
      <c r="J626" s="28"/>
      <c r="K626" s="36"/>
      <c r="L626" s="36"/>
      <c r="M626" s="28"/>
      <c r="N626" s="28"/>
      <c r="O626" s="28"/>
      <c r="P626" s="28"/>
      <c r="Q626" s="28"/>
      <c r="R626" s="28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</row>
    <row r="627">
      <c r="A627" s="32"/>
      <c r="B627" s="33"/>
      <c r="C627" s="33"/>
      <c r="D627" s="33"/>
      <c r="E627" s="34"/>
      <c r="F627" s="35"/>
      <c r="G627" s="28"/>
      <c r="H627" s="29"/>
      <c r="I627" s="28"/>
      <c r="J627" s="28"/>
      <c r="K627" s="36"/>
      <c r="L627" s="36"/>
      <c r="M627" s="28"/>
      <c r="N627" s="28"/>
      <c r="O627" s="28"/>
      <c r="P627" s="28"/>
      <c r="Q627" s="28"/>
      <c r="R627" s="28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</row>
    <row r="628">
      <c r="A628" s="32"/>
      <c r="B628" s="33"/>
      <c r="C628" s="33"/>
      <c r="D628" s="33"/>
      <c r="E628" s="34"/>
      <c r="F628" s="35"/>
      <c r="G628" s="28"/>
      <c r="H628" s="29"/>
      <c r="I628" s="28"/>
      <c r="J628" s="28"/>
      <c r="K628" s="36"/>
      <c r="L628" s="36"/>
      <c r="M628" s="28"/>
      <c r="N628" s="28"/>
      <c r="O628" s="28"/>
      <c r="P628" s="28"/>
      <c r="Q628" s="28"/>
      <c r="R628" s="28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</row>
    <row r="629">
      <c r="A629" s="32"/>
      <c r="B629" s="33"/>
      <c r="C629" s="33"/>
      <c r="D629" s="33"/>
      <c r="E629" s="34"/>
      <c r="F629" s="35"/>
      <c r="G629" s="28"/>
      <c r="H629" s="29"/>
      <c r="I629" s="28"/>
      <c r="J629" s="28"/>
      <c r="K629" s="36"/>
      <c r="L629" s="36"/>
      <c r="M629" s="28"/>
      <c r="N629" s="28"/>
      <c r="O629" s="28"/>
      <c r="P629" s="28"/>
      <c r="Q629" s="28"/>
      <c r="R629" s="28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</row>
    <row r="630">
      <c r="A630" s="32"/>
      <c r="B630" s="33"/>
      <c r="C630" s="33"/>
      <c r="D630" s="33"/>
      <c r="E630" s="34"/>
      <c r="F630" s="35"/>
      <c r="G630" s="28"/>
      <c r="H630" s="29"/>
      <c r="I630" s="28"/>
      <c r="J630" s="28"/>
      <c r="K630" s="36"/>
      <c r="L630" s="36"/>
      <c r="M630" s="28"/>
      <c r="N630" s="28"/>
      <c r="O630" s="28"/>
      <c r="P630" s="28"/>
      <c r="Q630" s="28"/>
      <c r="R630" s="28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</row>
    <row r="631">
      <c r="A631" s="32"/>
      <c r="B631" s="33"/>
      <c r="C631" s="33"/>
      <c r="D631" s="33"/>
      <c r="E631" s="34"/>
      <c r="F631" s="35"/>
      <c r="G631" s="28"/>
      <c r="H631" s="29"/>
      <c r="I631" s="28"/>
      <c r="J631" s="28"/>
      <c r="K631" s="36"/>
      <c r="L631" s="36"/>
      <c r="M631" s="28"/>
      <c r="N631" s="28"/>
      <c r="O631" s="28"/>
      <c r="P631" s="28"/>
      <c r="Q631" s="28"/>
      <c r="R631" s="28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</row>
    <row r="632">
      <c r="A632" s="32"/>
      <c r="B632" s="33"/>
      <c r="C632" s="33"/>
      <c r="D632" s="33"/>
      <c r="E632" s="34"/>
      <c r="F632" s="35"/>
      <c r="G632" s="28"/>
      <c r="H632" s="29"/>
      <c r="I632" s="28"/>
      <c r="J632" s="28"/>
      <c r="K632" s="36"/>
      <c r="L632" s="36"/>
      <c r="M632" s="28"/>
      <c r="N632" s="28"/>
      <c r="O632" s="28"/>
      <c r="P632" s="28"/>
      <c r="Q632" s="28"/>
      <c r="R632" s="28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</row>
    <row r="633">
      <c r="A633" s="32"/>
      <c r="B633" s="33"/>
      <c r="C633" s="33"/>
      <c r="D633" s="33"/>
      <c r="E633" s="34"/>
      <c r="F633" s="35"/>
      <c r="G633" s="28"/>
      <c r="H633" s="29"/>
      <c r="I633" s="28"/>
      <c r="J633" s="28"/>
      <c r="K633" s="36"/>
      <c r="L633" s="36"/>
      <c r="M633" s="28"/>
      <c r="N633" s="28"/>
      <c r="O633" s="28"/>
      <c r="P633" s="28"/>
      <c r="Q633" s="28"/>
      <c r="R633" s="28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</row>
    <row r="634">
      <c r="A634" s="32"/>
      <c r="B634" s="33"/>
      <c r="C634" s="33"/>
      <c r="D634" s="33"/>
      <c r="E634" s="34"/>
      <c r="F634" s="35"/>
      <c r="G634" s="28"/>
      <c r="H634" s="29"/>
      <c r="I634" s="28"/>
      <c r="J634" s="28"/>
      <c r="K634" s="36"/>
      <c r="L634" s="36"/>
      <c r="M634" s="28"/>
      <c r="N634" s="28"/>
      <c r="O634" s="28"/>
      <c r="P634" s="28"/>
      <c r="Q634" s="28"/>
      <c r="R634" s="28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</row>
    <row r="635">
      <c r="A635" s="32"/>
      <c r="B635" s="33"/>
      <c r="C635" s="33"/>
      <c r="D635" s="33"/>
      <c r="E635" s="34"/>
      <c r="F635" s="35"/>
      <c r="G635" s="28"/>
      <c r="H635" s="29"/>
      <c r="I635" s="28"/>
      <c r="J635" s="28"/>
      <c r="K635" s="36"/>
      <c r="L635" s="36"/>
      <c r="M635" s="28"/>
      <c r="N635" s="28"/>
      <c r="O635" s="28"/>
      <c r="P635" s="28"/>
      <c r="Q635" s="28"/>
      <c r="R635" s="28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</row>
    <row r="636">
      <c r="A636" s="32"/>
      <c r="B636" s="33"/>
      <c r="C636" s="33"/>
      <c r="D636" s="33"/>
      <c r="E636" s="34"/>
      <c r="F636" s="35"/>
      <c r="G636" s="28"/>
      <c r="H636" s="29"/>
      <c r="I636" s="28"/>
      <c r="J636" s="28"/>
      <c r="K636" s="36"/>
      <c r="L636" s="36"/>
      <c r="M636" s="28"/>
      <c r="N636" s="28"/>
      <c r="O636" s="28"/>
      <c r="P636" s="28"/>
      <c r="Q636" s="28"/>
      <c r="R636" s="28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</row>
    <row r="637">
      <c r="A637" s="32"/>
      <c r="B637" s="33"/>
      <c r="C637" s="33"/>
      <c r="D637" s="33"/>
      <c r="E637" s="34"/>
      <c r="F637" s="35"/>
      <c r="G637" s="28"/>
      <c r="H637" s="29"/>
      <c r="I637" s="28"/>
      <c r="J637" s="28"/>
      <c r="K637" s="36"/>
      <c r="L637" s="36"/>
      <c r="M637" s="28"/>
      <c r="N637" s="28"/>
      <c r="O637" s="28"/>
      <c r="P637" s="28"/>
      <c r="Q637" s="28"/>
      <c r="R637" s="28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</row>
    <row r="638">
      <c r="A638" s="32"/>
      <c r="B638" s="33"/>
      <c r="C638" s="33"/>
      <c r="D638" s="33"/>
      <c r="E638" s="34"/>
      <c r="F638" s="35"/>
      <c r="G638" s="28"/>
      <c r="H638" s="29"/>
      <c r="I638" s="28"/>
      <c r="J638" s="28"/>
      <c r="K638" s="36"/>
      <c r="L638" s="36"/>
      <c r="M638" s="28"/>
      <c r="N638" s="28"/>
      <c r="O638" s="28"/>
      <c r="P638" s="28"/>
      <c r="Q638" s="28"/>
      <c r="R638" s="28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</row>
    <row r="639">
      <c r="A639" s="32"/>
      <c r="B639" s="33"/>
      <c r="C639" s="33"/>
      <c r="D639" s="33"/>
      <c r="E639" s="34"/>
      <c r="F639" s="35"/>
      <c r="G639" s="28"/>
      <c r="H639" s="29"/>
      <c r="I639" s="28"/>
      <c r="J639" s="28"/>
      <c r="K639" s="36"/>
      <c r="L639" s="36"/>
      <c r="M639" s="28"/>
      <c r="N639" s="28"/>
      <c r="O639" s="28"/>
      <c r="P639" s="28"/>
      <c r="Q639" s="28"/>
      <c r="R639" s="28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</row>
    <row r="640">
      <c r="A640" s="32"/>
      <c r="B640" s="33"/>
      <c r="C640" s="33"/>
      <c r="D640" s="33"/>
      <c r="E640" s="34"/>
      <c r="F640" s="35"/>
      <c r="G640" s="28"/>
      <c r="H640" s="29"/>
      <c r="I640" s="28"/>
      <c r="J640" s="28"/>
      <c r="K640" s="36"/>
      <c r="L640" s="36"/>
      <c r="M640" s="28"/>
      <c r="N640" s="28"/>
      <c r="O640" s="28"/>
      <c r="P640" s="28"/>
      <c r="Q640" s="28"/>
      <c r="R640" s="28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</row>
    <row r="641">
      <c r="A641" s="32"/>
      <c r="B641" s="33"/>
      <c r="C641" s="33"/>
      <c r="D641" s="33"/>
      <c r="E641" s="34"/>
      <c r="F641" s="35"/>
      <c r="G641" s="28"/>
      <c r="H641" s="29"/>
      <c r="I641" s="28"/>
      <c r="J641" s="28"/>
      <c r="K641" s="36"/>
      <c r="L641" s="36"/>
      <c r="M641" s="28"/>
      <c r="N641" s="28"/>
      <c r="O641" s="28"/>
      <c r="P641" s="28"/>
      <c r="Q641" s="28"/>
      <c r="R641" s="28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</row>
    <row r="642">
      <c r="A642" s="32"/>
      <c r="B642" s="33"/>
      <c r="C642" s="33"/>
      <c r="D642" s="33"/>
      <c r="E642" s="34"/>
      <c r="F642" s="35"/>
      <c r="G642" s="28"/>
      <c r="H642" s="29"/>
      <c r="I642" s="28"/>
      <c r="J642" s="28"/>
      <c r="K642" s="36"/>
      <c r="L642" s="36"/>
      <c r="M642" s="28"/>
      <c r="N642" s="28"/>
      <c r="O642" s="28"/>
      <c r="P642" s="28"/>
      <c r="Q642" s="28"/>
      <c r="R642" s="28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</row>
    <row r="643">
      <c r="A643" s="32"/>
      <c r="B643" s="33"/>
      <c r="C643" s="33"/>
      <c r="D643" s="33"/>
      <c r="E643" s="34"/>
      <c r="F643" s="35"/>
      <c r="G643" s="28"/>
      <c r="H643" s="29"/>
      <c r="I643" s="28"/>
      <c r="J643" s="28"/>
      <c r="K643" s="36"/>
      <c r="L643" s="36"/>
      <c r="M643" s="28"/>
      <c r="N643" s="28"/>
      <c r="O643" s="28"/>
      <c r="P643" s="28"/>
      <c r="Q643" s="28"/>
      <c r="R643" s="28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</row>
    <row r="644">
      <c r="A644" s="32"/>
      <c r="B644" s="33"/>
      <c r="C644" s="33"/>
      <c r="D644" s="33"/>
      <c r="E644" s="34"/>
      <c r="F644" s="35"/>
      <c r="G644" s="28"/>
      <c r="H644" s="29"/>
      <c r="I644" s="28"/>
      <c r="J644" s="28"/>
      <c r="K644" s="36"/>
      <c r="L644" s="36"/>
      <c r="M644" s="28"/>
      <c r="N644" s="28"/>
      <c r="O644" s="28"/>
      <c r="P644" s="28"/>
      <c r="Q644" s="28"/>
      <c r="R644" s="28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</row>
    <row r="645">
      <c r="A645" s="32"/>
      <c r="B645" s="33"/>
      <c r="C645" s="33"/>
      <c r="D645" s="33"/>
      <c r="E645" s="34"/>
      <c r="F645" s="35"/>
      <c r="G645" s="28"/>
      <c r="H645" s="29"/>
      <c r="I645" s="28"/>
      <c r="J645" s="28"/>
      <c r="K645" s="36"/>
      <c r="L645" s="36"/>
      <c r="M645" s="28"/>
      <c r="N645" s="28"/>
      <c r="O645" s="28"/>
      <c r="P645" s="28"/>
      <c r="Q645" s="28"/>
      <c r="R645" s="28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</row>
    <row r="646">
      <c r="A646" s="32"/>
      <c r="B646" s="33"/>
      <c r="C646" s="33"/>
      <c r="D646" s="33"/>
      <c r="E646" s="34"/>
      <c r="F646" s="35"/>
      <c r="G646" s="28"/>
      <c r="H646" s="29"/>
      <c r="I646" s="28"/>
      <c r="J646" s="28"/>
      <c r="K646" s="36"/>
      <c r="L646" s="36"/>
      <c r="M646" s="28"/>
      <c r="N646" s="28"/>
      <c r="O646" s="28"/>
      <c r="P646" s="28"/>
      <c r="Q646" s="28"/>
      <c r="R646" s="28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</row>
    <row r="647">
      <c r="A647" s="32"/>
      <c r="B647" s="33"/>
      <c r="C647" s="33"/>
      <c r="D647" s="33"/>
      <c r="E647" s="34"/>
      <c r="F647" s="35"/>
      <c r="G647" s="28"/>
      <c r="H647" s="29"/>
      <c r="I647" s="28"/>
      <c r="J647" s="28"/>
      <c r="K647" s="36"/>
      <c r="L647" s="36"/>
      <c r="M647" s="28"/>
      <c r="N647" s="28"/>
      <c r="O647" s="28"/>
      <c r="P647" s="28"/>
      <c r="Q647" s="28"/>
      <c r="R647" s="28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</row>
    <row r="648">
      <c r="A648" s="32"/>
      <c r="B648" s="33"/>
      <c r="C648" s="33"/>
      <c r="D648" s="33"/>
      <c r="E648" s="34"/>
      <c r="F648" s="35"/>
      <c r="G648" s="28"/>
      <c r="H648" s="29"/>
      <c r="I648" s="28"/>
      <c r="J648" s="28"/>
      <c r="K648" s="36"/>
      <c r="L648" s="36"/>
      <c r="M648" s="28"/>
      <c r="N648" s="28"/>
      <c r="O648" s="28"/>
      <c r="P648" s="28"/>
      <c r="Q648" s="28"/>
      <c r="R648" s="28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</row>
    <row r="649">
      <c r="A649" s="32"/>
      <c r="B649" s="33"/>
      <c r="C649" s="33"/>
      <c r="D649" s="33"/>
      <c r="E649" s="34"/>
      <c r="F649" s="35"/>
      <c r="G649" s="28"/>
      <c r="H649" s="29"/>
      <c r="I649" s="28"/>
      <c r="J649" s="28"/>
      <c r="K649" s="36"/>
      <c r="L649" s="36"/>
      <c r="M649" s="28"/>
      <c r="N649" s="28"/>
      <c r="O649" s="28"/>
      <c r="P649" s="28"/>
      <c r="Q649" s="28"/>
      <c r="R649" s="28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</row>
    <row r="650">
      <c r="A650" s="32"/>
      <c r="B650" s="33"/>
      <c r="C650" s="33"/>
      <c r="D650" s="33"/>
      <c r="E650" s="34"/>
      <c r="F650" s="35"/>
      <c r="G650" s="28"/>
      <c r="H650" s="29"/>
      <c r="I650" s="28"/>
      <c r="J650" s="28"/>
      <c r="K650" s="36"/>
      <c r="L650" s="36"/>
      <c r="M650" s="28"/>
      <c r="N650" s="28"/>
      <c r="O650" s="28"/>
      <c r="P650" s="28"/>
      <c r="Q650" s="28"/>
      <c r="R650" s="28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</row>
    <row r="651">
      <c r="A651" s="32"/>
      <c r="B651" s="33"/>
      <c r="C651" s="33"/>
      <c r="D651" s="33"/>
      <c r="E651" s="34"/>
      <c r="F651" s="35"/>
      <c r="G651" s="28"/>
      <c r="H651" s="29"/>
      <c r="I651" s="28"/>
      <c r="J651" s="28"/>
      <c r="K651" s="36"/>
      <c r="L651" s="36"/>
      <c r="M651" s="28"/>
      <c r="N651" s="28"/>
      <c r="O651" s="28"/>
      <c r="P651" s="28"/>
      <c r="Q651" s="28"/>
      <c r="R651" s="28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</row>
    <row r="652">
      <c r="A652" s="32"/>
      <c r="B652" s="33"/>
      <c r="C652" s="33"/>
      <c r="D652" s="33"/>
      <c r="E652" s="34"/>
      <c r="F652" s="35"/>
      <c r="G652" s="28"/>
      <c r="H652" s="29"/>
      <c r="I652" s="28"/>
      <c r="J652" s="28"/>
      <c r="K652" s="36"/>
      <c r="L652" s="36"/>
      <c r="M652" s="28"/>
      <c r="N652" s="28"/>
      <c r="O652" s="28"/>
      <c r="P652" s="28"/>
      <c r="Q652" s="28"/>
      <c r="R652" s="28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</row>
    <row r="653">
      <c r="A653" s="32"/>
      <c r="B653" s="33"/>
      <c r="C653" s="33"/>
      <c r="D653" s="33"/>
      <c r="E653" s="34"/>
      <c r="F653" s="35"/>
      <c r="G653" s="28"/>
      <c r="H653" s="29"/>
      <c r="I653" s="28"/>
      <c r="J653" s="28"/>
      <c r="K653" s="36"/>
      <c r="L653" s="36"/>
      <c r="M653" s="28"/>
      <c r="N653" s="28"/>
      <c r="O653" s="28"/>
      <c r="P653" s="28"/>
      <c r="Q653" s="28"/>
      <c r="R653" s="28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</row>
    <row r="654">
      <c r="A654" s="32"/>
      <c r="B654" s="33"/>
      <c r="C654" s="33"/>
      <c r="D654" s="33"/>
      <c r="E654" s="34"/>
      <c r="F654" s="35"/>
      <c r="G654" s="28"/>
      <c r="H654" s="29"/>
      <c r="I654" s="28"/>
      <c r="J654" s="28"/>
      <c r="K654" s="36"/>
      <c r="L654" s="36"/>
      <c r="M654" s="28"/>
      <c r="N654" s="28"/>
      <c r="O654" s="28"/>
      <c r="P654" s="28"/>
      <c r="Q654" s="28"/>
      <c r="R654" s="28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</row>
    <row r="655">
      <c r="A655" s="32"/>
      <c r="B655" s="33"/>
      <c r="C655" s="33"/>
      <c r="D655" s="33"/>
      <c r="E655" s="34"/>
      <c r="F655" s="35"/>
      <c r="G655" s="28"/>
      <c r="H655" s="29"/>
      <c r="I655" s="28"/>
      <c r="J655" s="28"/>
      <c r="K655" s="36"/>
      <c r="L655" s="36"/>
      <c r="M655" s="28"/>
      <c r="N655" s="28"/>
      <c r="O655" s="28"/>
      <c r="P655" s="28"/>
      <c r="Q655" s="28"/>
      <c r="R655" s="28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</row>
    <row r="656">
      <c r="A656" s="32"/>
      <c r="B656" s="33"/>
      <c r="C656" s="33"/>
      <c r="D656" s="33"/>
      <c r="E656" s="34"/>
      <c r="F656" s="35"/>
      <c r="G656" s="28"/>
      <c r="H656" s="29"/>
      <c r="I656" s="28"/>
      <c r="J656" s="28"/>
      <c r="K656" s="36"/>
      <c r="L656" s="36"/>
      <c r="M656" s="28"/>
      <c r="N656" s="28"/>
      <c r="O656" s="28"/>
      <c r="P656" s="28"/>
      <c r="Q656" s="28"/>
      <c r="R656" s="28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</row>
    <row r="657">
      <c r="A657" s="32"/>
      <c r="B657" s="33"/>
      <c r="C657" s="33"/>
      <c r="D657" s="33"/>
      <c r="E657" s="34"/>
      <c r="F657" s="35"/>
      <c r="G657" s="28"/>
      <c r="H657" s="29"/>
      <c r="I657" s="28"/>
      <c r="J657" s="28"/>
      <c r="K657" s="36"/>
      <c r="L657" s="36"/>
      <c r="M657" s="28"/>
      <c r="N657" s="28"/>
      <c r="O657" s="28"/>
      <c r="P657" s="28"/>
      <c r="Q657" s="28"/>
      <c r="R657" s="28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</row>
    <row r="658">
      <c r="A658" s="32"/>
      <c r="B658" s="33"/>
      <c r="C658" s="33"/>
      <c r="D658" s="33"/>
      <c r="E658" s="34"/>
      <c r="F658" s="35"/>
      <c r="G658" s="28"/>
      <c r="H658" s="29"/>
      <c r="I658" s="28"/>
      <c r="J658" s="28"/>
      <c r="K658" s="36"/>
      <c r="L658" s="36"/>
      <c r="M658" s="28"/>
      <c r="N658" s="28"/>
      <c r="O658" s="28"/>
      <c r="P658" s="28"/>
      <c r="Q658" s="28"/>
      <c r="R658" s="28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</row>
    <row r="659">
      <c r="A659" s="32"/>
      <c r="B659" s="33"/>
      <c r="C659" s="33"/>
      <c r="D659" s="33"/>
      <c r="E659" s="34"/>
      <c r="F659" s="35"/>
      <c r="G659" s="28"/>
      <c r="H659" s="29"/>
      <c r="I659" s="28"/>
      <c r="J659" s="28"/>
      <c r="K659" s="36"/>
      <c r="L659" s="36"/>
      <c r="M659" s="28"/>
      <c r="N659" s="28"/>
      <c r="O659" s="28"/>
      <c r="P659" s="28"/>
      <c r="Q659" s="28"/>
      <c r="R659" s="28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</row>
    <row r="660">
      <c r="A660" s="32"/>
      <c r="B660" s="33"/>
      <c r="C660" s="33"/>
      <c r="D660" s="33"/>
      <c r="E660" s="34"/>
      <c r="F660" s="35"/>
      <c r="G660" s="28"/>
      <c r="H660" s="29"/>
      <c r="I660" s="28"/>
      <c r="J660" s="28"/>
      <c r="K660" s="36"/>
      <c r="L660" s="36"/>
      <c r="M660" s="28"/>
      <c r="N660" s="28"/>
      <c r="O660" s="28"/>
      <c r="P660" s="28"/>
      <c r="Q660" s="28"/>
      <c r="R660" s="28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</row>
    <row r="661">
      <c r="A661" s="32"/>
      <c r="B661" s="33"/>
      <c r="C661" s="33"/>
      <c r="D661" s="33"/>
      <c r="E661" s="34"/>
      <c r="F661" s="35"/>
      <c r="G661" s="28"/>
      <c r="H661" s="29"/>
      <c r="I661" s="28"/>
      <c r="J661" s="28"/>
      <c r="K661" s="36"/>
      <c r="L661" s="36"/>
      <c r="M661" s="28"/>
      <c r="N661" s="28"/>
      <c r="O661" s="28"/>
      <c r="P661" s="28"/>
      <c r="Q661" s="28"/>
      <c r="R661" s="28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</row>
    <row r="662">
      <c r="A662" s="32"/>
      <c r="B662" s="33"/>
      <c r="C662" s="33"/>
      <c r="D662" s="33"/>
      <c r="E662" s="34"/>
      <c r="F662" s="35"/>
      <c r="G662" s="28"/>
      <c r="H662" s="29"/>
      <c r="I662" s="28"/>
      <c r="J662" s="28"/>
      <c r="K662" s="36"/>
      <c r="L662" s="36"/>
      <c r="M662" s="28"/>
      <c r="N662" s="28"/>
      <c r="O662" s="28"/>
      <c r="P662" s="28"/>
      <c r="Q662" s="28"/>
      <c r="R662" s="28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</row>
    <row r="663">
      <c r="A663" s="32"/>
      <c r="B663" s="33"/>
      <c r="C663" s="33"/>
      <c r="D663" s="33"/>
      <c r="E663" s="34"/>
      <c r="F663" s="35"/>
      <c r="G663" s="28"/>
      <c r="H663" s="29"/>
      <c r="I663" s="28"/>
      <c r="J663" s="28"/>
      <c r="K663" s="36"/>
      <c r="L663" s="36"/>
      <c r="M663" s="28"/>
      <c r="N663" s="28"/>
      <c r="O663" s="28"/>
      <c r="P663" s="28"/>
      <c r="Q663" s="28"/>
      <c r="R663" s="28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</row>
    <row r="664">
      <c r="A664" s="32"/>
      <c r="B664" s="33"/>
      <c r="C664" s="33"/>
      <c r="D664" s="33"/>
      <c r="E664" s="34"/>
      <c r="F664" s="35"/>
      <c r="G664" s="28"/>
      <c r="H664" s="29"/>
      <c r="I664" s="28"/>
      <c r="J664" s="28"/>
      <c r="K664" s="36"/>
      <c r="L664" s="36"/>
      <c r="M664" s="28"/>
      <c r="N664" s="28"/>
      <c r="O664" s="28"/>
      <c r="P664" s="28"/>
      <c r="Q664" s="28"/>
      <c r="R664" s="28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</row>
    <row r="665">
      <c r="A665" s="32"/>
      <c r="B665" s="33"/>
      <c r="C665" s="33"/>
      <c r="D665" s="33"/>
      <c r="E665" s="34"/>
      <c r="F665" s="35"/>
      <c r="G665" s="28"/>
      <c r="H665" s="29"/>
      <c r="I665" s="28"/>
      <c r="J665" s="28"/>
      <c r="K665" s="36"/>
      <c r="L665" s="36"/>
      <c r="M665" s="28"/>
      <c r="N665" s="28"/>
      <c r="O665" s="28"/>
      <c r="P665" s="28"/>
      <c r="Q665" s="28"/>
      <c r="R665" s="28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</row>
    <row r="666">
      <c r="A666" s="32"/>
      <c r="B666" s="33"/>
      <c r="C666" s="33"/>
      <c r="D666" s="33"/>
      <c r="E666" s="34"/>
      <c r="F666" s="35"/>
      <c r="G666" s="28"/>
      <c r="H666" s="29"/>
      <c r="I666" s="28"/>
      <c r="J666" s="28"/>
      <c r="K666" s="36"/>
      <c r="L666" s="36"/>
      <c r="M666" s="28"/>
      <c r="N666" s="28"/>
      <c r="O666" s="28"/>
      <c r="P666" s="28"/>
      <c r="Q666" s="28"/>
      <c r="R666" s="28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</row>
    <row r="667">
      <c r="A667" s="32"/>
      <c r="B667" s="33"/>
      <c r="C667" s="33"/>
      <c r="D667" s="33"/>
      <c r="E667" s="34"/>
      <c r="F667" s="35"/>
      <c r="G667" s="28"/>
      <c r="H667" s="29"/>
      <c r="I667" s="28"/>
      <c r="J667" s="28"/>
      <c r="K667" s="36"/>
      <c r="L667" s="36"/>
      <c r="M667" s="28"/>
      <c r="N667" s="28"/>
      <c r="O667" s="28"/>
      <c r="P667" s="28"/>
      <c r="Q667" s="28"/>
      <c r="R667" s="28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</row>
    <row r="668">
      <c r="A668" s="32"/>
      <c r="B668" s="33"/>
      <c r="C668" s="33"/>
      <c r="D668" s="33"/>
      <c r="E668" s="34"/>
      <c r="F668" s="35"/>
      <c r="G668" s="28"/>
      <c r="H668" s="29"/>
      <c r="I668" s="28"/>
      <c r="J668" s="28"/>
      <c r="K668" s="36"/>
      <c r="L668" s="36"/>
      <c r="M668" s="28"/>
      <c r="N668" s="28"/>
      <c r="O668" s="28"/>
      <c r="P668" s="28"/>
      <c r="Q668" s="28"/>
      <c r="R668" s="28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</row>
    <row r="669">
      <c r="A669" s="32"/>
      <c r="B669" s="33"/>
      <c r="C669" s="33"/>
      <c r="D669" s="33"/>
      <c r="E669" s="34"/>
      <c r="F669" s="35"/>
      <c r="G669" s="28"/>
      <c r="H669" s="29"/>
      <c r="I669" s="28"/>
      <c r="J669" s="28"/>
      <c r="K669" s="36"/>
      <c r="L669" s="36"/>
      <c r="M669" s="28"/>
      <c r="N669" s="28"/>
      <c r="O669" s="28"/>
      <c r="P669" s="28"/>
      <c r="Q669" s="28"/>
      <c r="R669" s="28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</row>
    <row r="670">
      <c r="A670" s="32"/>
      <c r="B670" s="33"/>
      <c r="C670" s="33"/>
      <c r="D670" s="33"/>
      <c r="E670" s="34"/>
      <c r="F670" s="35"/>
      <c r="G670" s="28"/>
      <c r="H670" s="29"/>
      <c r="I670" s="28"/>
      <c r="J670" s="28"/>
      <c r="K670" s="36"/>
      <c r="L670" s="36"/>
      <c r="M670" s="28"/>
      <c r="N670" s="28"/>
      <c r="O670" s="28"/>
      <c r="P670" s="28"/>
      <c r="Q670" s="28"/>
      <c r="R670" s="28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</row>
    <row r="671">
      <c r="A671" s="32"/>
      <c r="B671" s="33"/>
      <c r="C671" s="33"/>
      <c r="D671" s="33"/>
      <c r="E671" s="34"/>
      <c r="F671" s="35"/>
      <c r="G671" s="28"/>
      <c r="H671" s="29"/>
      <c r="I671" s="28"/>
      <c r="J671" s="28"/>
      <c r="K671" s="36"/>
      <c r="L671" s="36"/>
      <c r="M671" s="28"/>
      <c r="N671" s="28"/>
      <c r="O671" s="28"/>
      <c r="P671" s="28"/>
      <c r="Q671" s="28"/>
      <c r="R671" s="28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</row>
    <row r="672">
      <c r="A672" s="32"/>
      <c r="B672" s="33"/>
      <c r="C672" s="33"/>
      <c r="D672" s="33"/>
      <c r="E672" s="34"/>
      <c r="F672" s="35"/>
      <c r="G672" s="28"/>
      <c r="H672" s="29"/>
      <c r="I672" s="28"/>
      <c r="J672" s="28"/>
      <c r="K672" s="36"/>
      <c r="L672" s="36"/>
      <c r="M672" s="28"/>
      <c r="N672" s="28"/>
      <c r="O672" s="28"/>
      <c r="P672" s="28"/>
      <c r="Q672" s="28"/>
      <c r="R672" s="28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</row>
    <row r="673">
      <c r="A673" s="32"/>
      <c r="B673" s="33"/>
      <c r="C673" s="33"/>
      <c r="D673" s="33"/>
      <c r="E673" s="34"/>
      <c r="F673" s="35"/>
      <c r="G673" s="28"/>
      <c r="H673" s="29"/>
      <c r="I673" s="28"/>
      <c r="J673" s="28"/>
      <c r="K673" s="36"/>
      <c r="L673" s="36"/>
      <c r="M673" s="28"/>
      <c r="N673" s="28"/>
      <c r="O673" s="28"/>
      <c r="P673" s="28"/>
      <c r="Q673" s="28"/>
      <c r="R673" s="28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</row>
    <row r="674">
      <c r="A674" s="32"/>
      <c r="B674" s="33"/>
      <c r="C674" s="33"/>
      <c r="D674" s="33"/>
      <c r="E674" s="34"/>
      <c r="F674" s="35"/>
      <c r="G674" s="28"/>
      <c r="H674" s="29"/>
      <c r="I674" s="28"/>
      <c r="J674" s="28"/>
      <c r="K674" s="36"/>
      <c r="L674" s="36"/>
      <c r="M674" s="28"/>
      <c r="N674" s="28"/>
      <c r="O674" s="28"/>
      <c r="P674" s="28"/>
      <c r="Q674" s="28"/>
      <c r="R674" s="28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</row>
    <row r="675">
      <c r="A675" s="32"/>
      <c r="B675" s="33"/>
      <c r="C675" s="33"/>
      <c r="D675" s="33"/>
      <c r="E675" s="34"/>
      <c r="F675" s="35"/>
      <c r="G675" s="28"/>
      <c r="H675" s="29"/>
      <c r="I675" s="28"/>
      <c r="J675" s="28"/>
      <c r="K675" s="36"/>
      <c r="L675" s="36"/>
      <c r="M675" s="28"/>
      <c r="N675" s="28"/>
      <c r="O675" s="28"/>
      <c r="P675" s="28"/>
      <c r="Q675" s="28"/>
      <c r="R675" s="28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</row>
    <row r="676">
      <c r="A676" s="32"/>
      <c r="B676" s="33"/>
      <c r="C676" s="33"/>
      <c r="D676" s="33"/>
      <c r="E676" s="34"/>
      <c r="F676" s="35"/>
      <c r="G676" s="28"/>
      <c r="H676" s="29"/>
      <c r="I676" s="28"/>
      <c r="J676" s="28"/>
      <c r="K676" s="36"/>
      <c r="L676" s="36"/>
      <c r="M676" s="28"/>
      <c r="N676" s="28"/>
      <c r="O676" s="28"/>
      <c r="P676" s="28"/>
      <c r="Q676" s="28"/>
      <c r="R676" s="28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</row>
    <row r="677">
      <c r="A677" s="32"/>
      <c r="B677" s="33"/>
      <c r="C677" s="33"/>
      <c r="D677" s="33"/>
      <c r="E677" s="34"/>
      <c r="F677" s="35"/>
      <c r="G677" s="28"/>
      <c r="H677" s="29"/>
      <c r="I677" s="28"/>
      <c r="J677" s="28"/>
      <c r="K677" s="36"/>
      <c r="L677" s="36"/>
      <c r="M677" s="28"/>
      <c r="N677" s="28"/>
      <c r="O677" s="28"/>
      <c r="P677" s="28"/>
      <c r="Q677" s="28"/>
      <c r="R677" s="28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</row>
    <row r="678">
      <c r="A678" s="32"/>
      <c r="B678" s="33"/>
      <c r="C678" s="33"/>
      <c r="D678" s="33"/>
      <c r="E678" s="34"/>
      <c r="F678" s="35"/>
      <c r="G678" s="28"/>
      <c r="H678" s="29"/>
      <c r="I678" s="28"/>
      <c r="J678" s="28"/>
      <c r="K678" s="36"/>
      <c r="L678" s="36"/>
      <c r="M678" s="28"/>
      <c r="N678" s="28"/>
      <c r="O678" s="28"/>
      <c r="P678" s="28"/>
      <c r="Q678" s="28"/>
      <c r="R678" s="28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</row>
    <row r="679">
      <c r="A679" s="32"/>
      <c r="B679" s="33"/>
      <c r="C679" s="33"/>
      <c r="D679" s="33"/>
      <c r="E679" s="34"/>
      <c r="F679" s="35"/>
      <c r="G679" s="28"/>
      <c r="H679" s="29"/>
      <c r="I679" s="28"/>
      <c r="J679" s="28"/>
      <c r="K679" s="36"/>
      <c r="L679" s="36"/>
      <c r="M679" s="28"/>
      <c r="N679" s="28"/>
      <c r="O679" s="28"/>
      <c r="P679" s="28"/>
      <c r="Q679" s="28"/>
      <c r="R679" s="28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</row>
    <row r="680">
      <c r="A680" s="32"/>
      <c r="B680" s="33"/>
      <c r="C680" s="33"/>
      <c r="D680" s="33"/>
      <c r="E680" s="34"/>
      <c r="F680" s="35"/>
      <c r="G680" s="28"/>
      <c r="H680" s="29"/>
      <c r="I680" s="28"/>
      <c r="J680" s="28"/>
      <c r="K680" s="36"/>
      <c r="L680" s="36"/>
      <c r="M680" s="28"/>
      <c r="N680" s="28"/>
      <c r="O680" s="28"/>
      <c r="P680" s="28"/>
      <c r="Q680" s="28"/>
      <c r="R680" s="28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</row>
    <row r="681">
      <c r="A681" s="32"/>
      <c r="B681" s="33"/>
      <c r="C681" s="33"/>
      <c r="D681" s="33"/>
      <c r="E681" s="34"/>
      <c r="F681" s="35"/>
      <c r="G681" s="28"/>
      <c r="H681" s="29"/>
      <c r="I681" s="28"/>
      <c r="J681" s="28"/>
      <c r="K681" s="36"/>
      <c r="L681" s="36"/>
      <c r="M681" s="28"/>
      <c r="N681" s="28"/>
      <c r="O681" s="28"/>
      <c r="P681" s="28"/>
      <c r="Q681" s="28"/>
      <c r="R681" s="28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</row>
    <row r="682">
      <c r="A682" s="32"/>
      <c r="B682" s="33"/>
      <c r="C682" s="33"/>
      <c r="D682" s="33"/>
      <c r="E682" s="34"/>
      <c r="F682" s="35"/>
      <c r="G682" s="28"/>
      <c r="H682" s="29"/>
      <c r="I682" s="28"/>
      <c r="J682" s="28"/>
      <c r="K682" s="36"/>
      <c r="L682" s="36"/>
      <c r="M682" s="28"/>
      <c r="N682" s="28"/>
      <c r="O682" s="28"/>
      <c r="P682" s="28"/>
      <c r="Q682" s="28"/>
      <c r="R682" s="28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</row>
    <row r="683">
      <c r="A683" s="32"/>
      <c r="B683" s="33"/>
      <c r="C683" s="33"/>
      <c r="D683" s="33"/>
      <c r="E683" s="34"/>
      <c r="F683" s="35"/>
      <c r="G683" s="28"/>
      <c r="H683" s="29"/>
      <c r="I683" s="28"/>
      <c r="J683" s="28"/>
      <c r="K683" s="36"/>
      <c r="L683" s="36"/>
      <c r="M683" s="28"/>
      <c r="N683" s="28"/>
      <c r="O683" s="28"/>
      <c r="P683" s="28"/>
      <c r="Q683" s="28"/>
      <c r="R683" s="28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</row>
    <row r="684">
      <c r="A684" s="32"/>
      <c r="B684" s="33"/>
      <c r="C684" s="33"/>
      <c r="D684" s="33"/>
      <c r="E684" s="34"/>
      <c r="F684" s="35"/>
      <c r="G684" s="28"/>
      <c r="H684" s="29"/>
      <c r="I684" s="28"/>
      <c r="J684" s="28"/>
      <c r="K684" s="36"/>
      <c r="L684" s="36"/>
      <c r="M684" s="28"/>
      <c r="N684" s="28"/>
      <c r="O684" s="28"/>
      <c r="P684" s="28"/>
      <c r="Q684" s="28"/>
      <c r="R684" s="28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</row>
    <row r="685">
      <c r="A685" s="32"/>
      <c r="B685" s="33"/>
      <c r="C685" s="33"/>
      <c r="D685" s="33"/>
      <c r="E685" s="34"/>
      <c r="F685" s="35"/>
      <c r="G685" s="28"/>
      <c r="H685" s="29"/>
      <c r="I685" s="28"/>
      <c r="J685" s="28"/>
      <c r="K685" s="36"/>
      <c r="L685" s="36"/>
      <c r="M685" s="28"/>
      <c r="N685" s="28"/>
      <c r="O685" s="28"/>
      <c r="P685" s="28"/>
      <c r="Q685" s="28"/>
      <c r="R685" s="28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</row>
    <row r="686">
      <c r="A686" s="32"/>
      <c r="B686" s="33"/>
      <c r="C686" s="33"/>
      <c r="D686" s="33"/>
      <c r="E686" s="34"/>
      <c r="F686" s="35"/>
      <c r="G686" s="28"/>
      <c r="H686" s="29"/>
      <c r="I686" s="28"/>
      <c r="J686" s="28"/>
      <c r="K686" s="36"/>
      <c r="L686" s="36"/>
      <c r="M686" s="28"/>
      <c r="N686" s="28"/>
      <c r="O686" s="28"/>
      <c r="P686" s="28"/>
      <c r="Q686" s="28"/>
      <c r="R686" s="28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</row>
    <row r="687">
      <c r="A687" s="32"/>
      <c r="B687" s="33"/>
      <c r="C687" s="33"/>
      <c r="D687" s="33"/>
      <c r="E687" s="34"/>
      <c r="F687" s="35"/>
      <c r="G687" s="28"/>
      <c r="H687" s="29"/>
      <c r="I687" s="28"/>
      <c r="J687" s="28"/>
      <c r="K687" s="36"/>
      <c r="L687" s="36"/>
      <c r="M687" s="28"/>
      <c r="N687" s="28"/>
      <c r="O687" s="28"/>
      <c r="P687" s="28"/>
      <c r="Q687" s="28"/>
      <c r="R687" s="28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</row>
    <row r="688">
      <c r="A688" s="32"/>
      <c r="B688" s="33"/>
      <c r="C688" s="33"/>
      <c r="D688" s="33"/>
      <c r="E688" s="34"/>
      <c r="F688" s="35"/>
      <c r="G688" s="28"/>
      <c r="H688" s="29"/>
      <c r="I688" s="28"/>
      <c r="J688" s="28"/>
      <c r="K688" s="36"/>
      <c r="L688" s="36"/>
      <c r="M688" s="28"/>
      <c r="N688" s="28"/>
      <c r="O688" s="28"/>
      <c r="P688" s="28"/>
      <c r="Q688" s="28"/>
      <c r="R688" s="28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</row>
    <row r="689">
      <c r="A689" s="32"/>
      <c r="B689" s="33"/>
      <c r="C689" s="33"/>
      <c r="D689" s="33"/>
      <c r="E689" s="34"/>
      <c r="F689" s="35"/>
      <c r="G689" s="28"/>
      <c r="H689" s="29"/>
      <c r="I689" s="28"/>
      <c r="J689" s="28"/>
      <c r="K689" s="36"/>
      <c r="L689" s="36"/>
      <c r="M689" s="28"/>
      <c r="N689" s="28"/>
      <c r="O689" s="28"/>
      <c r="P689" s="28"/>
      <c r="Q689" s="28"/>
      <c r="R689" s="28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</row>
    <row r="690">
      <c r="A690" s="32"/>
      <c r="B690" s="33"/>
      <c r="C690" s="33"/>
      <c r="D690" s="33"/>
      <c r="E690" s="34"/>
      <c r="F690" s="35"/>
      <c r="G690" s="28"/>
      <c r="H690" s="29"/>
      <c r="I690" s="28"/>
      <c r="J690" s="28"/>
      <c r="K690" s="36"/>
      <c r="L690" s="36"/>
      <c r="M690" s="28"/>
      <c r="N690" s="28"/>
      <c r="O690" s="28"/>
      <c r="P690" s="28"/>
      <c r="Q690" s="28"/>
      <c r="R690" s="28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</row>
    <row r="691">
      <c r="A691" s="32"/>
      <c r="B691" s="33"/>
      <c r="C691" s="33"/>
      <c r="D691" s="33"/>
      <c r="E691" s="34"/>
      <c r="F691" s="35"/>
      <c r="G691" s="28"/>
      <c r="H691" s="29"/>
      <c r="I691" s="28"/>
      <c r="J691" s="28"/>
      <c r="K691" s="36"/>
      <c r="L691" s="36"/>
      <c r="M691" s="28"/>
      <c r="N691" s="28"/>
      <c r="O691" s="28"/>
      <c r="P691" s="28"/>
      <c r="Q691" s="28"/>
      <c r="R691" s="28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</row>
    <row r="692">
      <c r="A692" s="32"/>
      <c r="B692" s="33"/>
      <c r="C692" s="33"/>
      <c r="D692" s="33"/>
      <c r="E692" s="34"/>
      <c r="F692" s="35"/>
      <c r="G692" s="28"/>
      <c r="H692" s="29"/>
      <c r="I692" s="28"/>
      <c r="J692" s="28"/>
      <c r="K692" s="36"/>
      <c r="L692" s="36"/>
      <c r="M692" s="28"/>
      <c r="N692" s="28"/>
      <c r="O692" s="28"/>
      <c r="P692" s="28"/>
      <c r="Q692" s="28"/>
      <c r="R692" s="28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</row>
    <row r="693">
      <c r="A693" s="32"/>
      <c r="B693" s="33"/>
      <c r="C693" s="33"/>
      <c r="D693" s="33"/>
      <c r="E693" s="34"/>
      <c r="F693" s="35"/>
      <c r="G693" s="28"/>
      <c r="H693" s="29"/>
      <c r="I693" s="28"/>
      <c r="J693" s="28"/>
      <c r="K693" s="36"/>
      <c r="L693" s="36"/>
      <c r="M693" s="28"/>
      <c r="N693" s="28"/>
      <c r="O693" s="28"/>
      <c r="P693" s="28"/>
      <c r="Q693" s="28"/>
      <c r="R693" s="28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</row>
    <row r="694">
      <c r="A694" s="32"/>
      <c r="B694" s="33"/>
      <c r="C694" s="33"/>
      <c r="D694" s="33"/>
      <c r="E694" s="34"/>
      <c r="F694" s="35"/>
      <c r="G694" s="28"/>
      <c r="H694" s="29"/>
      <c r="I694" s="28"/>
      <c r="J694" s="28"/>
      <c r="K694" s="36"/>
      <c r="L694" s="36"/>
      <c r="M694" s="28"/>
      <c r="N694" s="28"/>
      <c r="O694" s="28"/>
      <c r="P694" s="28"/>
      <c r="Q694" s="28"/>
      <c r="R694" s="28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</row>
    <row r="695">
      <c r="A695" s="32"/>
      <c r="B695" s="33"/>
      <c r="C695" s="33"/>
      <c r="D695" s="33"/>
      <c r="E695" s="34"/>
      <c r="F695" s="35"/>
      <c r="G695" s="28"/>
      <c r="H695" s="29"/>
      <c r="I695" s="28"/>
      <c r="J695" s="28"/>
      <c r="K695" s="36"/>
      <c r="L695" s="36"/>
      <c r="M695" s="28"/>
      <c r="N695" s="28"/>
      <c r="O695" s="28"/>
      <c r="P695" s="28"/>
      <c r="Q695" s="28"/>
      <c r="R695" s="28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</row>
    <row r="696">
      <c r="A696" s="32"/>
      <c r="B696" s="33"/>
      <c r="C696" s="33"/>
      <c r="D696" s="33"/>
      <c r="E696" s="34"/>
      <c r="F696" s="35"/>
      <c r="G696" s="28"/>
      <c r="H696" s="29"/>
      <c r="I696" s="28"/>
      <c r="J696" s="28"/>
      <c r="K696" s="36"/>
      <c r="L696" s="36"/>
      <c r="M696" s="28"/>
      <c r="N696" s="28"/>
      <c r="O696" s="28"/>
      <c r="P696" s="28"/>
      <c r="Q696" s="28"/>
      <c r="R696" s="28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</row>
    <row r="697">
      <c r="A697" s="32"/>
      <c r="B697" s="33"/>
      <c r="C697" s="33"/>
      <c r="D697" s="33"/>
      <c r="E697" s="34"/>
      <c r="F697" s="35"/>
      <c r="G697" s="28"/>
      <c r="H697" s="29"/>
      <c r="I697" s="28"/>
      <c r="J697" s="28"/>
      <c r="K697" s="36"/>
      <c r="L697" s="36"/>
      <c r="M697" s="28"/>
      <c r="N697" s="28"/>
      <c r="O697" s="28"/>
      <c r="P697" s="28"/>
      <c r="Q697" s="28"/>
      <c r="R697" s="28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</row>
    <row r="698">
      <c r="A698" s="32"/>
      <c r="B698" s="33"/>
      <c r="C698" s="33"/>
      <c r="D698" s="33"/>
      <c r="E698" s="34"/>
      <c r="F698" s="35"/>
      <c r="G698" s="28"/>
      <c r="H698" s="29"/>
      <c r="I698" s="28"/>
      <c r="J698" s="28"/>
      <c r="K698" s="36"/>
      <c r="L698" s="36"/>
      <c r="M698" s="28"/>
      <c r="N698" s="28"/>
      <c r="O698" s="28"/>
      <c r="P698" s="28"/>
      <c r="Q698" s="28"/>
      <c r="R698" s="28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</row>
    <row r="699">
      <c r="A699" s="32"/>
      <c r="B699" s="33"/>
      <c r="C699" s="33"/>
      <c r="D699" s="33"/>
      <c r="E699" s="34"/>
      <c r="F699" s="35"/>
      <c r="G699" s="28"/>
      <c r="H699" s="29"/>
      <c r="I699" s="28"/>
      <c r="J699" s="28"/>
      <c r="K699" s="36"/>
      <c r="L699" s="36"/>
      <c r="M699" s="28"/>
      <c r="N699" s="28"/>
      <c r="O699" s="28"/>
      <c r="P699" s="28"/>
      <c r="Q699" s="28"/>
      <c r="R699" s="28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</row>
    <row r="700">
      <c r="A700" s="32"/>
      <c r="B700" s="33"/>
      <c r="C700" s="33"/>
      <c r="D700" s="33"/>
      <c r="E700" s="34"/>
      <c r="F700" s="35"/>
      <c r="G700" s="28"/>
      <c r="H700" s="29"/>
      <c r="I700" s="28"/>
      <c r="J700" s="28"/>
      <c r="K700" s="36"/>
      <c r="L700" s="36"/>
      <c r="M700" s="28"/>
      <c r="N700" s="28"/>
      <c r="O700" s="28"/>
      <c r="P700" s="28"/>
      <c r="Q700" s="28"/>
      <c r="R700" s="28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</row>
    <row r="701">
      <c r="A701" s="32"/>
      <c r="B701" s="33"/>
      <c r="C701" s="33"/>
      <c r="D701" s="33"/>
      <c r="E701" s="34"/>
      <c r="F701" s="35"/>
      <c r="G701" s="28"/>
      <c r="H701" s="29"/>
      <c r="I701" s="28"/>
      <c r="J701" s="28"/>
      <c r="K701" s="36"/>
      <c r="L701" s="36"/>
      <c r="M701" s="28"/>
      <c r="N701" s="28"/>
      <c r="O701" s="28"/>
      <c r="P701" s="28"/>
      <c r="Q701" s="28"/>
      <c r="R701" s="28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</row>
    <row r="702">
      <c r="A702" s="32"/>
      <c r="B702" s="33"/>
      <c r="C702" s="33"/>
      <c r="D702" s="33"/>
      <c r="E702" s="34"/>
      <c r="F702" s="35"/>
      <c r="G702" s="28"/>
      <c r="H702" s="29"/>
      <c r="I702" s="28"/>
      <c r="J702" s="28"/>
      <c r="K702" s="36"/>
      <c r="L702" s="36"/>
      <c r="M702" s="28"/>
      <c r="N702" s="28"/>
      <c r="O702" s="28"/>
      <c r="P702" s="28"/>
      <c r="Q702" s="28"/>
      <c r="R702" s="28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</row>
    <row r="703">
      <c r="A703" s="32"/>
      <c r="B703" s="33"/>
      <c r="C703" s="33"/>
      <c r="D703" s="33"/>
      <c r="E703" s="34"/>
      <c r="F703" s="35"/>
      <c r="G703" s="28"/>
      <c r="H703" s="29"/>
      <c r="I703" s="28"/>
      <c r="J703" s="28"/>
      <c r="K703" s="36"/>
      <c r="L703" s="36"/>
      <c r="M703" s="28"/>
      <c r="N703" s="28"/>
      <c r="O703" s="28"/>
      <c r="P703" s="28"/>
      <c r="Q703" s="28"/>
      <c r="R703" s="28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</row>
    <row r="704">
      <c r="A704" s="32"/>
      <c r="B704" s="33"/>
      <c r="C704" s="33"/>
      <c r="D704" s="33"/>
      <c r="E704" s="34"/>
      <c r="F704" s="35"/>
      <c r="G704" s="28"/>
      <c r="H704" s="29"/>
      <c r="I704" s="28"/>
      <c r="J704" s="28"/>
      <c r="K704" s="36"/>
      <c r="L704" s="36"/>
      <c r="M704" s="28"/>
      <c r="N704" s="28"/>
      <c r="O704" s="28"/>
      <c r="P704" s="28"/>
      <c r="Q704" s="28"/>
      <c r="R704" s="28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</row>
    <row r="705">
      <c r="A705" s="32"/>
      <c r="B705" s="33"/>
      <c r="C705" s="33"/>
      <c r="D705" s="33"/>
      <c r="E705" s="34"/>
      <c r="F705" s="35"/>
      <c r="G705" s="28"/>
      <c r="H705" s="29"/>
      <c r="I705" s="28"/>
      <c r="J705" s="28"/>
      <c r="K705" s="36"/>
      <c r="L705" s="36"/>
      <c r="M705" s="28"/>
      <c r="N705" s="28"/>
      <c r="O705" s="28"/>
      <c r="P705" s="28"/>
      <c r="Q705" s="28"/>
      <c r="R705" s="28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</row>
    <row r="706">
      <c r="A706" s="32"/>
      <c r="B706" s="33"/>
      <c r="C706" s="33"/>
      <c r="D706" s="33"/>
      <c r="E706" s="34"/>
      <c r="F706" s="35"/>
      <c r="G706" s="28"/>
      <c r="H706" s="29"/>
      <c r="I706" s="28"/>
      <c r="J706" s="28"/>
      <c r="K706" s="36"/>
      <c r="L706" s="36"/>
      <c r="M706" s="28"/>
      <c r="N706" s="28"/>
      <c r="O706" s="28"/>
      <c r="P706" s="28"/>
      <c r="Q706" s="28"/>
      <c r="R706" s="28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</row>
    <row r="707">
      <c r="A707" s="32"/>
      <c r="B707" s="33"/>
      <c r="C707" s="33"/>
      <c r="D707" s="33"/>
      <c r="E707" s="34"/>
      <c r="F707" s="35"/>
      <c r="G707" s="28"/>
      <c r="H707" s="29"/>
      <c r="I707" s="28"/>
      <c r="J707" s="28"/>
      <c r="K707" s="36"/>
      <c r="L707" s="36"/>
      <c r="M707" s="28"/>
      <c r="N707" s="28"/>
      <c r="O707" s="28"/>
      <c r="P707" s="28"/>
      <c r="Q707" s="28"/>
      <c r="R707" s="28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</row>
    <row r="708">
      <c r="A708" s="32"/>
      <c r="B708" s="33"/>
      <c r="C708" s="33"/>
      <c r="D708" s="33"/>
      <c r="E708" s="34"/>
      <c r="F708" s="35"/>
      <c r="G708" s="28"/>
      <c r="H708" s="29"/>
      <c r="I708" s="28"/>
      <c r="J708" s="28"/>
      <c r="K708" s="36"/>
      <c r="L708" s="36"/>
      <c r="M708" s="28"/>
      <c r="N708" s="28"/>
      <c r="O708" s="28"/>
      <c r="P708" s="28"/>
      <c r="Q708" s="28"/>
      <c r="R708" s="28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</row>
    <row r="709">
      <c r="A709" s="32"/>
      <c r="B709" s="33"/>
      <c r="C709" s="33"/>
      <c r="D709" s="33"/>
      <c r="E709" s="34"/>
      <c r="F709" s="35"/>
      <c r="G709" s="28"/>
      <c r="H709" s="29"/>
      <c r="I709" s="28"/>
      <c r="J709" s="28"/>
      <c r="K709" s="36"/>
      <c r="L709" s="36"/>
      <c r="M709" s="28"/>
      <c r="N709" s="28"/>
      <c r="O709" s="28"/>
      <c r="P709" s="28"/>
      <c r="Q709" s="28"/>
      <c r="R709" s="28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</row>
    <row r="710">
      <c r="A710" s="32"/>
      <c r="B710" s="33"/>
      <c r="C710" s="33"/>
      <c r="D710" s="33"/>
      <c r="E710" s="34"/>
      <c r="F710" s="35"/>
      <c r="G710" s="28"/>
      <c r="H710" s="29"/>
      <c r="I710" s="28"/>
      <c r="J710" s="28"/>
      <c r="K710" s="36"/>
      <c r="L710" s="36"/>
      <c r="M710" s="28"/>
      <c r="N710" s="28"/>
      <c r="O710" s="28"/>
      <c r="P710" s="28"/>
      <c r="Q710" s="28"/>
      <c r="R710" s="28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</row>
    <row r="711">
      <c r="A711" s="32"/>
      <c r="B711" s="33"/>
      <c r="C711" s="33"/>
      <c r="D711" s="33"/>
      <c r="E711" s="34"/>
      <c r="F711" s="35"/>
      <c r="G711" s="28"/>
      <c r="H711" s="29"/>
      <c r="I711" s="28"/>
      <c r="J711" s="28"/>
      <c r="K711" s="36"/>
      <c r="L711" s="36"/>
      <c r="M711" s="28"/>
      <c r="N711" s="28"/>
      <c r="O711" s="28"/>
      <c r="P711" s="28"/>
      <c r="Q711" s="28"/>
      <c r="R711" s="28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</row>
    <row r="712">
      <c r="A712" s="32"/>
      <c r="B712" s="33"/>
      <c r="C712" s="33"/>
      <c r="D712" s="33"/>
      <c r="E712" s="34"/>
      <c r="F712" s="35"/>
      <c r="G712" s="28"/>
      <c r="H712" s="29"/>
      <c r="I712" s="28"/>
      <c r="J712" s="28"/>
      <c r="K712" s="36"/>
      <c r="L712" s="36"/>
      <c r="M712" s="28"/>
      <c r="N712" s="28"/>
      <c r="O712" s="28"/>
      <c r="P712" s="28"/>
      <c r="Q712" s="28"/>
      <c r="R712" s="28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</row>
    <row r="713">
      <c r="A713" s="32"/>
      <c r="B713" s="33"/>
      <c r="C713" s="33"/>
      <c r="D713" s="33"/>
      <c r="E713" s="34"/>
      <c r="F713" s="35"/>
      <c r="G713" s="28"/>
      <c r="H713" s="29"/>
      <c r="I713" s="28"/>
      <c r="J713" s="28"/>
      <c r="K713" s="36"/>
      <c r="L713" s="36"/>
      <c r="M713" s="28"/>
      <c r="N713" s="28"/>
      <c r="O713" s="28"/>
      <c r="P713" s="28"/>
      <c r="Q713" s="28"/>
      <c r="R713" s="28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</row>
    <row r="714">
      <c r="A714" s="32"/>
      <c r="B714" s="33"/>
      <c r="C714" s="33"/>
      <c r="D714" s="33"/>
      <c r="E714" s="34"/>
      <c r="F714" s="35"/>
      <c r="G714" s="28"/>
      <c r="H714" s="29"/>
      <c r="I714" s="28"/>
      <c r="J714" s="28"/>
      <c r="K714" s="36"/>
      <c r="L714" s="36"/>
      <c r="M714" s="28"/>
      <c r="N714" s="28"/>
      <c r="O714" s="28"/>
      <c r="P714" s="28"/>
      <c r="Q714" s="28"/>
      <c r="R714" s="28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</row>
    <row r="715">
      <c r="A715" s="32"/>
      <c r="B715" s="33"/>
      <c r="C715" s="33"/>
      <c r="D715" s="33"/>
      <c r="E715" s="34"/>
      <c r="F715" s="35"/>
      <c r="G715" s="28"/>
      <c r="H715" s="29"/>
      <c r="I715" s="28"/>
      <c r="J715" s="28"/>
      <c r="K715" s="36"/>
      <c r="L715" s="36"/>
      <c r="M715" s="28"/>
      <c r="N715" s="28"/>
      <c r="O715" s="28"/>
      <c r="P715" s="28"/>
      <c r="Q715" s="28"/>
      <c r="R715" s="28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</row>
    <row r="716">
      <c r="A716" s="32"/>
      <c r="B716" s="33"/>
      <c r="C716" s="33"/>
      <c r="D716" s="33"/>
      <c r="E716" s="34"/>
      <c r="F716" s="35"/>
      <c r="G716" s="28"/>
      <c r="H716" s="29"/>
      <c r="I716" s="28"/>
      <c r="J716" s="28"/>
      <c r="K716" s="36"/>
      <c r="L716" s="36"/>
      <c r="M716" s="28"/>
      <c r="N716" s="28"/>
      <c r="O716" s="28"/>
      <c r="P716" s="28"/>
      <c r="Q716" s="28"/>
      <c r="R716" s="28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</row>
    <row r="717">
      <c r="A717" s="32"/>
      <c r="B717" s="33"/>
      <c r="C717" s="33"/>
      <c r="D717" s="33"/>
      <c r="E717" s="34"/>
      <c r="F717" s="35"/>
      <c r="G717" s="28"/>
      <c r="H717" s="29"/>
      <c r="I717" s="28"/>
      <c r="J717" s="28"/>
      <c r="K717" s="36"/>
      <c r="L717" s="36"/>
      <c r="M717" s="28"/>
      <c r="N717" s="28"/>
      <c r="O717" s="28"/>
      <c r="P717" s="28"/>
      <c r="Q717" s="28"/>
      <c r="R717" s="28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</row>
    <row r="718">
      <c r="A718" s="32"/>
      <c r="B718" s="33"/>
      <c r="C718" s="33"/>
      <c r="D718" s="33"/>
      <c r="E718" s="34"/>
      <c r="F718" s="35"/>
      <c r="G718" s="28"/>
      <c r="H718" s="29"/>
      <c r="I718" s="28"/>
      <c r="J718" s="28"/>
      <c r="K718" s="36"/>
      <c r="L718" s="36"/>
      <c r="M718" s="28"/>
      <c r="N718" s="28"/>
      <c r="O718" s="28"/>
      <c r="P718" s="28"/>
      <c r="Q718" s="28"/>
      <c r="R718" s="28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</row>
    <row r="719">
      <c r="A719" s="32"/>
      <c r="B719" s="33"/>
      <c r="C719" s="33"/>
      <c r="D719" s="33"/>
      <c r="E719" s="34"/>
      <c r="F719" s="35"/>
      <c r="G719" s="28"/>
      <c r="H719" s="29"/>
      <c r="I719" s="28"/>
      <c r="J719" s="28"/>
      <c r="K719" s="36"/>
      <c r="L719" s="36"/>
      <c r="M719" s="28"/>
      <c r="N719" s="28"/>
      <c r="O719" s="28"/>
      <c r="P719" s="28"/>
      <c r="Q719" s="28"/>
      <c r="R719" s="28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</row>
    <row r="720">
      <c r="A720" s="32"/>
      <c r="B720" s="33"/>
      <c r="C720" s="33"/>
      <c r="D720" s="33"/>
      <c r="E720" s="34"/>
      <c r="F720" s="35"/>
      <c r="G720" s="28"/>
      <c r="H720" s="29"/>
      <c r="I720" s="28"/>
      <c r="J720" s="28"/>
      <c r="K720" s="36"/>
      <c r="L720" s="36"/>
      <c r="M720" s="28"/>
      <c r="N720" s="28"/>
      <c r="O720" s="28"/>
      <c r="P720" s="28"/>
      <c r="Q720" s="28"/>
      <c r="R720" s="28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</row>
    <row r="721">
      <c r="A721" s="32"/>
      <c r="B721" s="33"/>
      <c r="C721" s="33"/>
      <c r="D721" s="33"/>
      <c r="E721" s="34"/>
      <c r="F721" s="35"/>
      <c r="G721" s="28"/>
      <c r="H721" s="29"/>
      <c r="I721" s="28"/>
      <c r="J721" s="28"/>
      <c r="K721" s="36"/>
      <c r="L721" s="36"/>
      <c r="M721" s="28"/>
      <c r="N721" s="28"/>
      <c r="O721" s="28"/>
      <c r="P721" s="28"/>
      <c r="Q721" s="28"/>
      <c r="R721" s="28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</row>
    <row r="722">
      <c r="A722" s="32"/>
      <c r="B722" s="33"/>
      <c r="C722" s="33"/>
      <c r="D722" s="33"/>
      <c r="E722" s="34"/>
      <c r="F722" s="35"/>
      <c r="G722" s="28"/>
      <c r="H722" s="29"/>
      <c r="I722" s="28"/>
      <c r="J722" s="28"/>
      <c r="K722" s="36"/>
      <c r="L722" s="36"/>
      <c r="M722" s="28"/>
      <c r="N722" s="28"/>
      <c r="O722" s="28"/>
      <c r="P722" s="28"/>
      <c r="Q722" s="28"/>
      <c r="R722" s="28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</row>
    <row r="723">
      <c r="A723" s="32"/>
      <c r="B723" s="33"/>
      <c r="C723" s="33"/>
      <c r="D723" s="33"/>
      <c r="E723" s="34"/>
      <c r="F723" s="35"/>
      <c r="G723" s="28"/>
      <c r="H723" s="29"/>
      <c r="I723" s="28"/>
      <c r="J723" s="28"/>
      <c r="K723" s="36"/>
      <c r="L723" s="36"/>
      <c r="M723" s="28"/>
      <c r="N723" s="28"/>
      <c r="O723" s="28"/>
      <c r="P723" s="28"/>
      <c r="Q723" s="28"/>
      <c r="R723" s="28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</row>
    <row r="724">
      <c r="A724" s="32"/>
      <c r="B724" s="33"/>
      <c r="C724" s="33"/>
      <c r="D724" s="33"/>
      <c r="E724" s="34"/>
      <c r="F724" s="35"/>
      <c r="G724" s="28"/>
      <c r="H724" s="29"/>
      <c r="I724" s="28"/>
      <c r="J724" s="28"/>
      <c r="K724" s="36"/>
      <c r="L724" s="36"/>
      <c r="M724" s="28"/>
      <c r="N724" s="28"/>
      <c r="O724" s="28"/>
      <c r="P724" s="28"/>
      <c r="Q724" s="28"/>
      <c r="R724" s="28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</row>
    <row r="725">
      <c r="A725" s="32"/>
      <c r="B725" s="33"/>
      <c r="C725" s="33"/>
      <c r="D725" s="33"/>
      <c r="E725" s="34"/>
      <c r="F725" s="35"/>
      <c r="G725" s="28"/>
      <c r="H725" s="29"/>
      <c r="I725" s="28"/>
      <c r="J725" s="28"/>
      <c r="K725" s="36"/>
      <c r="L725" s="36"/>
      <c r="M725" s="28"/>
      <c r="N725" s="28"/>
      <c r="O725" s="28"/>
      <c r="P725" s="28"/>
      <c r="Q725" s="28"/>
      <c r="R725" s="28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</row>
    <row r="726">
      <c r="A726" s="32"/>
      <c r="B726" s="33"/>
      <c r="C726" s="33"/>
      <c r="D726" s="33"/>
      <c r="E726" s="34"/>
      <c r="F726" s="35"/>
      <c r="G726" s="28"/>
      <c r="H726" s="29"/>
      <c r="I726" s="28"/>
      <c r="J726" s="28"/>
      <c r="K726" s="36"/>
      <c r="L726" s="36"/>
      <c r="M726" s="28"/>
      <c r="N726" s="28"/>
      <c r="O726" s="28"/>
      <c r="P726" s="28"/>
      <c r="Q726" s="28"/>
      <c r="R726" s="28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</row>
    <row r="727">
      <c r="A727" s="32"/>
      <c r="B727" s="33"/>
      <c r="C727" s="33"/>
      <c r="D727" s="33"/>
      <c r="E727" s="34"/>
      <c r="F727" s="35"/>
      <c r="G727" s="28"/>
      <c r="H727" s="29"/>
      <c r="I727" s="28"/>
      <c r="J727" s="28"/>
      <c r="K727" s="36"/>
      <c r="L727" s="36"/>
      <c r="M727" s="28"/>
      <c r="N727" s="28"/>
      <c r="O727" s="28"/>
      <c r="P727" s="28"/>
      <c r="Q727" s="28"/>
      <c r="R727" s="28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</row>
    <row r="728">
      <c r="A728" s="32"/>
      <c r="B728" s="33"/>
      <c r="C728" s="33"/>
      <c r="D728" s="33"/>
      <c r="E728" s="34"/>
      <c r="F728" s="35"/>
      <c r="G728" s="28"/>
      <c r="H728" s="29"/>
      <c r="I728" s="28"/>
      <c r="J728" s="28"/>
      <c r="K728" s="36"/>
      <c r="L728" s="36"/>
      <c r="M728" s="28"/>
      <c r="N728" s="28"/>
      <c r="O728" s="28"/>
      <c r="P728" s="28"/>
      <c r="Q728" s="28"/>
      <c r="R728" s="28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</row>
    <row r="729">
      <c r="A729" s="32"/>
      <c r="B729" s="33"/>
      <c r="C729" s="33"/>
      <c r="D729" s="33"/>
      <c r="E729" s="34"/>
      <c r="F729" s="35"/>
      <c r="G729" s="28"/>
      <c r="H729" s="29"/>
      <c r="I729" s="28"/>
      <c r="J729" s="28"/>
      <c r="K729" s="36"/>
      <c r="L729" s="36"/>
      <c r="M729" s="28"/>
      <c r="N729" s="28"/>
      <c r="O729" s="28"/>
      <c r="P729" s="28"/>
      <c r="Q729" s="28"/>
      <c r="R729" s="28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</row>
    <row r="730">
      <c r="A730" s="32"/>
      <c r="B730" s="33"/>
      <c r="C730" s="33"/>
      <c r="D730" s="33"/>
      <c r="E730" s="34"/>
      <c r="F730" s="35"/>
      <c r="G730" s="28"/>
      <c r="H730" s="29"/>
      <c r="I730" s="28"/>
      <c r="J730" s="28"/>
      <c r="K730" s="36"/>
      <c r="L730" s="36"/>
      <c r="M730" s="28"/>
      <c r="N730" s="28"/>
      <c r="O730" s="28"/>
      <c r="P730" s="28"/>
      <c r="Q730" s="28"/>
      <c r="R730" s="28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</row>
    <row r="731">
      <c r="A731" s="32"/>
      <c r="B731" s="33"/>
      <c r="C731" s="33"/>
      <c r="D731" s="33"/>
      <c r="E731" s="34"/>
      <c r="F731" s="35"/>
      <c r="G731" s="28"/>
      <c r="H731" s="29"/>
      <c r="I731" s="28"/>
      <c r="J731" s="28"/>
      <c r="K731" s="36"/>
      <c r="L731" s="36"/>
      <c r="M731" s="28"/>
      <c r="N731" s="28"/>
      <c r="O731" s="28"/>
      <c r="P731" s="28"/>
      <c r="Q731" s="28"/>
      <c r="R731" s="28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</row>
    <row r="732">
      <c r="A732" s="32"/>
      <c r="B732" s="33"/>
      <c r="C732" s="33"/>
      <c r="D732" s="33"/>
      <c r="E732" s="34"/>
      <c r="F732" s="35"/>
      <c r="G732" s="28"/>
      <c r="H732" s="29"/>
      <c r="I732" s="28"/>
      <c r="J732" s="28"/>
      <c r="K732" s="36"/>
      <c r="L732" s="36"/>
      <c r="M732" s="28"/>
      <c r="N732" s="28"/>
      <c r="O732" s="28"/>
      <c r="P732" s="28"/>
      <c r="Q732" s="28"/>
      <c r="R732" s="28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</row>
    <row r="733">
      <c r="A733" s="32"/>
      <c r="B733" s="33"/>
      <c r="C733" s="33"/>
      <c r="D733" s="33"/>
      <c r="E733" s="34"/>
      <c r="F733" s="35"/>
      <c r="G733" s="28"/>
      <c r="H733" s="29"/>
      <c r="I733" s="28"/>
      <c r="J733" s="28"/>
      <c r="K733" s="36"/>
      <c r="L733" s="36"/>
      <c r="M733" s="28"/>
      <c r="N733" s="28"/>
      <c r="O733" s="28"/>
      <c r="P733" s="28"/>
      <c r="Q733" s="28"/>
      <c r="R733" s="28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</row>
    <row r="734">
      <c r="A734" s="32"/>
      <c r="B734" s="33"/>
      <c r="C734" s="33"/>
      <c r="D734" s="33"/>
      <c r="E734" s="34"/>
      <c r="F734" s="35"/>
      <c r="G734" s="28"/>
      <c r="H734" s="29"/>
      <c r="I734" s="28"/>
      <c r="J734" s="28"/>
      <c r="K734" s="36"/>
      <c r="L734" s="36"/>
      <c r="M734" s="28"/>
      <c r="N734" s="28"/>
      <c r="O734" s="28"/>
      <c r="P734" s="28"/>
      <c r="Q734" s="28"/>
      <c r="R734" s="28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</row>
    <row r="735">
      <c r="A735" s="32"/>
      <c r="B735" s="33"/>
      <c r="C735" s="33"/>
      <c r="D735" s="33"/>
      <c r="E735" s="34"/>
      <c r="F735" s="35"/>
      <c r="G735" s="28"/>
      <c r="H735" s="29"/>
      <c r="I735" s="28"/>
      <c r="J735" s="28"/>
      <c r="K735" s="36"/>
      <c r="L735" s="36"/>
      <c r="M735" s="28"/>
      <c r="N735" s="28"/>
      <c r="O735" s="28"/>
      <c r="P735" s="28"/>
      <c r="Q735" s="28"/>
      <c r="R735" s="28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</row>
    <row r="736">
      <c r="A736" s="32"/>
      <c r="B736" s="33"/>
      <c r="C736" s="33"/>
      <c r="D736" s="33"/>
      <c r="E736" s="34"/>
      <c r="F736" s="35"/>
      <c r="G736" s="28"/>
      <c r="H736" s="29"/>
      <c r="I736" s="28"/>
      <c r="J736" s="28"/>
      <c r="K736" s="36"/>
      <c r="L736" s="36"/>
      <c r="M736" s="28"/>
      <c r="N736" s="28"/>
      <c r="O736" s="28"/>
      <c r="P736" s="28"/>
      <c r="Q736" s="28"/>
      <c r="R736" s="28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</row>
    <row r="737">
      <c r="A737" s="32"/>
      <c r="B737" s="33"/>
      <c r="C737" s="33"/>
      <c r="D737" s="33"/>
      <c r="E737" s="34"/>
      <c r="F737" s="35"/>
      <c r="G737" s="28"/>
      <c r="H737" s="29"/>
      <c r="I737" s="28"/>
      <c r="J737" s="28"/>
      <c r="K737" s="36"/>
      <c r="L737" s="36"/>
      <c r="M737" s="28"/>
      <c r="N737" s="28"/>
      <c r="O737" s="28"/>
      <c r="P737" s="28"/>
      <c r="Q737" s="28"/>
      <c r="R737" s="28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</row>
    <row r="738">
      <c r="A738" s="32"/>
      <c r="B738" s="33"/>
      <c r="C738" s="33"/>
      <c r="D738" s="33"/>
      <c r="E738" s="34"/>
      <c r="F738" s="35"/>
      <c r="G738" s="28"/>
      <c r="H738" s="29"/>
      <c r="I738" s="28"/>
      <c r="J738" s="28"/>
      <c r="K738" s="36"/>
      <c r="L738" s="36"/>
      <c r="M738" s="28"/>
      <c r="N738" s="28"/>
      <c r="O738" s="28"/>
      <c r="P738" s="28"/>
      <c r="Q738" s="28"/>
      <c r="R738" s="28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</row>
    <row r="739">
      <c r="A739" s="32"/>
      <c r="B739" s="33"/>
      <c r="C739" s="33"/>
      <c r="D739" s="33"/>
      <c r="E739" s="34"/>
      <c r="F739" s="35"/>
      <c r="G739" s="28"/>
      <c r="H739" s="29"/>
      <c r="I739" s="28"/>
      <c r="J739" s="28"/>
      <c r="K739" s="36"/>
      <c r="L739" s="36"/>
      <c r="M739" s="28"/>
      <c r="N739" s="28"/>
      <c r="O739" s="28"/>
      <c r="P739" s="28"/>
      <c r="Q739" s="28"/>
      <c r="R739" s="28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</row>
    <row r="740">
      <c r="A740" s="32"/>
      <c r="B740" s="33"/>
      <c r="C740" s="33"/>
      <c r="D740" s="33"/>
      <c r="E740" s="34"/>
      <c r="F740" s="35"/>
      <c r="G740" s="28"/>
      <c r="H740" s="29"/>
      <c r="I740" s="28"/>
      <c r="J740" s="28"/>
      <c r="K740" s="36"/>
      <c r="L740" s="36"/>
      <c r="M740" s="28"/>
      <c r="N740" s="28"/>
      <c r="O740" s="28"/>
      <c r="P740" s="28"/>
      <c r="Q740" s="28"/>
      <c r="R740" s="28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</row>
    <row r="741">
      <c r="A741" s="32"/>
      <c r="B741" s="33"/>
      <c r="C741" s="33"/>
      <c r="D741" s="33"/>
      <c r="E741" s="34"/>
      <c r="F741" s="35"/>
      <c r="G741" s="28"/>
      <c r="H741" s="29"/>
      <c r="I741" s="28"/>
      <c r="J741" s="28"/>
      <c r="K741" s="36"/>
      <c r="L741" s="36"/>
      <c r="M741" s="28"/>
      <c r="N741" s="28"/>
      <c r="O741" s="28"/>
      <c r="P741" s="28"/>
      <c r="Q741" s="28"/>
      <c r="R741" s="28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</row>
    <row r="742">
      <c r="A742" s="32"/>
      <c r="B742" s="33"/>
      <c r="C742" s="33"/>
      <c r="D742" s="33"/>
      <c r="E742" s="34"/>
      <c r="F742" s="35"/>
      <c r="G742" s="28"/>
      <c r="H742" s="29"/>
      <c r="I742" s="28"/>
      <c r="J742" s="28"/>
      <c r="K742" s="36"/>
      <c r="L742" s="36"/>
      <c r="M742" s="28"/>
      <c r="N742" s="28"/>
      <c r="O742" s="28"/>
      <c r="P742" s="28"/>
      <c r="Q742" s="28"/>
      <c r="R742" s="28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</row>
    <row r="743">
      <c r="A743" s="32"/>
      <c r="B743" s="33"/>
      <c r="C743" s="33"/>
      <c r="D743" s="33"/>
      <c r="E743" s="34"/>
      <c r="F743" s="35"/>
      <c r="G743" s="28"/>
      <c r="H743" s="29"/>
      <c r="I743" s="28"/>
      <c r="J743" s="28"/>
      <c r="K743" s="36"/>
      <c r="L743" s="36"/>
      <c r="M743" s="28"/>
      <c r="N743" s="28"/>
      <c r="O743" s="28"/>
      <c r="P743" s="28"/>
      <c r="Q743" s="28"/>
      <c r="R743" s="28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</row>
    <row r="744">
      <c r="A744" s="32"/>
      <c r="B744" s="33"/>
      <c r="C744" s="33"/>
      <c r="D744" s="33"/>
      <c r="E744" s="34"/>
      <c r="F744" s="35"/>
      <c r="G744" s="28"/>
      <c r="H744" s="29"/>
      <c r="I744" s="28"/>
      <c r="J744" s="28"/>
      <c r="K744" s="36"/>
      <c r="L744" s="36"/>
      <c r="M744" s="28"/>
      <c r="N744" s="28"/>
      <c r="O744" s="28"/>
      <c r="P744" s="28"/>
      <c r="Q744" s="28"/>
      <c r="R744" s="28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</row>
    <row r="745">
      <c r="A745" s="32"/>
      <c r="B745" s="33"/>
      <c r="C745" s="33"/>
      <c r="D745" s="33"/>
      <c r="E745" s="34"/>
      <c r="F745" s="35"/>
      <c r="G745" s="28"/>
      <c r="H745" s="29"/>
      <c r="I745" s="28"/>
      <c r="J745" s="28"/>
      <c r="K745" s="36"/>
      <c r="L745" s="36"/>
      <c r="M745" s="28"/>
      <c r="N745" s="28"/>
      <c r="O745" s="28"/>
      <c r="P745" s="28"/>
      <c r="Q745" s="28"/>
      <c r="R745" s="28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</row>
    <row r="746">
      <c r="A746" s="32"/>
      <c r="B746" s="33"/>
      <c r="C746" s="33"/>
      <c r="D746" s="33"/>
      <c r="E746" s="34"/>
      <c r="F746" s="35"/>
      <c r="G746" s="28"/>
      <c r="H746" s="29"/>
      <c r="I746" s="28"/>
      <c r="J746" s="28"/>
      <c r="K746" s="36"/>
      <c r="L746" s="36"/>
      <c r="M746" s="28"/>
      <c r="N746" s="28"/>
      <c r="O746" s="28"/>
      <c r="P746" s="28"/>
      <c r="Q746" s="28"/>
      <c r="R746" s="28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</row>
    <row r="747">
      <c r="A747" s="32"/>
      <c r="B747" s="33"/>
      <c r="C747" s="33"/>
      <c r="D747" s="33"/>
      <c r="E747" s="34"/>
      <c r="F747" s="35"/>
      <c r="G747" s="28"/>
      <c r="H747" s="29"/>
      <c r="I747" s="28"/>
      <c r="J747" s="28"/>
      <c r="K747" s="36"/>
      <c r="L747" s="36"/>
      <c r="M747" s="28"/>
      <c r="N747" s="28"/>
      <c r="O747" s="28"/>
      <c r="P747" s="28"/>
      <c r="Q747" s="28"/>
      <c r="R747" s="28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</row>
    <row r="748">
      <c r="A748" s="32"/>
      <c r="B748" s="33"/>
      <c r="C748" s="33"/>
      <c r="D748" s="33"/>
      <c r="E748" s="34"/>
      <c r="F748" s="35"/>
      <c r="G748" s="28"/>
      <c r="H748" s="29"/>
      <c r="I748" s="28"/>
      <c r="J748" s="28"/>
      <c r="K748" s="36"/>
      <c r="L748" s="36"/>
      <c r="M748" s="28"/>
      <c r="N748" s="28"/>
      <c r="O748" s="28"/>
      <c r="P748" s="28"/>
      <c r="Q748" s="28"/>
      <c r="R748" s="28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</row>
    <row r="749">
      <c r="A749" s="32"/>
      <c r="B749" s="33"/>
      <c r="C749" s="33"/>
      <c r="D749" s="33"/>
      <c r="E749" s="34"/>
      <c r="F749" s="35"/>
      <c r="G749" s="28"/>
      <c r="H749" s="29"/>
      <c r="I749" s="28"/>
      <c r="J749" s="28"/>
      <c r="K749" s="36"/>
      <c r="L749" s="36"/>
      <c r="M749" s="28"/>
      <c r="N749" s="28"/>
      <c r="O749" s="28"/>
      <c r="P749" s="28"/>
      <c r="Q749" s="28"/>
      <c r="R749" s="28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</row>
    <row r="750">
      <c r="A750" s="32"/>
      <c r="B750" s="33"/>
      <c r="C750" s="33"/>
      <c r="D750" s="33"/>
      <c r="E750" s="34"/>
      <c r="F750" s="35"/>
      <c r="G750" s="28"/>
      <c r="H750" s="29"/>
      <c r="I750" s="28"/>
      <c r="J750" s="28"/>
      <c r="K750" s="36"/>
      <c r="L750" s="36"/>
      <c r="M750" s="28"/>
      <c r="N750" s="28"/>
      <c r="O750" s="28"/>
      <c r="P750" s="28"/>
      <c r="Q750" s="28"/>
      <c r="R750" s="28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</row>
    <row r="751">
      <c r="A751" s="32"/>
      <c r="B751" s="33"/>
      <c r="C751" s="33"/>
      <c r="D751" s="33"/>
      <c r="E751" s="34"/>
      <c r="F751" s="35"/>
      <c r="G751" s="28"/>
      <c r="H751" s="29"/>
      <c r="I751" s="28"/>
      <c r="J751" s="28"/>
      <c r="K751" s="36"/>
      <c r="L751" s="36"/>
      <c r="M751" s="28"/>
      <c r="N751" s="28"/>
      <c r="O751" s="28"/>
      <c r="P751" s="28"/>
      <c r="Q751" s="28"/>
      <c r="R751" s="28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</row>
    <row r="752">
      <c r="A752" s="32"/>
      <c r="B752" s="33"/>
      <c r="C752" s="33"/>
      <c r="D752" s="33"/>
      <c r="E752" s="34"/>
      <c r="F752" s="35"/>
      <c r="G752" s="28"/>
      <c r="H752" s="29"/>
      <c r="I752" s="28"/>
      <c r="J752" s="28"/>
      <c r="K752" s="36"/>
      <c r="L752" s="36"/>
      <c r="M752" s="28"/>
      <c r="N752" s="28"/>
      <c r="O752" s="28"/>
      <c r="P752" s="28"/>
      <c r="Q752" s="28"/>
      <c r="R752" s="28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</row>
    <row r="753">
      <c r="A753" s="32"/>
      <c r="B753" s="33"/>
      <c r="C753" s="33"/>
      <c r="D753" s="33"/>
      <c r="E753" s="34"/>
      <c r="F753" s="35"/>
      <c r="G753" s="28"/>
      <c r="H753" s="29"/>
      <c r="I753" s="28"/>
      <c r="J753" s="28"/>
      <c r="K753" s="36"/>
      <c r="L753" s="36"/>
      <c r="M753" s="28"/>
      <c r="N753" s="28"/>
      <c r="O753" s="28"/>
      <c r="P753" s="28"/>
      <c r="Q753" s="28"/>
      <c r="R753" s="28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</row>
    <row r="754">
      <c r="A754" s="32"/>
      <c r="B754" s="33"/>
      <c r="C754" s="33"/>
      <c r="D754" s="33"/>
      <c r="E754" s="34"/>
      <c r="F754" s="35"/>
      <c r="G754" s="28"/>
      <c r="H754" s="29"/>
      <c r="I754" s="28"/>
      <c r="J754" s="28"/>
      <c r="K754" s="36"/>
      <c r="L754" s="36"/>
      <c r="M754" s="28"/>
      <c r="N754" s="28"/>
      <c r="O754" s="28"/>
      <c r="P754" s="28"/>
      <c r="Q754" s="28"/>
      <c r="R754" s="28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</row>
    <row r="755">
      <c r="A755" s="32"/>
      <c r="B755" s="33"/>
      <c r="C755" s="33"/>
      <c r="D755" s="33"/>
      <c r="E755" s="34"/>
      <c r="F755" s="35"/>
      <c r="G755" s="28"/>
      <c r="H755" s="29"/>
      <c r="I755" s="28"/>
      <c r="J755" s="28"/>
      <c r="K755" s="36"/>
      <c r="L755" s="36"/>
      <c r="M755" s="28"/>
      <c r="N755" s="28"/>
      <c r="O755" s="28"/>
      <c r="P755" s="28"/>
      <c r="Q755" s="28"/>
      <c r="R755" s="28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</row>
    <row r="756">
      <c r="A756" s="32"/>
      <c r="B756" s="33"/>
      <c r="C756" s="33"/>
      <c r="D756" s="33"/>
      <c r="E756" s="34"/>
      <c r="F756" s="35"/>
      <c r="G756" s="28"/>
      <c r="H756" s="29"/>
      <c r="I756" s="28"/>
      <c r="J756" s="28"/>
      <c r="K756" s="36"/>
      <c r="L756" s="36"/>
      <c r="M756" s="28"/>
      <c r="N756" s="28"/>
      <c r="O756" s="28"/>
      <c r="P756" s="28"/>
      <c r="Q756" s="28"/>
      <c r="R756" s="28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</row>
    <row r="757">
      <c r="A757" s="32"/>
      <c r="B757" s="33"/>
      <c r="C757" s="33"/>
      <c r="D757" s="33"/>
      <c r="E757" s="34"/>
      <c r="F757" s="35"/>
      <c r="G757" s="28"/>
      <c r="H757" s="29"/>
      <c r="I757" s="28"/>
      <c r="J757" s="28"/>
      <c r="K757" s="36"/>
      <c r="L757" s="36"/>
      <c r="M757" s="28"/>
      <c r="N757" s="28"/>
      <c r="O757" s="28"/>
      <c r="P757" s="28"/>
      <c r="Q757" s="28"/>
      <c r="R757" s="28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</row>
    <row r="758">
      <c r="A758" s="32"/>
      <c r="B758" s="33"/>
      <c r="C758" s="33"/>
      <c r="D758" s="33"/>
      <c r="E758" s="34"/>
      <c r="F758" s="35"/>
      <c r="G758" s="28"/>
      <c r="H758" s="29"/>
      <c r="I758" s="28"/>
      <c r="J758" s="28"/>
      <c r="K758" s="36"/>
      <c r="L758" s="36"/>
      <c r="M758" s="28"/>
      <c r="N758" s="28"/>
      <c r="O758" s="28"/>
      <c r="P758" s="28"/>
      <c r="Q758" s="28"/>
      <c r="R758" s="28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</row>
    <row r="759">
      <c r="A759" s="32"/>
      <c r="B759" s="33"/>
      <c r="C759" s="33"/>
      <c r="D759" s="33"/>
      <c r="E759" s="34"/>
      <c r="F759" s="35"/>
      <c r="G759" s="28"/>
      <c r="H759" s="29"/>
      <c r="I759" s="28"/>
      <c r="J759" s="28"/>
      <c r="K759" s="36"/>
      <c r="L759" s="36"/>
      <c r="M759" s="28"/>
      <c r="N759" s="28"/>
      <c r="O759" s="28"/>
      <c r="P759" s="28"/>
      <c r="Q759" s="28"/>
      <c r="R759" s="28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</row>
    <row r="760">
      <c r="A760" s="32"/>
      <c r="B760" s="33"/>
      <c r="C760" s="33"/>
      <c r="D760" s="33"/>
      <c r="E760" s="34"/>
      <c r="F760" s="35"/>
      <c r="G760" s="28"/>
      <c r="H760" s="29"/>
      <c r="I760" s="28"/>
      <c r="J760" s="28"/>
      <c r="K760" s="36"/>
      <c r="L760" s="36"/>
      <c r="M760" s="28"/>
      <c r="N760" s="28"/>
      <c r="O760" s="28"/>
      <c r="P760" s="28"/>
      <c r="Q760" s="28"/>
      <c r="R760" s="28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</row>
    <row r="761">
      <c r="A761" s="32"/>
      <c r="B761" s="33"/>
      <c r="C761" s="33"/>
      <c r="D761" s="33"/>
      <c r="E761" s="34"/>
      <c r="F761" s="35"/>
      <c r="G761" s="28"/>
      <c r="H761" s="29"/>
      <c r="I761" s="28"/>
      <c r="J761" s="28"/>
      <c r="K761" s="36"/>
      <c r="L761" s="36"/>
      <c r="M761" s="28"/>
      <c r="N761" s="28"/>
      <c r="O761" s="28"/>
      <c r="P761" s="28"/>
      <c r="Q761" s="28"/>
      <c r="R761" s="28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</row>
    <row r="762">
      <c r="A762" s="32"/>
      <c r="B762" s="33"/>
      <c r="C762" s="33"/>
      <c r="D762" s="33"/>
      <c r="E762" s="34"/>
      <c r="F762" s="35"/>
      <c r="G762" s="28"/>
      <c r="H762" s="29"/>
      <c r="I762" s="28"/>
      <c r="J762" s="28"/>
      <c r="K762" s="36"/>
      <c r="L762" s="36"/>
      <c r="M762" s="28"/>
      <c r="N762" s="28"/>
      <c r="O762" s="28"/>
      <c r="P762" s="28"/>
      <c r="Q762" s="28"/>
      <c r="R762" s="28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</row>
    <row r="763">
      <c r="A763" s="32"/>
      <c r="B763" s="33"/>
      <c r="C763" s="33"/>
      <c r="D763" s="33"/>
      <c r="E763" s="34"/>
      <c r="F763" s="35"/>
      <c r="G763" s="28"/>
      <c r="H763" s="29"/>
      <c r="I763" s="28"/>
      <c r="J763" s="28"/>
      <c r="K763" s="36"/>
      <c r="L763" s="36"/>
      <c r="M763" s="28"/>
      <c r="N763" s="28"/>
      <c r="O763" s="28"/>
      <c r="P763" s="28"/>
      <c r="Q763" s="28"/>
      <c r="R763" s="28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</row>
    <row r="764">
      <c r="A764" s="32"/>
      <c r="B764" s="33"/>
      <c r="C764" s="33"/>
      <c r="D764" s="33"/>
      <c r="E764" s="34"/>
      <c r="F764" s="35"/>
      <c r="G764" s="28"/>
      <c r="H764" s="29"/>
      <c r="I764" s="28"/>
      <c r="J764" s="28"/>
      <c r="K764" s="36"/>
      <c r="L764" s="36"/>
      <c r="M764" s="28"/>
      <c r="N764" s="28"/>
      <c r="O764" s="28"/>
      <c r="P764" s="28"/>
      <c r="Q764" s="28"/>
      <c r="R764" s="28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</row>
    <row r="765">
      <c r="A765" s="32"/>
      <c r="B765" s="33"/>
      <c r="C765" s="33"/>
      <c r="D765" s="33"/>
      <c r="E765" s="34"/>
      <c r="F765" s="35"/>
      <c r="G765" s="28"/>
      <c r="H765" s="29"/>
      <c r="I765" s="28"/>
      <c r="J765" s="28"/>
      <c r="K765" s="36"/>
      <c r="L765" s="36"/>
      <c r="M765" s="28"/>
      <c r="N765" s="28"/>
      <c r="O765" s="28"/>
      <c r="P765" s="28"/>
      <c r="Q765" s="28"/>
      <c r="R765" s="28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</row>
    <row r="766">
      <c r="A766" s="32"/>
      <c r="B766" s="33"/>
      <c r="C766" s="33"/>
      <c r="D766" s="33"/>
      <c r="E766" s="34"/>
      <c r="F766" s="35"/>
      <c r="G766" s="28"/>
      <c r="H766" s="29"/>
      <c r="I766" s="28"/>
      <c r="J766" s="28"/>
      <c r="K766" s="36"/>
      <c r="L766" s="36"/>
      <c r="M766" s="28"/>
      <c r="N766" s="28"/>
      <c r="O766" s="28"/>
      <c r="P766" s="28"/>
      <c r="Q766" s="28"/>
      <c r="R766" s="28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</row>
    <row r="767">
      <c r="A767" s="32"/>
      <c r="B767" s="33"/>
      <c r="C767" s="33"/>
      <c r="D767" s="33"/>
      <c r="E767" s="34"/>
      <c r="F767" s="35"/>
      <c r="G767" s="28"/>
      <c r="H767" s="29"/>
      <c r="I767" s="28"/>
      <c r="J767" s="28"/>
      <c r="K767" s="36"/>
      <c r="L767" s="36"/>
      <c r="M767" s="28"/>
      <c r="N767" s="28"/>
      <c r="O767" s="28"/>
      <c r="P767" s="28"/>
      <c r="Q767" s="28"/>
      <c r="R767" s="28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</row>
    <row r="768">
      <c r="A768" s="32"/>
      <c r="B768" s="33"/>
      <c r="C768" s="33"/>
      <c r="D768" s="33"/>
      <c r="E768" s="34"/>
      <c r="F768" s="35"/>
      <c r="G768" s="28"/>
      <c r="H768" s="29"/>
      <c r="I768" s="28"/>
      <c r="J768" s="28"/>
      <c r="K768" s="36"/>
      <c r="L768" s="36"/>
      <c r="M768" s="28"/>
      <c r="N768" s="28"/>
      <c r="O768" s="28"/>
      <c r="P768" s="28"/>
      <c r="Q768" s="28"/>
      <c r="R768" s="28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</row>
    <row r="769">
      <c r="A769" s="32"/>
      <c r="B769" s="33"/>
      <c r="C769" s="33"/>
      <c r="D769" s="33"/>
      <c r="E769" s="34"/>
      <c r="F769" s="35"/>
      <c r="G769" s="28"/>
      <c r="H769" s="29"/>
      <c r="I769" s="28"/>
      <c r="J769" s="28"/>
      <c r="K769" s="36"/>
      <c r="L769" s="36"/>
      <c r="M769" s="28"/>
      <c r="N769" s="28"/>
      <c r="O769" s="28"/>
      <c r="P769" s="28"/>
      <c r="Q769" s="28"/>
      <c r="R769" s="28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</row>
    <row r="770">
      <c r="A770" s="32"/>
      <c r="B770" s="33"/>
      <c r="C770" s="33"/>
      <c r="D770" s="33"/>
      <c r="E770" s="34"/>
      <c r="F770" s="35"/>
      <c r="G770" s="28"/>
      <c r="H770" s="29"/>
      <c r="I770" s="28"/>
      <c r="J770" s="28"/>
      <c r="K770" s="36"/>
      <c r="L770" s="36"/>
      <c r="M770" s="28"/>
      <c r="N770" s="28"/>
      <c r="O770" s="28"/>
      <c r="P770" s="28"/>
      <c r="Q770" s="28"/>
      <c r="R770" s="28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</row>
    <row r="771">
      <c r="A771" s="32"/>
      <c r="B771" s="33"/>
      <c r="C771" s="33"/>
      <c r="D771" s="33"/>
      <c r="E771" s="34"/>
      <c r="F771" s="35"/>
      <c r="G771" s="28"/>
      <c r="H771" s="29"/>
      <c r="I771" s="28"/>
      <c r="J771" s="28"/>
      <c r="K771" s="36"/>
      <c r="L771" s="36"/>
      <c r="M771" s="28"/>
      <c r="N771" s="28"/>
      <c r="O771" s="28"/>
      <c r="P771" s="28"/>
      <c r="Q771" s="28"/>
      <c r="R771" s="28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</row>
    <row r="772">
      <c r="A772" s="32"/>
      <c r="B772" s="33"/>
      <c r="C772" s="33"/>
      <c r="D772" s="33"/>
      <c r="E772" s="34"/>
      <c r="F772" s="35"/>
      <c r="G772" s="28"/>
      <c r="H772" s="29"/>
      <c r="I772" s="28"/>
      <c r="J772" s="28"/>
      <c r="K772" s="36"/>
      <c r="L772" s="36"/>
      <c r="M772" s="28"/>
      <c r="N772" s="28"/>
      <c r="O772" s="28"/>
      <c r="P772" s="28"/>
      <c r="Q772" s="28"/>
      <c r="R772" s="28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</row>
    <row r="773">
      <c r="A773" s="32"/>
      <c r="B773" s="33"/>
      <c r="C773" s="33"/>
      <c r="D773" s="33"/>
      <c r="E773" s="34"/>
      <c r="F773" s="35"/>
      <c r="G773" s="28"/>
      <c r="H773" s="29"/>
      <c r="I773" s="28"/>
      <c r="J773" s="28"/>
      <c r="K773" s="36"/>
      <c r="L773" s="36"/>
      <c r="M773" s="28"/>
      <c r="N773" s="28"/>
      <c r="O773" s="28"/>
      <c r="P773" s="28"/>
      <c r="Q773" s="28"/>
      <c r="R773" s="28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</row>
    <row r="774">
      <c r="A774" s="32"/>
      <c r="B774" s="33"/>
      <c r="C774" s="33"/>
      <c r="D774" s="33"/>
      <c r="E774" s="34"/>
      <c r="F774" s="35"/>
      <c r="G774" s="28"/>
      <c r="H774" s="29"/>
      <c r="I774" s="28"/>
      <c r="J774" s="28"/>
      <c r="K774" s="36"/>
      <c r="L774" s="36"/>
      <c r="M774" s="28"/>
      <c r="N774" s="28"/>
      <c r="O774" s="28"/>
      <c r="P774" s="28"/>
      <c r="Q774" s="28"/>
      <c r="R774" s="28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</row>
    <row r="775">
      <c r="A775" s="32"/>
      <c r="B775" s="33"/>
      <c r="C775" s="33"/>
      <c r="D775" s="33"/>
      <c r="E775" s="34"/>
      <c r="F775" s="35"/>
      <c r="G775" s="28"/>
      <c r="H775" s="29"/>
      <c r="I775" s="28"/>
      <c r="J775" s="28"/>
      <c r="K775" s="36"/>
      <c r="L775" s="36"/>
      <c r="M775" s="28"/>
      <c r="N775" s="28"/>
      <c r="O775" s="28"/>
      <c r="P775" s="28"/>
      <c r="Q775" s="28"/>
      <c r="R775" s="28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</row>
    <row r="776">
      <c r="A776" s="32"/>
      <c r="B776" s="33"/>
      <c r="C776" s="33"/>
      <c r="D776" s="33"/>
      <c r="E776" s="34"/>
      <c r="F776" s="35"/>
      <c r="G776" s="28"/>
      <c r="H776" s="29"/>
      <c r="I776" s="28"/>
      <c r="J776" s="28"/>
      <c r="K776" s="36"/>
      <c r="L776" s="36"/>
      <c r="M776" s="28"/>
      <c r="N776" s="28"/>
      <c r="O776" s="28"/>
      <c r="P776" s="28"/>
      <c r="Q776" s="28"/>
      <c r="R776" s="28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</row>
    <row r="777">
      <c r="A777" s="32"/>
      <c r="B777" s="33"/>
      <c r="C777" s="33"/>
      <c r="D777" s="33"/>
      <c r="E777" s="34"/>
      <c r="F777" s="35"/>
      <c r="G777" s="28"/>
      <c r="H777" s="29"/>
      <c r="I777" s="28"/>
      <c r="J777" s="28"/>
      <c r="K777" s="36"/>
      <c r="L777" s="36"/>
      <c r="M777" s="28"/>
      <c r="N777" s="28"/>
      <c r="O777" s="28"/>
      <c r="P777" s="28"/>
      <c r="Q777" s="28"/>
      <c r="R777" s="28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</row>
    <row r="778">
      <c r="A778" s="32"/>
      <c r="B778" s="33"/>
      <c r="C778" s="33"/>
      <c r="D778" s="33"/>
      <c r="E778" s="34"/>
      <c r="F778" s="35"/>
      <c r="G778" s="28"/>
      <c r="H778" s="29"/>
      <c r="I778" s="28"/>
      <c r="J778" s="28"/>
      <c r="K778" s="36"/>
      <c r="L778" s="36"/>
      <c r="M778" s="28"/>
      <c r="N778" s="28"/>
      <c r="O778" s="28"/>
      <c r="P778" s="28"/>
      <c r="Q778" s="28"/>
      <c r="R778" s="28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</row>
    <row r="779">
      <c r="A779" s="32"/>
      <c r="B779" s="33"/>
      <c r="C779" s="33"/>
      <c r="D779" s="33"/>
      <c r="E779" s="34"/>
      <c r="F779" s="35"/>
      <c r="G779" s="28"/>
      <c r="H779" s="29"/>
      <c r="I779" s="28"/>
      <c r="J779" s="28"/>
      <c r="K779" s="36"/>
      <c r="L779" s="36"/>
      <c r="M779" s="28"/>
      <c r="N779" s="28"/>
      <c r="O779" s="28"/>
      <c r="P779" s="28"/>
      <c r="Q779" s="28"/>
      <c r="R779" s="28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</row>
    <row r="780">
      <c r="A780" s="32"/>
      <c r="B780" s="33"/>
      <c r="C780" s="33"/>
      <c r="D780" s="33"/>
      <c r="E780" s="34"/>
      <c r="F780" s="35"/>
      <c r="G780" s="28"/>
      <c r="H780" s="29"/>
      <c r="I780" s="28"/>
      <c r="J780" s="28"/>
      <c r="K780" s="36"/>
      <c r="L780" s="36"/>
      <c r="M780" s="28"/>
      <c r="N780" s="28"/>
      <c r="O780" s="28"/>
      <c r="P780" s="28"/>
      <c r="Q780" s="28"/>
      <c r="R780" s="28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</row>
    <row r="781">
      <c r="A781" s="32"/>
      <c r="B781" s="33"/>
      <c r="C781" s="33"/>
      <c r="D781" s="33"/>
      <c r="E781" s="34"/>
      <c r="F781" s="35"/>
      <c r="G781" s="28"/>
      <c r="H781" s="29"/>
      <c r="I781" s="28"/>
      <c r="J781" s="28"/>
      <c r="K781" s="36"/>
      <c r="L781" s="36"/>
      <c r="M781" s="28"/>
      <c r="N781" s="28"/>
      <c r="O781" s="28"/>
      <c r="P781" s="28"/>
      <c r="Q781" s="28"/>
      <c r="R781" s="28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</row>
    <row r="782">
      <c r="A782" s="32"/>
      <c r="B782" s="33"/>
      <c r="C782" s="33"/>
      <c r="D782" s="33"/>
      <c r="E782" s="34"/>
      <c r="F782" s="35"/>
      <c r="G782" s="28"/>
      <c r="H782" s="29"/>
      <c r="I782" s="28"/>
      <c r="J782" s="28"/>
      <c r="K782" s="36"/>
      <c r="L782" s="36"/>
      <c r="M782" s="28"/>
      <c r="N782" s="28"/>
      <c r="O782" s="28"/>
      <c r="P782" s="28"/>
      <c r="Q782" s="28"/>
      <c r="R782" s="28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</row>
    <row r="783">
      <c r="A783" s="32"/>
      <c r="B783" s="33"/>
      <c r="C783" s="33"/>
      <c r="D783" s="33"/>
      <c r="E783" s="34"/>
      <c r="F783" s="35"/>
      <c r="G783" s="28"/>
      <c r="H783" s="29"/>
      <c r="I783" s="28"/>
      <c r="J783" s="28"/>
      <c r="K783" s="36"/>
      <c r="L783" s="36"/>
      <c r="M783" s="28"/>
      <c r="N783" s="28"/>
      <c r="O783" s="28"/>
      <c r="P783" s="28"/>
      <c r="Q783" s="28"/>
      <c r="R783" s="28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</row>
    <row r="784">
      <c r="A784" s="32"/>
      <c r="B784" s="33"/>
      <c r="C784" s="33"/>
      <c r="D784" s="33"/>
      <c r="E784" s="34"/>
      <c r="F784" s="35"/>
      <c r="G784" s="28"/>
      <c r="H784" s="29"/>
      <c r="I784" s="28"/>
      <c r="J784" s="28"/>
      <c r="K784" s="36"/>
      <c r="L784" s="36"/>
      <c r="M784" s="28"/>
      <c r="N784" s="28"/>
      <c r="O784" s="28"/>
      <c r="P784" s="28"/>
      <c r="Q784" s="28"/>
      <c r="R784" s="28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</row>
    <row r="785">
      <c r="A785" s="32"/>
      <c r="B785" s="33"/>
      <c r="C785" s="33"/>
      <c r="D785" s="33"/>
      <c r="E785" s="34"/>
      <c r="F785" s="35"/>
      <c r="G785" s="28"/>
      <c r="H785" s="29"/>
      <c r="I785" s="28"/>
      <c r="J785" s="28"/>
      <c r="K785" s="36"/>
      <c r="L785" s="36"/>
      <c r="M785" s="28"/>
      <c r="N785" s="28"/>
      <c r="O785" s="28"/>
      <c r="P785" s="28"/>
      <c r="Q785" s="28"/>
      <c r="R785" s="28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</row>
    <row r="786">
      <c r="A786" s="32"/>
      <c r="B786" s="33"/>
      <c r="C786" s="33"/>
      <c r="D786" s="33"/>
      <c r="E786" s="34"/>
      <c r="F786" s="35"/>
      <c r="G786" s="28"/>
      <c r="H786" s="29"/>
      <c r="I786" s="28"/>
      <c r="J786" s="28"/>
      <c r="K786" s="36"/>
      <c r="L786" s="36"/>
      <c r="M786" s="28"/>
      <c r="N786" s="28"/>
      <c r="O786" s="28"/>
      <c r="P786" s="28"/>
      <c r="Q786" s="28"/>
      <c r="R786" s="28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</row>
    <row r="787">
      <c r="A787" s="32"/>
      <c r="B787" s="33"/>
      <c r="C787" s="33"/>
      <c r="D787" s="33"/>
      <c r="E787" s="34"/>
      <c r="F787" s="35"/>
      <c r="G787" s="28"/>
      <c r="H787" s="29"/>
      <c r="I787" s="28"/>
      <c r="J787" s="28"/>
      <c r="K787" s="36"/>
      <c r="L787" s="36"/>
      <c r="M787" s="28"/>
      <c r="N787" s="28"/>
      <c r="O787" s="28"/>
      <c r="P787" s="28"/>
      <c r="Q787" s="28"/>
      <c r="R787" s="28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</row>
    <row r="788">
      <c r="A788" s="32"/>
      <c r="B788" s="33"/>
      <c r="C788" s="33"/>
      <c r="D788" s="33"/>
      <c r="E788" s="34"/>
      <c r="F788" s="35"/>
      <c r="G788" s="28"/>
      <c r="H788" s="29"/>
      <c r="I788" s="28"/>
      <c r="J788" s="28"/>
      <c r="K788" s="36"/>
      <c r="L788" s="36"/>
      <c r="M788" s="28"/>
      <c r="N788" s="28"/>
      <c r="O788" s="28"/>
      <c r="P788" s="28"/>
      <c r="Q788" s="28"/>
      <c r="R788" s="28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</row>
    <row r="789">
      <c r="A789" s="32"/>
      <c r="B789" s="33"/>
      <c r="C789" s="33"/>
      <c r="D789" s="33"/>
      <c r="E789" s="34"/>
      <c r="F789" s="35"/>
      <c r="G789" s="28"/>
      <c r="H789" s="29"/>
      <c r="I789" s="28"/>
      <c r="J789" s="28"/>
      <c r="K789" s="36"/>
      <c r="L789" s="36"/>
      <c r="M789" s="28"/>
      <c r="N789" s="28"/>
      <c r="O789" s="28"/>
      <c r="P789" s="28"/>
      <c r="Q789" s="28"/>
      <c r="R789" s="28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</row>
    <row r="790">
      <c r="A790" s="32"/>
      <c r="B790" s="33"/>
      <c r="C790" s="33"/>
      <c r="D790" s="33"/>
      <c r="E790" s="34"/>
      <c r="F790" s="35"/>
      <c r="G790" s="28"/>
      <c r="H790" s="29"/>
      <c r="I790" s="28"/>
      <c r="J790" s="28"/>
      <c r="K790" s="36"/>
      <c r="L790" s="36"/>
      <c r="M790" s="28"/>
      <c r="N790" s="28"/>
      <c r="O790" s="28"/>
      <c r="P790" s="28"/>
      <c r="Q790" s="28"/>
      <c r="R790" s="28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</row>
    <row r="791">
      <c r="A791" s="32"/>
      <c r="B791" s="33"/>
      <c r="C791" s="33"/>
      <c r="D791" s="33"/>
      <c r="E791" s="34"/>
      <c r="F791" s="35"/>
      <c r="G791" s="28"/>
      <c r="H791" s="29"/>
      <c r="I791" s="28"/>
      <c r="J791" s="28"/>
      <c r="K791" s="36"/>
      <c r="L791" s="36"/>
      <c r="M791" s="28"/>
      <c r="N791" s="28"/>
      <c r="O791" s="28"/>
      <c r="P791" s="28"/>
      <c r="Q791" s="28"/>
      <c r="R791" s="28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</row>
    <row r="792">
      <c r="A792" s="32"/>
      <c r="B792" s="33"/>
      <c r="C792" s="33"/>
      <c r="D792" s="33"/>
      <c r="E792" s="34"/>
      <c r="F792" s="35"/>
      <c r="G792" s="28"/>
      <c r="H792" s="29"/>
      <c r="I792" s="28"/>
      <c r="J792" s="28"/>
      <c r="K792" s="36"/>
      <c r="L792" s="36"/>
      <c r="M792" s="28"/>
      <c r="N792" s="28"/>
      <c r="O792" s="28"/>
      <c r="P792" s="28"/>
      <c r="Q792" s="28"/>
      <c r="R792" s="28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</row>
    <row r="793">
      <c r="A793" s="32"/>
      <c r="B793" s="33"/>
      <c r="C793" s="33"/>
      <c r="D793" s="33"/>
      <c r="E793" s="34"/>
      <c r="F793" s="35"/>
      <c r="G793" s="28"/>
      <c r="H793" s="29"/>
      <c r="I793" s="28"/>
      <c r="J793" s="28"/>
      <c r="K793" s="36"/>
      <c r="L793" s="36"/>
      <c r="M793" s="28"/>
      <c r="N793" s="28"/>
      <c r="O793" s="28"/>
      <c r="P793" s="28"/>
      <c r="Q793" s="28"/>
      <c r="R793" s="28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</row>
    <row r="794">
      <c r="A794" s="32"/>
      <c r="B794" s="33"/>
      <c r="C794" s="33"/>
      <c r="D794" s="33"/>
      <c r="E794" s="34"/>
      <c r="F794" s="35"/>
      <c r="G794" s="28"/>
      <c r="H794" s="29"/>
      <c r="I794" s="28"/>
      <c r="J794" s="28"/>
      <c r="K794" s="36"/>
      <c r="L794" s="36"/>
      <c r="M794" s="28"/>
      <c r="N794" s="28"/>
      <c r="O794" s="28"/>
      <c r="P794" s="28"/>
      <c r="Q794" s="28"/>
      <c r="R794" s="28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</row>
    <row r="795">
      <c r="A795" s="32"/>
      <c r="B795" s="33"/>
      <c r="C795" s="33"/>
      <c r="D795" s="33"/>
      <c r="E795" s="34"/>
      <c r="F795" s="35"/>
      <c r="G795" s="28"/>
      <c r="H795" s="29"/>
      <c r="I795" s="28"/>
      <c r="J795" s="28"/>
      <c r="K795" s="36"/>
      <c r="L795" s="36"/>
      <c r="M795" s="28"/>
      <c r="N795" s="28"/>
      <c r="O795" s="28"/>
      <c r="P795" s="28"/>
      <c r="Q795" s="28"/>
      <c r="R795" s="28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</row>
    <row r="796">
      <c r="A796" s="32"/>
      <c r="B796" s="33"/>
      <c r="C796" s="33"/>
      <c r="D796" s="33"/>
      <c r="E796" s="34"/>
      <c r="F796" s="35"/>
      <c r="G796" s="28"/>
      <c r="H796" s="29"/>
      <c r="I796" s="28"/>
      <c r="J796" s="28"/>
      <c r="K796" s="36"/>
      <c r="L796" s="36"/>
      <c r="M796" s="28"/>
      <c r="N796" s="28"/>
      <c r="O796" s="28"/>
      <c r="P796" s="28"/>
      <c r="Q796" s="28"/>
      <c r="R796" s="28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</row>
    <row r="797">
      <c r="A797" s="32"/>
      <c r="B797" s="33"/>
      <c r="C797" s="33"/>
      <c r="D797" s="33"/>
      <c r="E797" s="34"/>
      <c r="F797" s="35"/>
      <c r="G797" s="28"/>
      <c r="H797" s="29"/>
      <c r="I797" s="28"/>
      <c r="J797" s="28"/>
      <c r="K797" s="36"/>
      <c r="L797" s="36"/>
      <c r="M797" s="28"/>
      <c r="N797" s="28"/>
      <c r="O797" s="28"/>
      <c r="P797" s="28"/>
      <c r="Q797" s="28"/>
      <c r="R797" s="28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</row>
    <row r="798">
      <c r="A798" s="32"/>
      <c r="B798" s="33"/>
      <c r="C798" s="33"/>
      <c r="D798" s="33"/>
      <c r="E798" s="34"/>
      <c r="F798" s="35"/>
      <c r="G798" s="28"/>
      <c r="H798" s="29"/>
      <c r="I798" s="28"/>
      <c r="J798" s="28"/>
      <c r="K798" s="36"/>
      <c r="L798" s="36"/>
      <c r="M798" s="28"/>
      <c r="N798" s="28"/>
      <c r="O798" s="28"/>
      <c r="P798" s="28"/>
      <c r="Q798" s="28"/>
      <c r="R798" s="28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</row>
    <row r="799">
      <c r="A799" s="32"/>
      <c r="B799" s="33"/>
      <c r="C799" s="33"/>
      <c r="D799" s="33"/>
      <c r="E799" s="34"/>
      <c r="F799" s="35"/>
      <c r="G799" s="28"/>
      <c r="H799" s="29"/>
      <c r="I799" s="28"/>
      <c r="J799" s="28"/>
      <c r="K799" s="36"/>
      <c r="L799" s="36"/>
      <c r="M799" s="28"/>
      <c r="N799" s="28"/>
      <c r="O799" s="28"/>
      <c r="P799" s="28"/>
      <c r="Q799" s="28"/>
      <c r="R799" s="28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</row>
    <row r="800">
      <c r="A800" s="32"/>
      <c r="B800" s="33"/>
      <c r="C800" s="33"/>
      <c r="D800" s="33"/>
      <c r="E800" s="34"/>
      <c r="F800" s="35"/>
      <c r="G800" s="28"/>
      <c r="H800" s="29"/>
      <c r="I800" s="28"/>
      <c r="J800" s="28"/>
      <c r="K800" s="36"/>
      <c r="L800" s="36"/>
      <c r="M800" s="28"/>
      <c r="N800" s="28"/>
      <c r="O800" s="28"/>
      <c r="P800" s="28"/>
      <c r="Q800" s="28"/>
      <c r="R800" s="28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</row>
    <row r="801">
      <c r="A801" s="32"/>
      <c r="B801" s="33"/>
      <c r="C801" s="33"/>
      <c r="D801" s="33"/>
      <c r="E801" s="34"/>
      <c r="F801" s="35"/>
      <c r="G801" s="28"/>
      <c r="H801" s="29"/>
      <c r="I801" s="28"/>
      <c r="J801" s="28"/>
      <c r="K801" s="36"/>
      <c r="L801" s="36"/>
      <c r="M801" s="28"/>
      <c r="N801" s="28"/>
      <c r="O801" s="28"/>
      <c r="P801" s="28"/>
      <c r="Q801" s="28"/>
      <c r="R801" s="28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</row>
    <row r="802">
      <c r="A802" s="32"/>
      <c r="B802" s="33"/>
      <c r="C802" s="33"/>
      <c r="D802" s="33"/>
      <c r="E802" s="34"/>
      <c r="F802" s="35"/>
      <c r="G802" s="28"/>
      <c r="H802" s="29"/>
      <c r="I802" s="28"/>
      <c r="J802" s="28"/>
      <c r="K802" s="36"/>
      <c r="L802" s="36"/>
      <c r="M802" s="28"/>
      <c r="N802" s="28"/>
      <c r="O802" s="28"/>
      <c r="P802" s="28"/>
      <c r="Q802" s="28"/>
      <c r="R802" s="28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</row>
    <row r="803">
      <c r="A803" s="32"/>
      <c r="B803" s="33"/>
      <c r="C803" s="33"/>
      <c r="D803" s="33"/>
      <c r="E803" s="34"/>
      <c r="F803" s="35"/>
      <c r="G803" s="28"/>
      <c r="H803" s="29"/>
      <c r="I803" s="28"/>
      <c r="J803" s="28"/>
      <c r="K803" s="36"/>
      <c r="L803" s="36"/>
      <c r="M803" s="28"/>
      <c r="N803" s="28"/>
      <c r="O803" s="28"/>
      <c r="P803" s="28"/>
      <c r="Q803" s="28"/>
      <c r="R803" s="28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</row>
    <row r="804">
      <c r="A804" s="32"/>
      <c r="B804" s="33"/>
      <c r="C804" s="33"/>
      <c r="D804" s="33"/>
      <c r="E804" s="34"/>
      <c r="F804" s="35"/>
      <c r="G804" s="28"/>
      <c r="H804" s="29"/>
      <c r="I804" s="28"/>
      <c r="J804" s="28"/>
      <c r="K804" s="36"/>
      <c r="L804" s="36"/>
      <c r="M804" s="28"/>
      <c r="N804" s="28"/>
      <c r="O804" s="28"/>
      <c r="P804" s="28"/>
      <c r="Q804" s="28"/>
      <c r="R804" s="28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</row>
    <row r="805">
      <c r="A805" s="32"/>
      <c r="B805" s="33"/>
      <c r="C805" s="33"/>
      <c r="D805" s="33"/>
      <c r="E805" s="34"/>
      <c r="F805" s="35"/>
      <c r="G805" s="28"/>
      <c r="H805" s="29"/>
      <c r="I805" s="28"/>
      <c r="J805" s="28"/>
      <c r="K805" s="36"/>
      <c r="L805" s="36"/>
      <c r="M805" s="28"/>
      <c r="N805" s="28"/>
      <c r="O805" s="28"/>
      <c r="P805" s="28"/>
      <c r="Q805" s="28"/>
      <c r="R805" s="28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</row>
    <row r="806">
      <c r="A806" s="32"/>
      <c r="B806" s="33"/>
      <c r="C806" s="33"/>
      <c r="D806" s="33"/>
      <c r="E806" s="34"/>
      <c r="F806" s="35"/>
      <c r="G806" s="28"/>
      <c r="H806" s="29"/>
      <c r="I806" s="28"/>
      <c r="J806" s="28"/>
      <c r="K806" s="36"/>
      <c r="L806" s="36"/>
      <c r="M806" s="28"/>
      <c r="N806" s="28"/>
      <c r="O806" s="28"/>
      <c r="P806" s="28"/>
      <c r="Q806" s="28"/>
      <c r="R806" s="28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</row>
    <row r="807">
      <c r="A807" s="32"/>
      <c r="B807" s="33"/>
      <c r="C807" s="33"/>
      <c r="D807" s="33"/>
      <c r="E807" s="34"/>
      <c r="F807" s="35"/>
      <c r="G807" s="28"/>
      <c r="H807" s="29"/>
      <c r="I807" s="28"/>
      <c r="J807" s="28"/>
      <c r="K807" s="36"/>
      <c r="L807" s="36"/>
      <c r="M807" s="28"/>
      <c r="N807" s="28"/>
      <c r="O807" s="28"/>
      <c r="P807" s="28"/>
      <c r="Q807" s="28"/>
      <c r="R807" s="28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</row>
    <row r="808">
      <c r="A808" s="32"/>
      <c r="B808" s="33"/>
      <c r="C808" s="33"/>
      <c r="D808" s="33"/>
      <c r="E808" s="34"/>
      <c r="F808" s="35"/>
      <c r="G808" s="28"/>
      <c r="H808" s="29"/>
      <c r="I808" s="28"/>
      <c r="J808" s="28"/>
      <c r="K808" s="36"/>
      <c r="L808" s="36"/>
      <c r="M808" s="28"/>
      <c r="N808" s="28"/>
      <c r="O808" s="28"/>
      <c r="P808" s="28"/>
      <c r="Q808" s="28"/>
      <c r="R808" s="28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</row>
    <row r="809">
      <c r="A809" s="32"/>
      <c r="B809" s="33"/>
      <c r="C809" s="33"/>
      <c r="D809" s="33"/>
      <c r="E809" s="34"/>
      <c r="F809" s="35"/>
      <c r="G809" s="28"/>
      <c r="H809" s="29"/>
      <c r="I809" s="28"/>
      <c r="J809" s="28"/>
      <c r="K809" s="36"/>
      <c r="L809" s="36"/>
      <c r="M809" s="28"/>
      <c r="N809" s="28"/>
      <c r="O809" s="28"/>
      <c r="P809" s="28"/>
      <c r="Q809" s="28"/>
      <c r="R809" s="28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</row>
    <row r="810">
      <c r="A810" s="32"/>
      <c r="B810" s="33"/>
      <c r="C810" s="33"/>
      <c r="D810" s="33"/>
      <c r="E810" s="34"/>
      <c r="F810" s="35"/>
      <c r="G810" s="28"/>
      <c r="H810" s="29"/>
      <c r="I810" s="28"/>
      <c r="J810" s="28"/>
      <c r="K810" s="36"/>
      <c r="L810" s="36"/>
      <c r="M810" s="28"/>
      <c r="N810" s="28"/>
      <c r="O810" s="28"/>
      <c r="P810" s="28"/>
      <c r="Q810" s="28"/>
      <c r="R810" s="28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</row>
    <row r="811">
      <c r="A811" s="32"/>
      <c r="B811" s="33"/>
      <c r="C811" s="33"/>
      <c r="D811" s="33"/>
      <c r="E811" s="34"/>
      <c r="F811" s="35"/>
      <c r="G811" s="28"/>
      <c r="H811" s="29"/>
      <c r="I811" s="28"/>
      <c r="J811" s="28"/>
      <c r="K811" s="36"/>
      <c r="L811" s="36"/>
      <c r="M811" s="28"/>
      <c r="N811" s="28"/>
      <c r="O811" s="28"/>
      <c r="P811" s="28"/>
      <c r="Q811" s="28"/>
      <c r="R811" s="28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</row>
    <row r="812">
      <c r="A812" s="32"/>
      <c r="B812" s="33"/>
      <c r="C812" s="33"/>
      <c r="D812" s="33"/>
      <c r="E812" s="34"/>
      <c r="F812" s="35"/>
      <c r="G812" s="28"/>
      <c r="H812" s="29"/>
      <c r="I812" s="28"/>
      <c r="J812" s="28"/>
      <c r="K812" s="36"/>
      <c r="L812" s="36"/>
      <c r="M812" s="28"/>
      <c r="N812" s="28"/>
      <c r="O812" s="28"/>
      <c r="P812" s="28"/>
      <c r="Q812" s="28"/>
      <c r="R812" s="28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</row>
    <row r="813">
      <c r="A813" s="32"/>
      <c r="B813" s="33"/>
      <c r="C813" s="33"/>
      <c r="D813" s="33"/>
      <c r="E813" s="34"/>
      <c r="F813" s="35"/>
      <c r="G813" s="28"/>
      <c r="H813" s="29"/>
      <c r="I813" s="28"/>
      <c r="J813" s="28"/>
      <c r="K813" s="36"/>
      <c r="L813" s="36"/>
      <c r="M813" s="28"/>
      <c r="N813" s="28"/>
      <c r="O813" s="28"/>
      <c r="P813" s="28"/>
      <c r="Q813" s="28"/>
      <c r="R813" s="28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</row>
    <row r="814">
      <c r="A814" s="32"/>
      <c r="B814" s="33"/>
      <c r="C814" s="33"/>
      <c r="D814" s="33"/>
      <c r="E814" s="34"/>
      <c r="F814" s="35"/>
      <c r="G814" s="28"/>
      <c r="H814" s="29"/>
      <c r="I814" s="28"/>
      <c r="J814" s="28"/>
      <c r="K814" s="36"/>
      <c r="L814" s="36"/>
      <c r="M814" s="28"/>
      <c r="N814" s="28"/>
      <c r="O814" s="28"/>
      <c r="P814" s="28"/>
      <c r="Q814" s="28"/>
      <c r="R814" s="28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</row>
    <row r="815">
      <c r="A815" s="32"/>
      <c r="B815" s="33"/>
      <c r="C815" s="33"/>
      <c r="D815" s="33"/>
      <c r="E815" s="34"/>
      <c r="F815" s="35"/>
      <c r="G815" s="28"/>
      <c r="H815" s="29"/>
      <c r="I815" s="28"/>
      <c r="J815" s="28"/>
      <c r="K815" s="36"/>
      <c r="L815" s="36"/>
      <c r="M815" s="28"/>
      <c r="N815" s="28"/>
      <c r="O815" s="28"/>
      <c r="P815" s="28"/>
      <c r="Q815" s="28"/>
      <c r="R815" s="28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</row>
    <row r="816">
      <c r="A816" s="32"/>
      <c r="B816" s="33"/>
      <c r="C816" s="33"/>
      <c r="D816" s="33"/>
      <c r="E816" s="34"/>
      <c r="F816" s="35"/>
      <c r="G816" s="28"/>
      <c r="H816" s="29"/>
      <c r="I816" s="28"/>
      <c r="J816" s="28"/>
      <c r="K816" s="36"/>
      <c r="L816" s="36"/>
      <c r="M816" s="28"/>
      <c r="N816" s="28"/>
      <c r="O816" s="28"/>
      <c r="P816" s="28"/>
      <c r="Q816" s="28"/>
      <c r="R816" s="28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</row>
    <row r="817">
      <c r="A817" s="32"/>
      <c r="B817" s="33"/>
      <c r="C817" s="33"/>
      <c r="D817" s="33"/>
      <c r="E817" s="34"/>
      <c r="F817" s="35"/>
      <c r="G817" s="28"/>
      <c r="H817" s="29"/>
      <c r="I817" s="28"/>
      <c r="J817" s="28"/>
      <c r="K817" s="36"/>
      <c r="L817" s="36"/>
      <c r="M817" s="28"/>
      <c r="N817" s="28"/>
      <c r="O817" s="28"/>
      <c r="P817" s="28"/>
      <c r="Q817" s="28"/>
      <c r="R817" s="28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</row>
    <row r="818">
      <c r="A818" s="32"/>
      <c r="B818" s="33"/>
      <c r="C818" s="33"/>
      <c r="D818" s="33"/>
      <c r="E818" s="34"/>
      <c r="F818" s="35"/>
      <c r="G818" s="28"/>
      <c r="H818" s="29"/>
      <c r="I818" s="28"/>
      <c r="J818" s="28"/>
      <c r="K818" s="36"/>
      <c r="L818" s="36"/>
      <c r="M818" s="28"/>
      <c r="N818" s="28"/>
      <c r="O818" s="28"/>
      <c r="P818" s="28"/>
      <c r="Q818" s="28"/>
      <c r="R818" s="28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</row>
    <row r="819">
      <c r="A819" s="32"/>
      <c r="B819" s="33"/>
      <c r="C819" s="33"/>
      <c r="D819" s="33"/>
      <c r="E819" s="34"/>
      <c r="F819" s="35"/>
      <c r="G819" s="28"/>
      <c r="H819" s="29"/>
      <c r="I819" s="28"/>
      <c r="J819" s="28"/>
      <c r="K819" s="36"/>
      <c r="L819" s="36"/>
      <c r="M819" s="28"/>
      <c r="N819" s="28"/>
      <c r="O819" s="28"/>
      <c r="P819" s="28"/>
      <c r="Q819" s="28"/>
      <c r="R819" s="28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</row>
    <row r="820">
      <c r="A820" s="32"/>
      <c r="B820" s="33"/>
      <c r="C820" s="33"/>
      <c r="D820" s="33"/>
      <c r="E820" s="34"/>
      <c r="F820" s="35"/>
      <c r="G820" s="28"/>
      <c r="H820" s="29"/>
      <c r="I820" s="28"/>
      <c r="J820" s="28"/>
      <c r="K820" s="36"/>
      <c r="L820" s="36"/>
      <c r="M820" s="28"/>
      <c r="N820" s="28"/>
      <c r="O820" s="28"/>
      <c r="P820" s="28"/>
      <c r="Q820" s="28"/>
      <c r="R820" s="28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</row>
    <row r="821">
      <c r="A821" s="32"/>
      <c r="B821" s="33"/>
      <c r="C821" s="33"/>
      <c r="D821" s="33"/>
      <c r="E821" s="34"/>
      <c r="F821" s="35"/>
      <c r="G821" s="28"/>
      <c r="H821" s="29"/>
      <c r="I821" s="28"/>
      <c r="J821" s="28"/>
      <c r="K821" s="36"/>
      <c r="L821" s="36"/>
      <c r="M821" s="28"/>
      <c r="N821" s="28"/>
      <c r="O821" s="28"/>
      <c r="P821" s="28"/>
      <c r="Q821" s="28"/>
      <c r="R821" s="28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</row>
    <row r="822">
      <c r="A822" s="32"/>
      <c r="B822" s="33"/>
      <c r="C822" s="33"/>
      <c r="D822" s="33"/>
      <c r="E822" s="34"/>
      <c r="F822" s="35"/>
      <c r="G822" s="28"/>
      <c r="H822" s="29"/>
      <c r="I822" s="28"/>
      <c r="J822" s="28"/>
      <c r="K822" s="36"/>
      <c r="L822" s="36"/>
      <c r="M822" s="28"/>
      <c r="N822" s="28"/>
      <c r="O822" s="28"/>
      <c r="P822" s="28"/>
      <c r="Q822" s="28"/>
      <c r="R822" s="28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</row>
    <row r="823">
      <c r="A823" s="32"/>
      <c r="B823" s="33"/>
      <c r="C823" s="33"/>
      <c r="D823" s="33"/>
      <c r="E823" s="34"/>
      <c r="F823" s="35"/>
      <c r="G823" s="28"/>
      <c r="H823" s="29"/>
      <c r="I823" s="28"/>
      <c r="J823" s="28"/>
      <c r="K823" s="36"/>
      <c r="L823" s="36"/>
      <c r="M823" s="28"/>
      <c r="N823" s="28"/>
      <c r="O823" s="28"/>
      <c r="P823" s="28"/>
      <c r="Q823" s="28"/>
      <c r="R823" s="28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</row>
    <row r="824">
      <c r="A824" s="32"/>
      <c r="B824" s="33"/>
      <c r="C824" s="33"/>
      <c r="D824" s="33"/>
      <c r="E824" s="34"/>
      <c r="F824" s="35"/>
      <c r="G824" s="28"/>
      <c r="H824" s="29"/>
      <c r="I824" s="28"/>
      <c r="J824" s="28"/>
      <c r="K824" s="36"/>
      <c r="L824" s="36"/>
      <c r="M824" s="28"/>
      <c r="N824" s="28"/>
      <c r="O824" s="28"/>
      <c r="P824" s="28"/>
      <c r="Q824" s="28"/>
      <c r="R824" s="28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</row>
    <row r="825">
      <c r="A825" s="32"/>
      <c r="B825" s="33"/>
      <c r="C825" s="33"/>
      <c r="D825" s="33"/>
      <c r="E825" s="34"/>
      <c r="F825" s="35"/>
      <c r="G825" s="28"/>
      <c r="H825" s="29"/>
      <c r="I825" s="28"/>
      <c r="J825" s="28"/>
      <c r="K825" s="36"/>
      <c r="L825" s="36"/>
      <c r="M825" s="28"/>
      <c r="N825" s="28"/>
      <c r="O825" s="28"/>
      <c r="P825" s="28"/>
      <c r="Q825" s="28"/>
      <c r="R825" s="28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</row>
    <row r="826">
      <c r="A826" s="32"/>
      <c r="B826" s="33"/>
      <c r="C826" s="33"/>
      <c r="D826" s="33"/>
      <c r="E826" s="34"/>
      <c r="F826" s="35"/>
      <c r="G826" s="28"/>
      <c r="H826" s="29"/>
      <c r="I826" s="28"/>
      <c r="J826" s="28"/>
      <c r="K826" s="36"/>
      <c r="L826" s="36"/>
      <c r="M826" s="28"/>
      <c r="N826" s="28"/>
      <c r="O826" s="28"/>
      <c r="P826" s="28"/>
      <c r="Q826" s="28"/>
      <c r="R826" s="28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</row>
    <row r="827">
      <c r="A827" s="32"/>
      <c r="B827" s="33"/>
      <c r="C827" s="33"/>
      <c r="D827" s="33"/>
      <c r="E827" s="34"/>
      <c r="F827" s="35"/>
      <c r="G827" s="28"/>
      <c r="H827" s="29"/>
      <c r="I827" s="28"/>
      <c r="J827" s="28"/>
      <c r="K827" s="36"/>
      <c r="L827" s="36"/>
      <c r="M827" s="28"/>
      <c r="N827" s="28"/>
      <c r="O827" s="28"/>
      <c r="P827" s="28"/>
      <c r="Q827" s="28"/>
      <c r="R827" s="28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</row>
    <row r="828">
      <c r="A828" s="32"/>
      <c r="B828" s="33"/>
      <c r="C828" s="33"/>
      <c r="D828" s="33"/>
      <c r="E828" s="34"/>
      <c r="F828" s="35"/>
      <c r="G828" s="28"/>
      <c r="H828" s="29"/>
      <c r="I828" s="28"/>
      <c r="J828" s="28"/>
      <c r="K828" s="36"/>
      <c r="L828" s="36"/>
      <c r="M828" s="28"/>
      <c r="N828" s="28"/>
      <c r="O828" s="28"/>
      <c r="P828" s="28"/>
      <c r="Q828" s="28"/>
      <c r="R828" s="28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</row>
    <row r="829">
      <c r="A829" s="32"/>
      <c r="B829" s="33"/>
      <c r="C829" s="33"/>
      <c r="D829" s="33"/>
      <c r="E829" s="34"/>
      <c r="F829" s="35"/>
      <c r="G829" s="28"/>
      <c r="H829" s="29"/>
      <c r="I829" s="28"/>
      <c r="J829" s="28"/>
      <c r="K829" s="36"/>
      <c r="L829" s="36"/>
      <c r="M829" s="28"/>
      <c r="N829" s="28"/>
      <c r="O829" s="28"/>
      <c r="P829" s="28"/>
      <c r="Q829" s="28"/>
      <c r="R829" s="28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</row>
    <row r="830">
      <c r="A830" s="32"/>
      <c r="B830" s="33"/>
      <c r="C830" s="33"/>
      <c r="D830" s="33"/>
      <c r="E830" s="34"/>
      <c r="F830" s="35"/>
      <c r="G830" s="28"/>
      <c r="H830" s="29"/>
      <c r="I830" s="28"/>
      <c r="J830" s="28"/>
      <c r="K830" s="36"/>
      <c r="L830" s="36"/>
      <c r="M830" s="28"/>
      <c r="N830" s="28"/>
      <c r="O830" s="28"/>
      <c r="P830" s="28"/>
      <c r="Q830" s="28"/>
      <c r="R830" s="28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</row>
    <row r="831">
      <c r="A831" s="32"/>
      <c r="B831" s="33"/>
      <c r="C831" s="33"/>
      <c r="D831" s="33"/>
      <c r="E831" s="34"/>
      <c r="F831" s="35"/>
      <c r="G831" s="28"/>
      <c r="H831" s="29"/>
      <c r="I831" s="28"/>
      <c r="J831" s="28"/>
      <c r="K831" s="36"/>
      <c r="L831" s="36"/>
      <c r="M831" s="28"/>
      <c r="N831" s="28"/>
      <c r="O831" s="28"/>
      <c r="P831" s="28"/>
      <c r="Q831" s="28"/>
      <c r="R831" s="28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</row>
    <row r="832">
      <c r="A832" s="32"/>
      <c r="B832" s="33"/>
      <c r="C832" s="33"/>
      <c r="D832" s="33"/>
      <c r="E832" s="34"/>
      <c r="F832" s="35"/>
      <c r="G832" s="28"/>
      <c r="H832" s="29"/>
      <c r="I832" s="28"/>
      <c r="J832" s="28"/>
      <c r="K832" s="36"/>
      <c r="L832" s="36"/>
      <c r="M832" s="28"/>
      <c r="N832" s="28"/>
      <c r="O832" s="28"/>
      <c r="P832" s="28"/>
      <c r="Q832" s="28"/>
      <c r="R832" s="28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</row>
    <row r="833">
      <c r="A833" s="32"/>
      <c r="B833" s="33"/>
      <c r="C833" s="33"/>
      <c r="D833" s="33"/>
      <c r="E833" s="34"/>
      <c r="F833" s="35"/>
      <c r="G833" s="28"/>
      <c r="H833" s="29"/>
      <c r="I833" s="28"/>
      <c r="J833" s="28"/>
      <c r="K833" s="36"/>
      <c r="L833" s="36"/>
      <c r="M833" s="28"/>
      <c r="N833" s="28"/>
      <c r="O833" s="28"/>
      <c r="P833" s="28"/>
      <c r="Q833" s="28"/>
      <c r="R833" s="28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</row>
    <row r="834">
      <c r="A834" s="32"/>
      <c r="B834" s="33"/>
      <c r="C834" s="33"/>
      <c r="D834" s="33"/>
      <c r="E834" s="34"/>
      <c r="F834" s="35"/>
      <c r="G834" s="28"/>
      <c r="H834" s="29"/>
      <c r="I834" s="28"/>
      <c r="J834" s="28"/>
      <c r="K834" s="36"/>
      <c r="L834" s="36"/>
      <c r="M834" s="28"/>
      <c r="N834" s="28"/>
      <c r="O834" s="28"/>
      <c r="P834" s="28"/>
      <c r="Q834" s="28"/>
      <c r="R834" s="28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</row>
    <row r="835">
      <c r="A835" s="32"/>
      <c r="B835" s="33"/>
      <c r="C835" s="33"/>
      <c r="D835" s="33"/>
      <c r="E835" s="34"/>
      <c r="F835" s="35"/>
      <c r="G835" s="28"/>
      <c r="H835" s="29"/>
      <c r="I835" s="28"/>
      <c r="J835" s="28"/>
      <c r="K835" s="36"/>
      <c r="L835" s="36"/>
      <c r="M835" s="28"/>
      <c r="N835" s="28"/>
      <c r="O835" s="28"/>
      <c r="P835" s="28"/>
      <c r="Q835" s="28"/>
      <c r="R835" s="28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</row>
    <row r="836">
      <c r="A836" s="32"/>
      <c r="B836" s="33"/>
      <c r="C836" s="33"/>
      <c r="D836" s="33"/>
      <c r="E836" s="34"/>
      <c r="F836" s="35"/>
      <c r="G836" s="28"/>
      <c r="H836" s="29"/>
      <c r="I836" s="28"/>
      <c r="J836" s="28"/>
      <c r="K836" s="36"/>
      <c r="L836" s="36"/>
      <c r="M836" s="28"/>
      <c r="N836" s="28"/>
      <c r="O836" s="28"/>
      <c r="P836" s="28"/>
      <c r="Q836" s="28"/>
      <c r="R836" s="28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</row>
    <row r="837">
      <c r="A837" s="32"/>
      <c r="B837" s="33"/>
      <c r="C837" s="33"/>
      <c r="D837" s="33"/>
      <c r="E837" s="34"/>
      <c r="F837" s="35"/>
      <c r="G837" s="28"/>
      <c r="H837" s="29"/>
      <c r="I837" s="28"/>
      <c r="J837" s="28"/>
      <c r="K837" s="36"/>
      <c r="L837" s="36"/>
      <c r="M837" s="28"/>
      <c r="N837" s="28"/>
      <c r="O837" s="28"/>
      <c r="P837" s="28"/>
      <c r="Q837" s="28"/>
      <c r="R837" s="28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</row>
    <row r="838">
      <c r="A838" s="32"/>
      <c r="B838" s="33"/>
      <c r="C838" s="33"/>
      <c r="D838" s="33"/>
      <c r="E838" s="34"/>
      <c r="F838" s="35"/>
      <c r="G838" s="28"/>
      <c r="H838" s="29"/>
      <c r="I838" s="28"/>
      <c r="J838" s="28"/>
      <c r="K838" s="36"/>
      <c r="L838" s="36"/>
      <c r="M838" s="28"/>
      <c r="N838" s="28"/>
      <c r="O838" s="28"/>
      <c r="P838" s="28"/>
      <c r="Q838" s="28"/>
      <c r="R838" s="28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</row>
    <row r="839">
      <c r="A839" s="32"/>
      <c r="B839" s="33"/>
      <c r="C839" s="33"/>
      <c r="D839" s="33"/>
      <c r="E839" s="34"/>
      <c r="F839" s="35"/>
      <c r="G839" s="28"/>
      <c r="H839" s="29"/>
      <c r="I839" s="28"/>
      <c r="J839" s="28"/>
      <c r="K839" s="36"/>
      <c r="L839" s="36"/>
      <c r="M839" s="28"/>
      <c r="N839" s="28"/>
      <c r="O839" s="28"/>
      <c r="P839" s="28"/>
      <c r="Q839" s="28"/>
      <c r="R839" s="28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</row>
    <row r="840">
      <c r="A840" s="32"/>
      <c r="B840" s="33"/>
      <c r="C840" s="33"/>
      <c r="D840" s="33"/>
      <c r="E840" s="34"/>
      <c r="F840" s="35"/>
      <c r="G840" s="28"/>
      <c r="H840" s="29"/>
      <c r="I840" s="28"/>
      <c r="J840" s="28"/>
      <c r="K840" s="36"/>
      <c r="L840" s="36"/>
      <c r="M840" s="28"/>
      <c r="N840" s="28"/>
      <c r="O840" s="28"/>
      <c r="P840" s="28"/>
      <c r="Q840" s="28"/>
      <c r="R840" s="28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</row>
    <row r="841">
      <c r="A841" s="32"/>
      <c r="B841" s="33"/>
      <c r="C841" s="33"/>
      <c r="D841" s="33"/>
      <c r="E841" s="34"/>
      <c r="F841" s="35"/>
      <c r="G841" s="28"/>
      <c r="H841" s="29"/>
      <c r="I841" s="28"/>
      <c r="J841" s="28"/>
      <c r="K841" s="36"/>
      <c r="L841" s="36"/>
      <c r="M841" s="28"/>
      <c r="N841" s="28"/>
      <c r="O841" s="28"/>
      <c r="P841" s="28"/>
      <c r="Q841" s="28"/>
      <c r="R841" s="28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</row>
    <row r="842">
      <c r="A842" s="32"/>
      <c r="B842" s="33"/>
      <c r="C842" s="33"/>
      <c r="D842" s="33"/>
      <c r="E842" s="34"/>
      <c r="F842" s="35"/>
      <c r="G842" s="28"/>
      <c r="H842" s="29"/>
      <c r="I842" s="28"/>
      <c r="J842" s="28"/>
      <c r="K842" s="36"/>
      <c r="L842" s="36"/>
      <c r="M842" s="28"/>
      <c r="N842" s="28"/>
      <c r="O842" s="28"/>
      <c r="P842" s="28"/>
      <c r="Q842" s="28"/>
      <c r="R842" s="28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</row>
    <row r="843">
      <c r="A843" s="32"/>
      <c r="B843" s="33"/>
      <c r="C843" s="33"/>
      <c r="D843" s="33"/>
      <c r="E843" s="34"/>
      <c r="F843" s="35"/>
      <c r="G843" s="28"/>
      <c r="H843" s="29"/>
      <c r="I843" s="28"/>
      <c r="J843" s="28"/>
      <c r="K843" s="36"/>
      <c r="L843" s="36"/>
      <c r="M843" s="28"/>
      <c r="N843" s="28"/>
      <c r="O843" s="28"/>
      <c r="P843" s="28"/>
      <c r="Q843" s="28"/>
      <c r="R843" s="28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</row>
    <row r="844">
      <c r="A844" s="32"/>
      <c r="B844" s="33"/>
      <c r="C844" s="33"/>
      <c r="D844" s="33"/>
      <c r="E844" s="34"/>
      <c r="F844" s="35"/>
      <c r="G844" s="28"/>
      <c r="H844" s="29"/>
      <c r="I844" s="28"/>
      <c r="J844" s="28"/>
      <c r="K844" s="36"/>
      <c r="L844" s="36"/>
      <c r="M844" s="28"/>
      <c r="N844" s="28"/>
      <c r="O844" s="28"/>
      <c r="P844" s="28"/>
      <c r="Q844" s="28"/>
      <c r="R844" s="28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</row>
    <row r="845">
      <c r="A845" s="32"/>
      <c r="B845" s="33"/>
      <c r="C845" s="33"/>
      <c r="D845" s="33"/>
      <c r="E845" s="34"/>
      <c r="F845" s="35"/>
      <c r="G845" s="28"/>
      <c r="H845" s="29"/>
      <c r="I845" s="28"/>
      <c r="J845" s="28"/>
      <c r="K845" s="36"/>
      <c r="L845" s="36"/>
      <c r="M845" s="28"/>
      <c r="N845" s="28"/>
      <c r="O845" s="28"/>
      <c r="P845" s="28"/>
      <c r="Q845" s="28"/>
      <c r="R845" s="28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</row>
    <row r="846">
      <c r="A846" s="32"/>
      <c r="B846" s="33"/>
      <c r="C846" s="33"/>
      <c r="D846" s="33"/>
      <c r="E846" s="34"/>
      <c r="F846" s="35"/>
      <c r="G846" s="28"/>
      <c r="H846" s="29"/>
      <c r="I846" s="28"/>
      <c r="J846" s="28"/>
      <c r="K846" s="36"/>
      <c r="L846" s="36"/>
      <c r="M846" s="28"/>
      <c r="N846" s="28"/>
      <c r="O846" s="28"/>
      <c r="P846" s="28"/>
      <c r="Q846" s="28"/>
      <c r="R846" s="28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</row>
    <row r="847">
      <c r="A847" s="32"/>
      <c r="B847" s="33"/>
      <c r="C847" s="33"/>
      <c r="D847" s="33"/>
      <c r="E847" s="34"/>
      <c r="F847" s="35"/>
      <c r="G847" s="28"/>
      <c r="H847" s="29"/>
      <c r="I847" s="28"/>
      <c r="J847" s="28"/>
      <c r="K847" s="36"/>
      <c r="L847" s="36"/>
      <c r="M847" s="28"/>
      <c r="N847" s="28"/>
      <c r="O847" s="28"/>
      <c r="P847" s="28"/>
      <c r="Q847" s="28"/>
      <c r="R847" s="28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</row>
    <row r="848">
      <c r="A848" s="32"/>
      <c r="B848" s="33"/>
      <c r="C848" s="33"/>
      <c r="D848" s="33"/>
      <c r="E848" s="34"/>
      <c r="F848" s="35"/>
      <c r="G848" s="28"/>
      <c r="H848" s="29"/>
      <c r="I848" s="28"/>
      <c r="J848" s="28"/>
      <c r="K848" s="36"/>
      <c r="L848" s="36"/>
      <c r="M848" s="28"/>
      <c r="N848" s="28"/>
      <c r="O848" s="28"/>
      <c r="P848" s="28"/>
      <c r="Q848" s="28"/>
      <c r="R848" s="28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</row>
    <row r="849">
      <c r="A849" s="32"/>
      <c r="B849" s="33"/>
      <c r="C849" s="33"/>
      <c r="D849" s="33"/>
      <c r="E849" s="34"/>
      <c r="F849" s="35"/>
      <c r="G849" s="28"/>
      <c r="H849" s="29"/>
      <c r="I849" s="28"/>
      <c r="J849" s="28"/>
      <c r="K849" s="36"/>
      <c r="L849" s="36"/>
      <c r="M849" s="28"/>
      <c r="N849" s="28"/>
      <c r="O849" s="28"/>
      <c r="P849" s="28"/>
      <c r="Q849" s="28"/>
      <c r="R849" s="28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</row>
    <row r="850">
      <c r="A850" s="32"/>
      <c r="B850" s="33"/>
      <c r="C850" s="33"/>
      <c r="D850" s="33"/>
      <c r="E850" s="34"/>
      <c r="F850" s="35"/>
      <c r="G850" s="28"/>
      <c r="H850" s="29"/>
      <c r="I850" s="28"/>
      <c r="J850" s="28"/>
      <c r="K850" s="36"/>
      <c r="L850" s="36"/>
      <c r="M850" s="28"/>
      <c r="N850" s="28"/>
      <c r="O850" s="28"/>
      <c r="P850" s="28"/>
      <c r="Q850" s="28"/>
      <c r="R850" s="28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</row>
    <row r="851">
      <c r="A851" s="32"/>
      <c r="B851" s="33"/>
      <c r="C851" s="33"/>
      <c r="D851" s="33"/>
      <c r="E851" s="34"/>
      <c r="F851" s="35"/>
      <c r="G851" s="28"/>
      <c r="H851" s="29"/>
      <c r="I851" s="28"/>
      <c r="J851" s="28"/>
      <c r="K851" s="36"/>
      <c r="L851" s="36"/>
      <c r="M851" s="28"/>
      <c r="N851" s="28"/>
      <c r="O851" s="28"/>
      <c r="P851" s="28"/>
      <c r="Q851" s="28"/>
      <c r="R851" s="28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</row>
    <row r="852">
      <c r="A852" s="32"/>
      <c r="B852" s="33"/>
      <c r="C852" s="33"/>
      <c r="D852" s="33"/>
      <c r="E852" s="34"/>
      <c r="F852" s="35"/>
      <c r="G852" s="28"/>
      <c r="H852" s="29"/>
      <c r="I852" s="28"/>
      <c r="J852" s="28"/>
      <c r="K852" s="36"/>
      <c r="L852" s="36"/>
      <c r="M852" s="28"/>
      <c r="N852" s="28"/>
      <c r="O852" s="28"/>
      <c r="P852" s="28"/>
      <c r="Q852" s="28"/>
      <c r="R852" s="28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</row>
    <row r="853">
      <c r="A853" s="32"/>
      <c r="B853" s="33"/>
      <c r="C853" s="33"/>
      <c r="D853" s="33"/>
      <c r="E853" s="34"/>
      <c r="F853" s="35"/>
      <c r="G853" s="28"/>
      <c r="H853" s="29"/>
      <c r="I853" s="28"/>
      <c r="J853" s="28"/>
      <c r="K853" s="36"/>
      <c r="L853" s="36"/>
      <c r="M853" s="28"/>
      <c r="N853" s="28"/>
      <c r="O853" s="28"/>
      <c r="P853" s="28"/>
      <c r="Q853" s="28"/>
      <c r="R853" s="28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</row>
    <row r="854">
      <c r="A854" s="32"/>
      <c r="B854" s="33"/>
      <c r="C854" s="33"/>
      <c r="D854" s="33"/>
      <c r="E854" s="34"/>
      <c r="F854" s="35"/>
      <c r="G854" s="28"/>
      <c r="H854" s="29"/>
      <c r="I854" s="28"/>
      <c r="J854" s="28"/>
      <c r="K854" s="36"/>
      <c r="L854" s="36"/>
      <c r="M854" s="28"/>
      <c r="N854" s="28"/>
      <c r="O854" s="28"/>
      <c r="P854" s="28"/>
      <c r="Q854" s="28"/>
      <c r="R854" s="28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</row>
    <row r="855">
      <c r="A855" s="32"/>
      <c r="B855" s="33"/>
      <c r="C855" s="33"/>
      <c r="D855" s="33"/>
      <c r="E855" s="34"/>
      <c r="F855" s="35"/>
      <c r="G855" s="28"/>
      <c r="H855" s="29"/>
      <c r="I855" s="28"/>
      <c r="J855" s="28"/>
      <c r="K855" s="36"/>
      <c r="L855" s="36"/>
      <c r="M855" s="28"/>
      <c r="N855" s="28"/>
      <c r="O855" s="28"/>
      <c r="P855" s="28"/>
      <c r="Q855" s="28"/>
      <c r="R855" s="28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</row>
    <row r="856">
      <c r="A856" s="32"/>
      <c r="B856" s="33"/>
      <c r="C856" s="33"/>
      <c r="D856" s="33"/>
      <c r="E856" s="34"/>
      <c r="F856" s="35"/>
      <c r="G856" s="28"/>
      <c r="H856" s="29"/>
      <c r="I856" s="28"/>
      <c r="J856" s="28"/>
      <c r="K856" s="36"/>
      <c r="L856" s="36"/>
      <c r="M856" s="28"/>
      <c r="N856" s="28"/>
      <c r="O856" s="28"/>
      <c r="P856" s="28"/>
      <c r="Q856" s="28"/>
      <c r="R856" s="28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</row>
    <row r="857">
      <c r="A857" s="32"/>
      <c r="B857" s="33"/>
      <c r="C857" s="33"/>
      <c r="D857" s="33"/>
      <c r="E857" s="34"/>
      <c r="F857" s="35"/>
      <c r="G857" s="28"/>
      <c r="H857" s="29"/>
      <c r="I857" s="28"/>
      <c r="J857" s="28"/>
      <c r="K857" s="36"/>
      <c r="L857" s="36"/>
      <c r="M857" s="28"/>
      <c r="N857" s="28"/>
      <c r="O857" s="28"/>
      <c r="P857" s="28"/>
      <c r="Q857" s="28"/>
      <c r="R857" s="28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</row>
    <row r="858">
      <c r="A858" s="32"/>
      <c r="B858" s="33"/>
      <c r="C858" s="33"/>
      <c r="D858" s="33"/>
      <c r="E858" s="34"/>
      <c r="F858" s="35"/>
      <c r="G858" s="28"/>
      <c r="H858" s="29"/>
      <c r="I858" s="28"/>
      <c r="J858" s="28"/>
      <c r="K858" s="36"/>
      <c r="L858" s="36"/>
      <c r="M858" s="28"/>
      <c r="N858" s="28"/>
      <c r="O858" s="28"/>
      <c r="P858" s="28"/>
      <c r="Q858" s="28"/>
      <c r="R858" s="28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</row>
    <row r="859">
      <c r="A859" s="32"/>
      <c r="B859" s="33"/>
      <c r="C859" s="33"/>
      <c r="D859" s="33"/>
      <c r="E859" s="34"/>
      <c r="F859" s="35"/>
      <c r="G859" s="28"/>
      <c r="H859" s="29"/>
      <c r="I859" s="28"/>
      <c r="J859" s="28"/>
      <c r="K859" s="36"/>
      <c r="L859" s="36"/>
      <c r="M859" s="28"/>
      <c r="N859" s="28"/>
      <c r="O859" s="28"/>
      <c r="P859" s="28"/>
      <c r="Q859" s="28"/>
      <c r="R859" s="28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</row>
    <row r="860">
      <c r="A860" s="32"/>
      <c r="B860" s="33"/>
      <c r="C860" s="33"/>
      <c r="D860" s="33"/>
      <c r="E860" s="34"/>
      <c r="F860" s="35"/>
      <c r="G860" s="28"/>
      <c r="H860" s="29"/>
      <c r="I860" s="28"/>
      <c r="J860" s="28"/>
      <c r="K860" s="36"/>
      <c r="L860" s="36"/>
      <c r="M860" s="28"/>
      <c r="N860" s="28"/>
      <c r="O860" s="28"/>
      <c r="P860" s="28"/>
      <c r="Q860" s="28"/>
      <c r="R860" s="28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</row>
    <row r="861">
      <c r="A861" s="32"/>
      <c r="B861" s="33"/>
      <c r="C861" s="33"/>
      <c r="D861" s="33"/>
      <c r="E861" s="34"/>
      <c r="F861" s="35"/>
      <c r="G861" s="28"/>
      <c r="H861" s="29"/>
      <c r="I861" s="28"/>
      <c r="J861" s="28"/>
      <c r="K861" s="36"/>
      <c r="L861" s="36"/>
      <c r="M861" s="28"/>
      <c r="N861" s="28"/>
      <c r="O861" s="28"/>
      <c r="P861" s="28"/>
      <c r="Q861" s="28"/>
      <c r="R861" s="28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</row>
    <row r="862">
      <c r="A862" s="32"/>
      <c r="B862" s="33"/>
      <c r="C862" s="33"/>
      <c r="D862" s="33"/>
      <c r="E862" s="34"/>
      <c r="F862" s="35"/>
      <c r="G862" s="28"/>
      <c r="H862" s="29"/>
      <c r="I862" s="28"/>
      <c r="J862" s="28"/>
      <c r="K862" s="36"/>
      <c r="L862" s="36"/>
      <c r="M862" s="28"/>
      <c r="N862" s="28"/>
      <c r="O862" s="28"/>
      <c r="P862" s="28"/>
      <c r="Q862" s="28"/>
      <c r="R862" s="28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</row>
    <row r="863">
      <c r="A863" s="32"/>
      <c r="B863" s="33"/>
      <c r="C863" s="33"/>
      <c r="D863" s="33"/>
      <c r="E863" s="34"/>
      <c r="F863" s="35"/>
      <c r="G863" s="28"/>
      <c r="H863" s="29"/>
      <c r="I863" s="28"/>
      <c r="J863" s="28"/>
      <c r="K863" s="36"/>
      <c r="L863" s="36"/>
      <c r="M863" s="28"/>
      <c r="N863" s="28"/>
      <c r="O863" s="28"/>
      <c r="P863" s="28"/>
      <c r="Q863" s="28"/>
      <c r="R863" s="28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</row>
    <row r="864">
      <c r="A864" s="32"/>
      <c r="B864" s="33"/>
      <c r="C864" s="33"/>
      <c r="D864" s="33"/>
      <c r="E864" s="34"/>
      <c r="F864" s="35"/>
      <c r="G864" s="28"/>
      <c r="H864" s="29"/>
      <c r="I864" s="28"/>
      <c r="J864" s="28"/>
      <c r="K864" s="36"/>
      <c r="L864" s="36"/>
      <c r="M864" s="28"/>
      <c r="N864" s="28"/>
      <c r="O864" s="28"/>
      <c r="P864" s="28"/>
      <c r="Q864" s="28"/>
      <c r="R864" s="28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</row>
    <row r="865">
      <c r="A865" s="32"/>
      <c r="B865" s="33"/>
      <c r="C865" s="33"/>
      <c r="D865" s="33"/>
      <c r="E865" s="34"/>
      <c r="F865" s="35"/>
      <c r="G865" s="28"/>
      <c r="H865" s="29"/>
      <c r="I865" s="28"/>
      <c r="J865" s="28"/>
      <c r="K865" s="36"/>
      <c r="L865" s="36"/>
      <c r="M865" s="28"/>
      <c r="N865" s="28"/>
      <c r="O865" s="28"/>
      <c r="P865" s="28"/>
      <c r="Q865" s="28"/>
      <c r="R865" s="28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</row>
    <row r="866">
      <c r="A866" s="32"/>
      <c r="B866" s="33"/>
      <c r="C866" s="33"/>
      <c r="D866" s="33"/>
      <c r="E866" s="34"/>
      <c r="F866" s="35"/>
      <c r="G866" s="28"/>
      <c r="H866" s="29"/>
      <c r="I866" s="28"/>
      <c r="J866" s="28"/>
      <c r="K866" s="36"/>
      <c r="L866" s="36"/>
      <c r="M866" s="28"/>
      <c r="N866" s="28"/>
      <c r="O866" s="28"/>
      <c r="P866" s="28"/>
      <c r="Q866" s="28"/>
      <c r="R866" s="28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</row>
    <row r="867">
      <c r="A867" s="32"/>
      <c r="B867" s="33"/>
      <c r="C867" s="33"/>
      <c r="D867" s="33"/>
      <c r="E867" s="34"/>
      <c r="F867" s="35"/>
      <c r="G867" s="28"/>
      <c r="H867" s="29"/>
      <c r="I867" s="28"/>
      <c r="J867" s="28"/>
      <c r="K867" s="36"/>
      <c r="L867" s="36"/>
      <c r="M867" s="28"/>
      <c r="N867" s="28"/>
      <c r="O867" s="28"/>
      <c r="P867" s="28"/>
      <c r="Q867" s="28"/>
      <c r="R867" s="28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</row>
    <row r="868">
      <c r="A868" s="32"/>
      <c r="B868" s="33"/>
      <c r="C868" s="33"/>
      <c r="D868" s="33"/>
      <c r="E868" s="34"/>
      <c r="F868" s="35"/>
      <c r="G868" s="28"/>
      <c r="H868" s="29"/>
      <c r="I868" s="28"/>
      <c r="J868" s="28"/>
      <c r="K868" s="36"/>
      <c r="L868" s="36"/>
      <c r="M868" s="28"/>
      <c r="N868" s="28"/>
      <c r="O868" s="28"/>
      <c r="P868" s="28"/>
      <c r="Q868" s="28"/>
      <c r="R868" s="28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</row>
    <row r="869">
      <c r="A869" s="32"/>
      <c r="B869" s="33"/>
      <c r="C869" s="33"/>
      <c r="D869" s="33"/>
      <c r="E869" s="34"/>
      <c r="F869" s="35"/>
      <c r="G869" s="28"/>
      <c r="H869" s="29"/>
      <c r="I869" s="28"/>
      <c r="J869" s="28"/>
      <c r="K869" s="36"/>
      <c r="L869" s="36"/>
      <c r="M869" s="28"/>
      <c r="N869" s="28"/>
      <c r="O869" s="28"/>
      <c r="P869" s="28"/>
      <c r="Q869" s="28"/>
      <c r="R869" s="28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</row>
    <row r="870">
      <c r="A870" s="32"/>
      <c r="B870" s="33"/>
      <c r="C870" s="33"/>
      <c r="D870" s="33"/>
      <c r="E870" s="34"/>
      <c r="F870" s="35"/>
      <c r="G870" s="28"/>
      <c r="H870" s="29"/>
      <c r="I870" s="28"/>
      <c r="J870" s="28"/>
      <c r="K870" s="36"/>
      <c r="L870" s="36"/>
      <c r="M870" s="28"/>
      <c r="N870" s="28"/>
      <c r="O870" s="28"/>
      <c r="P870" s="28"/>
      <c r="Q870" s="28"/>
      <c r="R870" s="28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</row>
    <row r="871">
      <c r="A871" s="32"/>
      <c r="B871" s="33"/>
      <c r="C871" s="33"/>
      <c r="D871" s="33"/>
      <c r="E871" s="34"/>
      <c r="F871" s="35"/>
      <c r="G871" s="28"/>
      <c r="H871" s="29"/>
      <c r="I871" s="28"/>
      <c r="J871" s="28"/>
      <c r="K871" s="36"/>
      <c r="L871" s="36"/>
      <c r="M871" s="28"/>
      <c r="N871" s="28"/>
      <c r="O871" s="28"/>
      <c r="P871" s="28"/>
      <c r="Q871" s="28"/>
      <c r="R871" s="28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</row>
    <row r="872">
      <c r="A872" s="32"/>
      <c r="B872" s="33"/>
      <c r="C872" s="33"/>
      <c r="D872" s="33"/>
      <c r="E872" s="34"/>
      <c r="F872" s="35"/>
      <c r="G872" s="28"/>
      <c r="H872" s="29"/>
      <c r="I872" s="28"/>
      <c r="J872" s="28"/>
      <c r="K872" s="36"/>
      <c r="L872" s="36"/>
      <c r="M872" s="28"/>
      <c r="N872" s="28"/>
      <c r="O872" s="28"/>
      <c r="P872" s="28"/>
      <c r="Q872" s="28"/>
      <c r="R872" s="28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</row>
    <row r="873">
      <c r="A873" s="32"/>
      <c r="B873" s="33"/>
      <c r="C873" s="33"/>
      <c r="D873" s="33"/>
      <c r="E873" s="34"/>
      <c r="F873" s="35"/>
      <c r="G873" s="28"/>
      <c r="H873" s="29"/>
      <c r="I873" s="28"/>
      <c r="J873" s="28"/>
      <c r="K873" s="36"/>
      <c r="L873" s="36"/>
      <c r="M873" s="28"/>
      <c r="N873" s="28"/>
      <c r="O873" s="28"/>
      <c r="P873" s="28"/>
      <c r="Q873" s="28"/>
      <c r="R873" s="28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</row>
    <row r="874">
      <c r="A874" s="32"/>
      <c r="B874" s="33"/>
      <c r="C874" s="33"/>
      <c r="D874" s="33"/>
      <c r="E874" s="34"/>
      <c r="F874" s="35"/>
      <c r="G874" s="28"/>
      <c r="H874" s="29"/>
      <c r="I874" s="28"/>
      <c r="J874" s="28"/>
      <c r="K874" s="36"/>
      <c r="L874" s="36"/>
      <c r="M874" s="28"/>
      <c r="N874" s="28"/>
      <c r="O874" s="28"/>
      <c r="P874" s="28"/>
      <c r="Q874" s="28"/>
      <c r="R874" s="28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</row>
    <row r="875">
      <c r="A875" s="32"/>
      <c r="B875" s="33"/>
      <c r="C875" s="33"/>
      <c r="D875" s="33"/>
      <c r="E875" s="34"/>
      <c r="F875" s="35"/>
      <c r="G875" s="28"/>
      <c r="H875" s="29"/>
      <c r="I875" s="28"/>
      <c r="J875" s="28"/>
      <c r="K875" s="36"/>
      <c r="L875" s="36"/>
      <c r="M875" s="28"/>
      <c r="N875" s="28"/>
      <c r="O875" s="28"/>
      <c r="P875" s="28"/>
      <c r="Q875" s="28"/>
      <c r="R875" s="28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</row>
    <row r="876">
      <c r="A876" s="32"/>
      <c r="B876" s="33"/>
      <c r="C876" s="33"/>
      <c r="D876" s="33"/>
      <c r="E876" s="34"/>
      <c r="F876" s="35"/>
      <c r="G876" s="28"/>
      <c r="H876" s="29"/>
      <c r="I876" s="28"/>
      <c r="J876" s="28"/>
      <c r="K876" s="36"/>
      <c r="L876" s="36"/>
      <c r="M876" s="28"/>
      <c r="N876" s="28"/>
      <c r="O876" s="28"/>
      <c r="P876" s="28"/>
      <c r="Q876" s="28"/>
      <c r="R876" s="28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</row>
    <row r="877">
      <c r="A877" s="32"/>
      <c r="B877" s="33"/>
      <c r="C877" s="33"/>
      <c r="D877" s="33"/>
      <c r="E877" s="34"/>
      <c r="F877" s="35"/>
      <c r="G877" s="28"/>
      <c r="H877" s="29"/>
      <c r="I877" s="28"/>
      <c r="J877" s="28"/>
      <c r="K877" s="36"/>
      <c r="L877" s="36"/>
      <c r="M877" s="28"/>
      <c r="N877" s="28"/>
      <c r="O877" s="28"/>
      <c r="P877" s="28"/>
      <c r="Q877" s="28"/>
      <c r="R877" s="28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</row>
    <row r="878">
      <c r="A878" s="32"/>
      <c r="B878" s="33"/>
      <c r="C878" s="33"/>
      <c r="D878" s="33"/>
      <c r="E878" s="34"/>
      <c r="F878" s="35"/>
      <c r="G878" s="28"/>
      <c r="H878" s="29"/>
      <c r="I878" s="28"/>
      <c r="J878" s="28"/>
      <c r="K878" s="36"/>
      <c r="L878" s="36"/>
      <c r="M878" s="28"/>
      <c r="N878" s="28"/>
      <c r="O878" s="28"/>
      <c r="P878" s="28"/>
      <c r="Q878" s="28"/>
      <c r="R878" s="28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</row>
    <row r="879">
      <c r="A879" s="32"/>
      <c r="B879" s="33"/>
      <c r="C879" s="33"/>
      <c r="D879" s="33"/>
      <c r="E879" s="34"/>
      <c r="F879" s="35"/>
      <c r="G879" s="28"/>
      <c r="H879" s="29"/>
      <c r="I879" s="28"/>
      <c r="J879" s="28"/>
      <c r="K879" s="36"/>
      <c r="L879" s="36"/>
      <c r="M879" s="28"/>
      <c r="N879" s="28"/>
      <c r="O879" s="28"/>
      <c r="P879" s="28"/>
      <c r="Q879" s="28"/>
      <c r="R879" s="28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</row>
    <row r="880">
      <c r="A880" s="32"/>
      <c r="B880" s="33"/>
      <c r="C880" s="33"/>
      <c r="D880" s="33"/>
      <c r="E880" s="34"/>
      <c r="F880" s="35"/>
      <c r="G880" s="28"/>
      <c r="H880" s="29"/>
      <c r="I880" s="28"/>
      <c r="J880" s="28"/>
      <c r="K880" s="36"/>
      <c r="L880" s="36"/>
      <c r="M880" s="28"/>
      <c r="N880" s="28"/>
      <c r="O880" s="28"/>
      <c r="P880" s="28"/>
      <c r="Q880" s="28"/>
      <c r="R880" s="28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</row>
    <row r="881">
      <c r="A881" s="32"/>
      <c r="B881" s="33"/>
      <c r="C881" s="33"/>
      <c r="D881" s="33"/>
      <c r="E881" s="34"/>
      <c r="F881" s="35"/>
      <c r="G881" s="28"/>
      <c r="H881" s="29"/>
      <c r="I881" s="28"/>
      <c r="J881" s="28"/>
      <c r="K881" s="36"/>
      <c r="L881" s="36"/>
      <c r="M881" s="28"/>
      <c r="N881" s="28"/>
      <c r="O881" s="28"/>
      <c r="P881" s="28"/>
      <c r="Q881" s="28"/>
      <c r="R881" s="28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</row>
    <row r="882">
      <c r="A882" s="32"/>
      <c r="B882" s="33"/>
      <c r="C882" s="33"/>
      <c r="D882" s="33"/>
      <c r="E882" s="34"/>
      <c r="F882" s="35"/>
      <c r="G882" s="28"/>
      <c r="H882" s="29"/>
      <c r="I882" s="28"/>
      <c r="J882" s="28"/>
      <c r="K882" s="36"/>
      <c r="L882" s="36"/>
      <c r="M882" s="28"/>
      <c r="N882" s="28"/>
      <c r="O882" s="28"/>
      <c r="P882" s="28"/>
      <c r="Q882" s="28"/>
      <c r="R882" s="28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</row>
    <row r="883">
      <c r="A883" s="32"/>
      <c r="B883" s="33"/>
      <c r="C883" s="33"/>
      <c r="D883" s="33"/>
      <c r="E883" s="34"/>
      <c r="F883" s="35"/>
      <c r="G883" s="28"/>
      <c r="H883" s="29"/>
      <c r="I883" s="28"/>
      <c r="J883" s="28"/>
      <c r="K883" s="36"/>
      <c r="L883" s="36"/>
      <c r="M883" s="28"/>
      <c r="N883" s="28"/>
      <c r="O883" s="28"/>
      <c r="P883" s="28"/>
      <c r="Q883" s="28"/>
      <c r="R883" s="28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</row>
    <row r="884">
      <c r="A884" s="32"/>
      <c r="B884" s="33"/>
      <c r="C884" s="33"/>
      <c r="D884" s="33"/>
      <c r="E884" s="34"/>
      <c r="F884" s="35"/>
      <c r="G884" s="28"/>
      <c r="H884" s="29"/>
      <c r="I884" s="28"/>
      <c r="J884" s="28"/>
      <c r="K884" s="36"/>
      <c r="L884" s="36"/>
      <c r="M884" s="28"/>
      <c r="N884" s="28"/>
      <c r="O884" s="28"/>
      <c r="P884" s="28"/>
      <c r="Q884" s="28"/>
      <c r="R884" s="28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</row>
    <row r="885">
      <c r="A885" s="32"/>
      <c r="B885" s="33"/>
      <c r="C885" s="33"/>
      <c r="D885" s="33"/>
      <c r="E885" s="34"/>
      <c r="F885" s="35"/>
      <c r="G885" s="28"/>
      <c r="H885" s="29"/>
      <c r="I885" s="28"/>
      <c r="J885" s="28"/>
      <c r="K885" s="36"/>
      <c r="L885" s="36"/>
      <c r="M885" s="28"/>
      <c r="N885" s="28"/>
      <c r="O885" s="28"/>
      <c r="P885" s="28"/>
      <c r="Q885" s="28"/>
      <c r="R885" s="28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</row>
    <row r="886">
      <c r="A886" s="32"/>
      <c r="B886" s="33"/>
      <c r="C886" s="33"/>
      <c r="D886" s="33"/>
      <c r="E886" s="34"/>
      <c r="F886" s="35"/>
      <c r="G886" s="28"/>
      <c r="H886" s="29"/>
      <c r="I886" s="28"/>
      <c r="J886" s="28"/>
      <c r="K886" s="36"/>
      <c r="L886" s="36"/>
      <c r="M886" s="28"/>
      <c r="N886" s="28"/>
      <c r="O886" s="28"/>
      <c r="P886" s="28"/>
      <c r="Q886" s="28"/>
      <c r="R886" s="28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</row>
    <row r="887">
      <c r="A887" s="32"/>
      <c r="B887" s="33"/>
      <c r="C887" s="33"/>
      <c r="D887" s="33"/>
      <c r="E887" s="34"/>
      <c r="F887" s="35"/>
      <c r="G887" s="28"/>
      <c r="H887" s="29"/>
      <c r="I887" s="28"/>
      <c r="J887" s="28"/>
      <c r="K887" s="36"/>
      <c r="L887" s="36"/>
      <c r="M887" s="28"/>
      <c r="N887" s="28"/>
      <c r="O887" s="28"/>
      <c r="P887" s="28"/>
      <c r="Q887" s="28"/>
      <c r="R887" s="28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</row>
    <row r="888">
      <c r="A888" s="32"/>
      <c r="B888" s="33"/>
      <c r="C888" s="33"/>
      <c r="D888" s="33"/>
      <c r="E888" s="34"/>
      <c r="F888" s="35"/>
      <c r="G888" s="28"/>
      <c r="H888" s="29"/>
      <c r="I888" s="28"/>
      <c r="J888" s="28"/>
      <c r="K888" s="36"/>
      <c r="L888" s="36"/>
      <c r="M888" s="28"/>
      <c r="N888" s="28"/>
      <c r="O888" s="28"/>
      <c r="P888" s="28"/>
      <c r="Q888" s="28"/>
      <c r="R888" s="28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</row>
    <row r="889">
      <c r="A889" s="32"/>
      <c r="B889" s="33"/>
      <c r="C889" s="33"/>
      <c r="D889" s="33"/>
      <c r="E889" s="34"/>
      <c r="F889" s="35"/>
      <c r="G889" s="28"/>
      <c r="H889" s="29"/>
      <c r="I889" s="28"/>
      <c r="J889" s="28"/>
      <c r="K889" s="36"/>
      <c r="L889" s="36"/>
      <c r="M889" s="28"/>
      <c r="N889" s="28"/>
      <c r="O889" s="28"/>
      <c r="P889" s="28"/>
      <c r="Q889" s="28"/>
      <c r="R889" s="28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</row>
    <row r="890">
      <c r="A890" s="32"/>
      <c r="B890" s="33"/>
      <c r="C890" s="33"/>
      <c r="D890" s="33"/>
      <c r="E890" s="34"/>
      <c r="F890" s="35"/>
      <c r="G890" s="28"/>
      <c r="H890" s="29"/>
      <c r="I890" s="28"/>
      <c r="J890" s="28"/>
      <c r="K890" s="36"/>
      <c r="L890" s="36"/>
      <c r="M890" s="28"/>
      <c r="N890" s="28"/>
      <c r="O890" s="28"/>
      <c r="P890" s="28"/>
      <c r="Q890" s="28"/>
      <c r="R890" s="28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</row>
    <row r="891">
      <c r="A891" s="32"/>
      <c r="B891" s="33"/>
      <c r="C891" s="33"/>
      <c r="D891" s="33"/>
      <c r="E891" s="34"/>
      <c r="F891" s="35"/>
      <c r="G891" s="28"/>
      <c r="H891" s="29"/>
      <c r="I891" s="28"/>
      <c r="J891" s="28"/>
      <c r="K891" s="36"/>
      <c r="L891" s="36"/>
      <c r="M891" s="28"/>
      <c r="N891" s="28"/>
      <c r="O891" s="28"/>
      <c r="P891" s="28"/>
      <c r="Q891" s="28"/>
      <c r="R891" s="28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</row>
    <row r="892">
      <c r="A892" s="32"/>
      <c r="B892" s="33"/>
      <c r="C892" s="33"/>
      <c r="D892" s="33"/>
      <c r="E892" s="34"/>
      <c r="F892" s="35"/>
      <c r="G892" s="28"/>
      <c r="H892" s="29"/>
      <c r="I892" s="28"/>
      <c r="J892" s="28"/>
      <c r="K892" s="36"/>
      <c r="L892" s="36"/>
      <c r="M892" s="28"/>
      <c r="N892" s="28"/>
      <c r="O892" s="28"/>
      <c r="P892" s="28"/>
      <c r="Q892" s="28"/>
      <c r="R892" s="28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</row>
    <row r="893">
      <c r="A893" s="32"/>
      <c r="B893" s="33"/>
      <c r="C893" s="33"/>
      <c r="D893" s="33"/>
      <c r="E893" s="34"/>
      <c r="F893" s="35"/>
      <c r="G893" s="28"/>
      <c r="H893" s="29"/>
      <c r="I893" s="28"/>
      <c r="J893" s="28"/>
      <c r="K893" s="36"/>
      <c r="L893" s="36"/>
      <c r="M893" s="28"/>
      <c r="N893" s="28"/>
      <c r="O893" s="28"/>
      <c r="P893" s="28"/>
      <c r="Q893" s="28"/>
      <c r="R893" s="28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</row>
    <row r="894">
      <c r="A894" s="32"/>
      <c r="B894" s="33"/>
      <c r="C894" s="33"/>
      <c r="D894" s="33"/>
      <c r="E894" s="34"/>
      <c r="F894" s="35"/>
      <c r="G894" s="28"/>
      <c r="H894" s="29"/>
      <c r="I894" s="28"/>
      <c r="J894" s="28"/>
      <c r="K894" s="36"/>
      <c r="L894" s="36"/>
      <c r="M894" s="28"/>
      <c r="N894" s="28"/>
      <c r="O894" s="28"/>
      <c r="P894" s="28"/>
      <c r="Q894" s="28"/>
      <c r="R894" s="28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</row>
    <row r="895">
      <c r="A895" s="32"/>
      <c r="B895" s="33"/>
      <c r="C895" s="33"/>
      <c r="D895" s="33"/>
      <c r="E895" s="34"/>
      <c r="F895" s="35"/>
      <c r="G895" s="28"/>
      <c r="H895" s="29"/>
      <c r="I895" s="28"/>
      <c r="J895" s="28"/>
      <c r="K895" s="36"/>
      <c r="L895" s="36"/>
      <c r="M895" s="28"/>
      <c r="N895" s="28"/>
      <c r="O895" s="28"/>
      <c r="P895" s="28"/>
      <c r="Q895" s="28"/>
      <c r="R895" s="28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</row>
    <row r="896">
      <c r="A896" s="32"/>
      <c r="B896" s="33"/>
      <c r="C896" s="33"/>
      <c r="D896" s="33"/>
      <c r="E896" s="34"/>
      <c r="F896" s="35"/>
      <c r="G896" s="28"/>
      <c r="H896" s="29"/>
      <c r="I896" s="28"/>
      <c r="J896" s="28"/>
      <c r="K896" s="36"/>
      <c r="L896" s="36"/>
      <c r="M896" s="28"/>
      <c r="N896" s="28"/>
      <c r="O896" s="28"/>
      <c r="P896" s="28"/>
      <c r="Q896" s="28"/>
      <c r="R896" s="28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</row>
    <row r="897">
      <c r="A897" s="32"/>
      <c r="B897" s="33"/>
      <c r="C897" s="33"/>
      <c r="D897" s="33"/>
      <c r="E897" s="34"/>
      <c r="F897" s="35"/>
      <c r="G897" s="28"/>
      <c r="H897" s="29"/>
      <c r="I897" s="28"/>
      <c r="J897" s="28"/>
      <c r="K897" s="36"/>
      <c r="L897" s="36"/>
      <c r="M897" s="28"/>
      <c r="N897" s="28"/>
      <c r="O897" s="28"/>
      <c r="P897" s="28"/>
      <c r="Q897" s="28"/>
      <c r="R897" s="28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</row>
    <row r="898">
      <c r="A898" s="32"/>
      <c r="B898" s="33"/>
      <c r="C898" s="33"/>
      <c r="D898" s="33"/>
      <c r="E898" s="34"/>
      <c r="F898" s="35"/>
      <c r="G898" s="28"/>
      <c r="H898" s="29"/>
      <c r="I898" s="28"/>
      <c r="J898" s="28"/>
      <c r="K898" s="36"/>
      <c r="L898" s="36"/>
      <c r="M898" s="28"/>
      <c r="N898" s="28"/>
      <c r="O898" s="28"/>
      <c r="P898" s="28"/>
      <c r="Q898" s="28"/>
      <c r="R898" s="28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</row>
    <row r="899">
      <c r="A899" s="32"/>
      <c r="B899" s="33"/>
      <c r="C899" s="33"/>
      <c r="D899" s="33"/>
      <c r="E899" s="34"/>
      <c r="F899" s="35"/>
      <c r="G899" s="28"/>
      <c r="H899" s="29"/>
      <c r="I899" s="28"/>
      <c r="J899" s="28"/>
      <c r="K899" s="36"/>
      <c r="L899" s="36"/>
      <c r="M899" s="28"/>
      <c r="N899" s="28"/>
      <c r="O899" s="28"/>
      <c r="P899" s="28"/>
      <c r="Q899" s="28"/>
      <c r="R899" s="28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</row>
    <row r="900">
      <c r="A900" s="32"/>
      <c r="B900" s="33"/>
      <c r="C900" s="33"/>
      <c r="D900" s="33"/>
      <c r="E900" s="34"/>
      <c r="F900" s="35"/>
      <c r="G900" s="28"/>
      <c r="H900" s="29"/>
      <c r="I900" s="28"/>
      <c r="J900" s="28"/>
      <c r="K900" s="36"/>
      <c r="L900" s="36"/>
      <c r="M900" s="28"/>
      <c r="N900" s="28"/>
      <c r="O900" s="28"/>
      <c r="P900" s="28"/>
      <c r="Q900" s="28"/>
      <c r="R900" s="28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</row>
    <row r="901">
      <c r="A901" s="32"/>
      <c r="B901" s="33"/>
      <c r="C901" s="33"/>
      <c r="D901" s="33"/>
      <c r="E901" s="34"/>
      <c r="F901" s="35"/>
      <c r="G901" s="28"/>
      <c r="H901" s="29"/>
      <c r="I901" s="28"/>
      <c r="J901" s="28"/>
      <c r="K901" s="36"/>
      <c r="L901" s="36"/>
      <c r="M901" s="28"/>
      <c r="N901" s="28"/>
      <c r="O901" s="28"/>
      <c r="P901" s="28"/>
      <c r="Q901" s="28"/>
      <c r="R901" s="28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</row>
    <row r="902">
      <c r="A902" s="32"/>
      <c r="B902" s="33"/>
      <c r="C902" s="33"/>
      <c r="D902" s="33"/>
      <c r="E902" s="34"/>
      <c r="F902" s="35"/>
      <c r="G902" s="28"/>
      <c r="H902" s="29"/>
      <c r="I902" s="28"/>
      <c r="J902" s="28"/>
      <c r="K902" s="36"/>
      <c r="L902" s="36"/>
      <c r="M902" s="28"/>
      <c r="N902" s="28"/>
      <c r="O902" s="28"/>
      <c r="P902" s="28"/>
      <c r="Q902" s="28"/>
      <c r="R902" s="28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</row>
    <row r="903">
      <c r="A903" s="32"/>
      <c r="B903" s="33"/>
      <c r="C903" s="33"/>
      <c r="D903" s="33"/>
      <c r="E903" s="34"/>
      <c r="F903" s="35"/>
      <c r="G903" s="28"/>
      <c r="H903" s="29"/>
      <c r="I903" s="28"/>
      <c r="J903" s="28"/>
      <c r="K903" s="36"/>
      <c r="L903" s="36"/>
      <c r="M903" s="28"/>
      <c r="N903" s="28"/>
      <c r="O903" s="28"/>
      <c r="P903" s="28"/>
      <c r="Q903" s="28"/>
      <c r="R903" s="28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</row>
    <row r="904">
      <c r="A904" s="32"/>
      <c r="B904" s="33"/>
      <c r="C904" s="33"/>
      <c r="D904" s="33"/>
      <c r="E904" s="34"/>
      <c r="F904" s="35"/>
      <c r="G904" s="28"/>
      <c r="H904" s="29"/>
      <c r="I904" s="28"/>
      <c r="J904" s="28"/>
      <c r="K904" s="36"/>
      <c r="L904" s="36"/>
      <c r="M904" s="28"/>
      <c r="N904" s="28"/>
      <c r="O904" s="28"/>
      <c r="P904" s="28"/>
      <c r="Q904" s="28"/>
      <c r="R904" s="28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</row>
    <row r="905">
      <c r="A905" s="32"/>
      <c r="B905" s="33"/>
      <c r="C905" s="33"/>
      <c r="D905" s="33"/>
      <c r="E905" s="34"/>
      <c r="F905" s="35"/>
      <c r="G905" s="28"/>
      <c r="H905" s="29"/>
      <c r="I905" s="28"/>
      <c r="J905" s="28"/>
      <c r="K905" s="36"/>
      <c r="L905" s="36"/>
      <c r="M905" s="28"/>
      <c r="N905" s="28"/>
      <c r="O905" s="28"/>
      <c r="P905" s="28"/>
      <c r="Q905" s="28"/>
      <c r="R905" s="28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</row>
    <row r="906">
      <c r="A906" s="32"/>
      <c r="B906" s="33"/>
      <c r="C906" s="33"/>
      <c r="D906" s="33"/>
      <c r="E906" s="34"/>
      <c r="F906" s="35"/>
      <c r="G906" s="28"/>
      <c r="H906" s="29"/>
      <c r="I906" s="28"/>
      <c r="J906" s="28"/>
      <c r="K906" s="36"/>
      <c r="L906" s="36"/>
      <c r="M906" s="28"/>
      <c r="N906" s="28"/>
      <c r="O906" s="28"/>
      <c r="P906" s="28"/>
      <c r="Q906" s="28"/>
      <c r="R906" s="28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</row>
    <row r="907">
      <c r="A907" s="32"/>
      <c r="B907" s="33"/>
      <c r="C907" s="33"/>
      <c r="D907" s="33"/>
      <c r="E907" s="34"/>
      <c r="F907" s="35"/>
      <c r="G907" s="28"/>
      <c r="H907" s="29"/>
      <c r="I907" s="28"/>
      <c r="J907" s="28"/>
      <c r="K907" s="36"/>
      <c r="L907" s="36"/>
      <c r="M907" s="28"/>
      <c r="N907" s="28"/>
      <c r="O907" s="28"/>
      <c r="P907" s="28"/>
      <c r="Q907" s="28"/>
      <c r="R907" s="28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</row>
    <row r="908">
      <c r="A908" s="32"/>
      <c r="B908" s="33"/>
      <c r="C908" s="33"/>
      <c r="D908" s="33"/>
      <c r="E908" s="34"/>
      <c r="F908" s="35"/>
      <c r="G908" s="28"/>
      <c r="H908" s="29"/>
      <c r="I908" s="28"/>
      <c r="J908" s="28"/>
      <c r="K908" s="36"/>
      <c r="L908" s="36"/>
      <c r="M908" s="28"/>
      <c r="N908" s="28"/>
      <c r="O908" s="28"/>
      <c r="P908" s="28"/>
      <c r="Q908" s="28"/>
      <c r="R908" s="28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</row>
    <row r="909">
      <c r="A909" s="32"/>
      <c r="B909" s="33"/>
      <c r="C909" s="33"/>
      <c r="D909" s="33"/>
      <c r="E909" s="34"/>
      <c r="F909" s="35"/>
      <c r="G909" s="28"/>
      <c r="H909" s="29"/>
      <c r="I909" s="28"/>
      <c r="J909" s="28"/>
      <c r="K909" s="36"/>
      <c r="L909" s="36"/>
      <c r="M909" s="28"/>
      <c r="N909" s="28"/>
      <c r="O909" s="28"/>
      <c r="P909" s="28"/>
      <c r="Q909" s="28"/>
      <c r="R909" s="28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</row>
    <row r="910">
      <c r="A910" s="32"/>
      <c r="B910" s="33"/>
      <c r="C910" s="33"/>
      <c r="D910" s="33"/>
      <c r="E910" s="34"/>
      <c r="F910" s="35"/>
      <c r="G910" s="28"/>
      <c r="H910" s="29"/>
      <c r="I910" s="28"/>
      <c r="J910" s="28"/>
      <c r="K910" s="36"/>
      <c r="L910" s="36"/>
      <c r="M910" s="28"/>
      <c r="N910" s="28"/>
      <c r="O910" s="28"/>
      <c r="P910" s="28"/>
      <c r="Q910" s="28"/>
      <c r="R910" s="28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</row>
    <row r="911">
      <c r="A911" s="32"/>
      <c r="B911" s="33"/>
      <c r="C911" s="33"/>
      <c r="D911" s="33"/>
      <c r="E911" s="34"/>
      <c r="F911" s="35"/>
      <c r="G911" s="28"/>
      <c r="H911" s="29"/>
      <c r="I911" s="28"/>
      <c r="J911" s="28"/>
      <c r="K911" s="36"/>
      <c r="L911" s="36"/>
      <c r="M911" s="28"/>
      <c r="N911" s="28"/>
      <c r="O911" s="28"/>
      <c r="P911" s="28"/>
      <c r="Q911" s="28"/>
      <c r="R911" s="28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</row>
    <row r="912">
      <c r="A912" s="32"/>
      <c r="B912" s="33"/>
      <c r="C912" s="33"/>
      <c r="D912" s="33"/>
      <c r="E912" s="34"/>
      <c r="F912" s="35"/>
      <c r="G912" s="28"/>
      <c r="H912" s="29"/>
      <c r="I912" s="28"/>
      <c r="J912" s="28"/>
      <c r="K912" s="36"/>
      <c r="L912" s="36"/>
      <c r="M912" s="28"/>
      <c r="N912" s="28"/>
      <c r="O912" s="28"/>
      <c r="P912" s="28"/>
      <c r="Q912" s="28"/>
      <c r="R912" s="28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</row>
    <row r="913">
      <c r="A913" s="32"/>
      <c r="B913" s="33"/>
      <c r="C913" s="33"/>
      <c r="D913" s="33"/>
      <c r="E913" s="34"/>
      <c r="F913" s="35"/>
      <c r="G913" s="28"/>
      <c r="H913" s="29"/>
      <c r="I913" s="28"/>
      <c r="J913" s="28"/>
      <c r="K913" s="36"/>
      <c r="L913" s="36"/>
      <c r="M913" s="28"/>
      <c r="N913" s="28"/>
      <c r="O913" s="28"/>
      <c r="P913" s="28"/>
      <c r="Q913" s="28"/>
      <c r="R913" s="28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</row>
    <row r="914">
      <c r="A914" s="32"/>
      <c r="B914" s="33"/>
      <c r="C914" s="33"/>
      <c r="D914" s="33"/>
      <c r="E914" s="34"/>
      <c r="F914" s="35"/>
      <c r="G914" s="28"/>
      <c r="H914" s="29"/>
      <c r="I914" s="28"/>
      <c r="J914" s="28"/>
      <c r="K914" s="36"/>
      <c r="L914" s="36"/>
      <c r="M914" s="28"/>
      <c r="N914" s="28"/>
      <c r="O914" s="28"/>
      <c r="P914" s="28"/>
      <c r="Q914" s="28"/>
      <c r="R914" s="28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</row>
    <row r="915">
      <c r="A915" s="32"/>
      <c r="B915" s="33"/>
      <c r="C915" s="33"/>
      <c r="D915" s="33"/>
      <c r="E915" s="34"/>
      <c r="F915" s="35"/>
      <c r="G915" s="28"/>
      <c r="H915" s="29"/>
      <c r="I915" s="28"/>
      <c r="J915" s="28"/>
      <c r="K915" s="36"/>
      <c r="L915" s="36"/>
      <c r="M915" s="28"/>
      <c r="N915" s="28"/>
      <c r="O915" s="28"/>
      <c r="P915" s="28"/>
      <c r="Q915" s="28"/>
      <c r="R915" s="28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</row>
    <row r="916">
      <c r="A916" s="32"/>
      <c r="B916" s="33"/>
      <c r="C916" s="33"/>
      <c r="D916" s="33"/>
      <c r="E916" s="34"/>
      <c r="F916" s="35"/>
      <c r="G916" s="28"/>
      <c r="H916" s="29"/>
      <c r="I916" s="28"/>
      <c r="J916" s="28"/>
      <c r="K916" s="36"/>
      <c r="L916" s="36"/>
      <c r="M916" s="28"/>
      <c r="N916" s="28"/>
      <c r="O916" s="28"/>
      <c r="P916" s="28"/>
      <c r="Q916" s="28"/>
      <c r="R916" s="28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</row>
    <row r="917">
      <c r="A917" s="32"/>
      <c r="B917" s="33"/>
      <c r="C917" s="33"/>
      <c r="D917" s="33"/>
      <c r="E917" s="34"/>
      <c r="F917" s="35"/>
      <c r="G917" s="28"/>
      <c r="H917" s="29"/>
      <c r="I917" s="28"/>
      <c r="J917" s="28"/>
      <c r="K917" s="36"/>
      <c r="L917" s="36"/>
      <c r="M917" s="28"/>
      <c r="N917" s="28"/>
      <c r="O917" s="28"/>
      <c r="P917" s="28"/>
      <c r="Q917" s="28"/>
      <c r="R917" s="28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</row>
    <row r="918">
      <c r="A918" s="32"/>
      <c r="B918" s="33"/>
      <c r="C918" s="33"/>
      <c r="D918" s="33"/>
      <c r="E918" s="34"/>
      <c r="F918" s="35"/>
      <c r="G918" s="28"/>
      <c r="H918" s="29"/>
      <c r="I918" s="28"/>
      <c r="J918" s="28"/>
      <c r="K918" s="36"/>
      <c r="L918" s="36"/>
      <c r="M918" s="28"/>
      <c r="N918" s="28"/>
      <c r="O918" s="28"/>
      <c r="P918" s="28"/>
      <c r="Q918" s="28"/>
      <c r="R918" s="28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</row>
    <row r="919">
      <c r="A919" s="32"/>
      <c r="B919" s="33"/>
      <c r="C919" s="33"/>
      <c r="D919" s="33"/>
      <c r="E919" s="34"/>
      <c r="F919" s="35"/>
      <c r="G919" s="28"/>
      <c r="H919" s="29"/>
      <c r="I919" s="28"/>
      <c r="J919" s="28"/>
      <c r="K919" s="36"/>
      <c r="L919" s="36"/>
      <c r="M919" s="28"/>
      <c r="N919" s="28"/>
      <c r="O919" s="28"/>
      <c r="P919" s="28"/>
      <c r="Q919" s="28"/>
      <c r="R919" s="28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</row>
    <row r="920">
      <c r="A920" s="32"/>
      <c r="B920" s="33"/>
      <c r="C920" s="33"/>
      <c r="D920" s="33"/>
      <c r="E920" s="34"/>
      <c r="F920" s="35"/>
      <c r="G920" s="28"/>
      <c r="H920" s="29"/>
      <c r="I920" s="28"/>
      <c r="J920" s="28"/>
      <c r="K920" s="36"/>
      <c r="L920" s="36"/>
      <c r="M920" s="28"/>
      <c r="N920" s="28"/>
      <c r="O920" s="28"/>
      <c r="P920" s="28"/>
      <c r="Q920" s="28"/>
      <c r="R920" s="28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</row>
    <row r="921">
      <c r="A921" s="32"/>
      <c r="B921" s="33"/>
      <c r="C921" s="33"/>
      <c r="D921" s="33"/>
      <c r="E921" s="34"/>
      <c r="F921" s="35"/>
      <c r="G921" s="28"/>
      <c r="H921" s="29"/>
      <c r="I921" s="28"/>
      <c r="J921" s="28"/>
      <c r="K921" s="36"/>
      <c r="L921" s="36"/>
      <c r="M921" s="28"/>
      <c r="N921" s="28"/>
      <c r="O921" s="28"/>
      <c r="P921" s="28"/>
      <c r="Q921" s="28"/>
      <c r="R921" s="28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</row>
    <row r="922">
      <c r="A922" s="32"/>
      <c r="B922" s="33"/>
      <c r="C922" s="33"/>
      <c r="D922" s="33"/>
      <c r="E922" s="34"/>
      <c r="F922" s="35"/>
      <c r="G922" s="28"/>
      <c r="H922" s="29"/>
      <c r="I922" s="28"/>
      <c r="J922" s="28"/>
      <c r="K922" s="36"/>
      <c r="L922" s="36"/>
      <c r="M922" s="28"/>
      <c r="N922" s="28"/>
      <c r="O922" s="28"/>
      <c r="P922" s="28"/>
      <c r="Q922" s="28"/>
      <c r="R922" s="28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</row>
    <row r="923">
      <c r="A923" s="32"/>
      <c r="B923" s="33"/>
      <c r="C923" s="33"/>
      <c r="D923" s="33"/>
      <c r="E923" s="34"/>
      <c r="F923" s="35"/>
      <c r="G923" s="28"/>
      <c r="H923" s="29"/>
      <c r="I923" s="28"/>
      <c r="J923" s="28"/>
      <c r="K923" s="36"/>
      <c r="L923" s="36"/>
      <c r="M923" s="28"/>
      <c r="N923" s="28"/>
      <c r="O923" s="28"/>
      <c r="P923" s="28"/>
      <c r="Q923" s="28"/>
      <c r="R923" s="28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</row>
    <row r="924">
      <c r="A924" s="32"/>
      <c r="B924" s="33"/>
      <c r="C924" s="33"/>
      <c r="D924" s="33"/>
      <c r="E924" s="34"/>
      <c r="F924" s="35"/>
      <c r="G924" s="28"/>
      <c r="H924" s="29"/>
      <c r="I924" s="28"/>
      <c r="J924" s="28"/>
      <c r="K924" s="36"/>
      <c r="L924" s="36"/>
      <c r="M924" s="28"/>
      <c r="N924" s="28"/>
      <c r="O924" s="28"/>
      <c r="P924" s="28"/>
      <c r="Q924" s="28"/>
      <c r="R924" s="28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</row>
    <row r="925">
      <c r="A925" s="32"/>
      <c r="B925" s="33"/>
      <c r="C925" s="33"/>
      <c r="D925" s="33"/>
      <c r="E925" s="34"/>
      <c r="F925" s="35"/>
      <c r="G925" s="28"/>
      <c r="H925" s="29"/>
      <c r="I925" s="28"/>
      <c r="J925" s="28"/>
      <c r="K925" s="36"/>
      <c r="L925" s="36"/>
      <c r="M925" s="28"/>
      <c r="N925" s="28"/>
      <c r="O925" s="28"/>
      <c r="P925" s="28"/>
      <c r="Q925" s="28"/>
      <c r="R925" s="28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</row>
    <row r="926">
      <c r="A926" s="32"/>
      <c r="B926" s="33"/>
      <c r="C926" s="33"/>
      <c r="D926" s="33"/>
      <c r="E926" s="34"/>
      <c r="F926" s="35"/>
      <c r="G926" s="28"/>
      <c r="H926" s="29"/>
      <c r="I926" s="28"/>
      <c r="J926" s="28"/>
      <c r="K926" s="36"/>
      <c r="L926" s="36"/>
      <c r="M926" s="28"/>
      <c r="N926" s="28"/>
      <c r="O926" s="28"/>
      <c r="P926" s="28"/>
      <c r="Q926" s="28"/>
      <c r="R926" s="28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</row>
    <row r="927">
      <c r="A927" s="32"/>
      <c r="B927" s="33"/>
      <c r="C927" s="33"/>
      <c r="D927" s="33"/>
      <c r="E927" s="34"/>
      <c r="F927" s="35"/>
      <c r="G927" s="28"/>
      <c r="H927" s="29"/>
      <c r="I927" s="28"/>
      <c r="J927" s="28"/>
      <c r="K927" s="36"/>
      <c r="L927" s="36"/>
      <c r="M927" s="28"/>
      <c r="N927" s="28"/>
      <c r="O927" s="28"/>
      <c r="P927" s="28"/>
      <c r="Q927" s="28"/>
      <c r="R927" s="28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</row>
    <row r="928">
      <c r="A928" s="32"/>
      <c r="B928" s="33"/>
      <c r="C928" s="33"/>
      <c r="D928" s="33"/>
      <c r="E928" s="34"/>
      <c r="F928" s="35"/>
      <c r="G928" s="28"/>
      <c r="H928" s="29"/>
      <c r="I928" s="28"/>
      <c r="J928" s="28"/>
      <c r="K928" s="36"/>
      <c r="L928" s="36"/>
      <c r="M928" s="28"/>
      <c r="N928" s="28"/>
      <c r="O928" s="28"/>
      <c r="P928" s="28"/>
      <c r="Q928" s="28"/>
      <c r="R928" s="28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</row>
    <row r="929">
      <c r="A929" s="32"/>
      <c r="B929" s="33"/>
      <c r="C929" s="33"/>
      <c r="D929" s="33"/>
      <c r="E929" s="34"/>
      <c r="F929" s="35"/>
      <c r="G929" s="28"/>
      <c r="H929" s="29"/>
      <c r="I929" s="28"/>
      <c r="J929" s="28"/>
      <c r="K929" s="36"/>
      <c r="L929" s="36"/>
      <c r="M929" s="28"/>
      <c r="N929" s="28"/>
      <c r="O929" s="28"/>
      <c r="P929" s="28"/>
      <c r="Q929" s="28"/>
      <c r="R929" s="28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</row>
    <row r="930">
      <c r="A930" s="32"/>
      <c r="B930" s="33"/>
      <c r="C930" s="33"/>
      <c r="D930" s="33"/>
      <c r="E930" s="34"/>
      <c r="F930" s="35"/>
      <c r="G930" s="28"/>
      <c r="H930" s="29"/>
      <c r="I930" s="28"/>
      <c r="J930" s="28"/>
      <c r="K930" s="36"/>
      <c r="L930" s="36"/>
      <c r="M930" s="28"/>
      <c r="N930" s="28"/>
      <c r="O930" s="28"/>
      <c r="P930" s="28"/>
      <c r="Q930" s="28"/>
      <c r="R930" s="28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</row>
    <row r="931">
      <c r="A931" s="32"/>
      <c r="B931" s="33"/>
      <c r="C931" s="33"/>
      <c r="D931" s="33"/>
      <c r="E931" s="34"/>
      <c r="F931" s="35"/>
      <c r="G931" s="28"/>
      <c r="H931" s="29"/>
      <c r="I931" s="28"/>
      <c r="J931" s="28"/>
      <c r="K931" s="36"/>
      <c r="L931" s="36"/>
      <c r="M931" s="28"/>
      <c r="N931" s="28"/>
      <c r="O931" s="28"/>
      <c r="P931" s="28"/>
      <c r="Q931" s="28"/>
      <c r="R931" s="28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</row>
    <row r="932">
      <c r="A932" s="32"/>
      <c r="B932" s="33"/>
      <c r="C932" s="33"/>
      <c r="D932" s="33"/>
      <c r="E932" s="34"/>
      <c r="F932" s="35"/>
      <c r="G932" s="28"/>
      <c r="H932" s="29"/>
      <c r="I932" s="28"/>
      <c r="J932" s="28"/>
      <c r="K932" s="36"/>
      <c r="L932" s="36"/>
      <c r="M932" s="28"/>
      <c r="N932" s="28"/>
      <c r="O932" s="28"/>
      <c r="P932" s="28"/>
      <c r="Q932" s="28"/>
      <c r="R932" s="28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</row>
    <row r="933">
      <c r="A933" s="32"/>
      <c r="B933" s="33"/>
      <c r="C933" s="33"/>
      <c r="D933" s="33"/>
      <c r="E933" s="34"/>
      <c r="F933" s="35"/>
      <c r="G933" s="28"/>
      <c r="H933" s="29"/>
      <c r="I933" s="28"/>
      <c r="J933" s="28"/>
      <c r="K933" s="36"/>
      <c r="L933" s="36"/>
      <c r="M933" s="28"/>
      <c r="N933" s="28"/>
      <c r="O933" s="28"/>
      <c r="P933" s="28"/>
      <c r="Q933" s="28"/>
      <c r="R933" s="28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</row>
    <row r="934">
      <c r="A934" s="32"/>
      <c r="B934" s="33"/>
      <c r="C934" s="33"/>
      <c r="D934" s="33"/>
      <c r="E934" s="34"/>
      <c r="F934" s="35"/>
      <c r="G934" s="28"/>
      <c r="H934" s="29"/>
      <c r="I934" s="28"/>
      <c r="J934" s="28"/>
      <c r="K934" s="36"/>
      <c r="L934" s="36"/>
      <c r="M934" s="28"/>
      <c r="N934" s="28"/>
      <c r="O934" s="28"/>
      <c r="P934" s="28"/>
      <c r="Q934" s="28"/>
      <c r="R934" s="28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</row>
    <row r="935">
      <c r="A935" s="32"/>
      <c r="B935" s="33"/>
      <c r="C935" s="33"/>
      <c r="D935" s="33"/>
      <c r="E935" s="34"/>
      <c r="F935" s="35"/>
      <c r="G935" s="28"/>
      <c r="H935" s="29"/>
      <c r="I935" s="28"/>
      <c r="J935" s="28"/>
      <c r="K935" s="36"/>
      <c r="L935" s="36"/>
      <c r="M935" s="28"/>
      <c r="N935" s="28"/>
      <c r="O935" s="28"/>
      <c r="P935" s="28"/>
      <c r="Q935" s="28"/>
      <c r="R935" s="28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</row>
    <row r="936">
      <c r="A936" s="32"/>
      <c r="B936" s="33"/>
      <c r="C936" s="33"/>
      <c r="D936" s="33"/>
      <c r="E936" s="34"/>
      <c r="F936" s="35"/>
      <c r="G936" s="28"/>
      <c r="H936" s="29"/>
      <c r="I936" s="28"/>
      <c r="J936" s="28"/>
      <c r="K936" s="36"/>
      <c r="L936" s="36"/>
      <c r="M936" s="28"/>
      <c r="N936" s="28"/>
      <c r="O936" s="28"/>
      <c r="P936" s="28"/>
      <c r="Q936" s="28"/>
      <c r="R936" s="28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</row>
    <row r="937">
      <c r="A937" s="32"/>
      <c r="B937" s="33"/>
      <c r="C937" s="33"/>
      <c r="D937" s="33"/>
      <c r="E937" s="34"/>
      <c r="F937" s="35"/>
      <c r="G937" s="28"/>
      <c r="H937" s="29"/>
      <c r="I937" s="28"/>
      <c r="J937" s="28"/>
      <c r="K937" s="36"/>
      <c r="L937" s="36"/>
      <c r="M937" s="28"/>
      <c r="N937" s="28"/>
      <c r="O937" s="28"/>
      <c r="P937" s="28"/>
      <c r="Q937" s="28"/>
      <c r="R937" s="28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</row>
    <row r="938">
      <c r="A938" s="32"/>
      <c r="B938" s="33"/>
      <c r="C938" s="33"/>
      <c r="D938" s="33"/>
      <c r="E938" s="34"/>
      <c r="F938" s="35"/>
      <c r="G938" s="28"/>
      <c r="H938" s="29"/>
      <c r="I938" s="28"/>
      <c r="J938" s="28"/>
      <c r="K938" s="36"/>
      <c r="L938" s="36"/>
      <c r="M938" s="28"/>
      <c r="N938" s="28"/>
      <c r="O938" s="28"/>
      <c r="P938" s="28"/>
      <c r="Q938" s="28"/>
      <c r="R938" s="28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</row>
    <row r="939">
      <c r="A939" s="32"/>
      <c r="B939" s="33"/>
      <c r="C939" s="33"/>
      <c r="D939" s="33"/>
      <c r="E939" s="34"/>
      <c r="F939" s="35"/>
      <c r="G939" s="28"/>
      <c r="H939" s="29"/>
      <c r="I939" s="28"/>
      <c r="J939" s="28"/>
      <c r="K939" s="36"/>
      <c r="L939" s="36"/>
      <c r="M939" s="28"/>
      <c r="N939" s="28"/>
      <c r="O939" s="28"/>
      <c r="P939" s="28"/>
      <c r="Q939" s="28"/>
      <c r="R939" s="28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</row>
    <row r="940">
      <c r="A940" s="32"/>
      <c r="B940" s="33"/>
      <c r="C940" s="33"/>
      <c r="D940" s="33"/>
      <c r="E940" s="34"/>
      <c r="F940" s="35"/>
      <c r="G940" s="28"/>
      <c r="H940" s="29"/>
      <c r="I940" s="28"/>
      <c r="J940" s="28"/>
      <c r="K940" s="36"/>
      <c r="L940" s="36"/>
      <c r="M940" s="28"/>
      <c r="N940" s="28"/>
      <c r="O940" s="28"/>
      <c r="P940" s="28"/>
      <c r="Q940" s="28"/>
      <c r="R940" s="28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</row>
    <row r="941">
      <c r="A941" s="32"/>
      <c r="B941" s="33"/>
      <c r="C941" s="33"/>
      <c r="D941" s="33"/>
      <c r="E941" s="34"/>
      <c r="F941" s="35"/>
      <c r="G941" s="28"/>
      <c r="H941" s="29"/>
      <c r="I941" s="28"/>
      <c r="J941" s="28"/>
      <c r="K941" s="36"/>
      <c r="L941" s="36"/>
      <c r="M941" s="28"/>
      <c r="N941" s="28"/>
      <c r="O941" s="28"/>
      <c r="P941" s="28"/>
      <c r="Q941" s="28"/>
      <c r="R941" s="28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</row>
    <row r="942">
      <c r="A942" s="32"/>
      <c r="B942" s="33"/>
      <c r="C942" s="33"/>
      <c r="D942" s="33"/>
      <c r="E942" s="34"/>
      <c r="F942" s="35"/>
      <c r="G942" s="28"/>
      <c r="H942" s="29"/>
      <c r="I942" s="28"/>
      <c r="J942" s="28"/>
      <c r="K942" s="36"/>
      <c r="L942" s="36"/>
      <c r="M942" s="28"/>
      <c r="N942" s="28"/>
      <c r="O942" s="28"/>
      <c r="P942" s="28"/>
      <c r="Q942" s="28"/>
      <c r="R942" s="28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</row>
    <row r="943">
      <c r="A943" s="32"/>
      <c r="B943" s="33"/>
      <c r="C943" s="33"/>
      <c r="D943" s="33"/>
      <c r="E943" s="34"/>
      <c r="F943" s="35"/>
      <c r="G943" s="28"/>
      <c r="H943" s="29"/>
      <c r="I943" s="28"/>
      <c r="J943" s="28"/>
      <c r="K943" s="36"/>
      <c r="L943" s="36"/>
      <c r="M943" s="28"/>
      <c r="N943" s="28"/>
      <c r="O943" s="28"/>
      <c r="P943" s="28"/>
      <c r="Q943" s="28"/>
      <c r="R943" s="28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</row>
    <row r="944">
      <c r="A944" s="32"/>
      <c r="B944" s="33"/>
      <c r="C944" s="33"/>
      <c r="D944" s="33"/>
      <c r="E944" s="34"/>
      <c r="F944" s="35"/>
      <c r="G944" s="28"/>
      <c r="H944" s="29"/>
      <c r="I944" s="28"/>
      <c r="J944" s="28"/>
      <c r="K944" s="36"/>
      <c r="L944" s="36"/>
      <c r="M944" s="28"/>
      <c r="N944" s="28"/>
      <c r="O944" s="28"/>
      <c r="P944" s="28"/>
      <c r="Q944" s="28"/>
      <c r="R944" s="28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</row>
    <row r="945">
      <c r="A945" s="32"/>
      <c r="B945" s="33"/>
      <c r="C945" s="33"/>
      <c r="D945" s="33"/>
      <c r="E945" s="34"/>
      <c r="F945" s="35"/>
      <c r="G945" s="28"/>
      <c r="H945" s="29"/>
      <c r="I945" s="28"/>
      <c r="J945" s="28"/>
      <c r="K945" s="36"/>
      <c r="L945" s="36"/>
      <c r="M945" s="28"/>
      <c r="N945" s="28"/>
      <c r="O945" s="28"/>
      <c r="P945" s="28"/>
      <c r="Q945" s="28"/>
      <c r="R945" s="28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</row>
    <row r="946">
      <c r="A946" s="32"/>
      <c r="B946" s="33"/>
      <c r="C946" s="33"/>
      <c r="D946" s="33"/>
      <c r="E946" s="34"/>
      <c r="F946" s="35"/>
      <c r="G946" s="28"/>
      <c r="H946" s="29"/>
      <c r="I946" s="28"/>
      <c r="J946" s="28"/>
      <c r="K946" s="36"/>
      <c r="L946" s="36"/>
      <c r="M946" s="28"/>
      <c r="N946" s="28"/>
      <c r="O946" s="28"/>
      <c r="P946" s="28"/>
      <c r="Q946" s="28"/>
      <c r="R946" s="28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</row>
    <row r="947">
      <c r="A947" s="32"/>
      <c r="B947" s="33"/>
      <c r="C947" s="33"/>
      <c r="D947" s="33"/>
      <c r="E947" s="34"/>
      <c r="F947" s="35"/>
      <c r="G947" s="28"/>
      <c r="H947" s="29"/>
      <c r="I947" s="28"/>
      <c r="J947" s="28"/>
      <c r="K947" s="36"/>
      <c r="L947" s="36"/>
      <c r="M947" s="28"/>
      <c r="N947" s="28"/>
      <c r="O947" s="28"/>
      <c r="P947" s="28"/>
      <c r="Q947" s="28"/>
      <c r="R947" s="28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</row>
    <row r="948">
      <c r="A948" s="32"/>
      <c r="B948" s="33"/>
      <c r="C948" s="33"/>
      <c r="D948" s="33"/>
      <c r="E948" s="34"/>
      <c r="F948" s="35"/>
      <c r="G948" s="28"/>
      <c r="H948" s="29"/>
      <c r="I948" s="28"/>
      <c r="J948" s="28"/>
      <c r="K948" s="36"/>
      <c r="L948" s="36"/>
      <c r="M948" s="28"/>
      <c r="N948" s="28"/>
      <c r="O948" s="28"/>
      <c r="P948" s="28"/>
      <c r="Q948" s="28"/>
      <c r="R948" s="28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</row>
    <row r="949">
      <c r="A949" s="32"/>
      <c r="B949" s="33"/>
      <c r="C949" s="33"/>
      <c r="D949" s="33"/>
      <c r="E949" s="34"/>
      <c r="F949" s="35"/>
      <c r="G949" s="28"/>
      <c r="H949" s="29"/>
      <c r="I949" s="28"/>
      <c r="J949" s="28"/>
      <c r="K949" s="36"/>
      <c r="L949" s="36"/>
      <c r="M949" s="28"/>
      <c r="N949" s="28"/>
      <c r="O949" s="28"/>
      <c r="P949" s="28"/>
      <c r="Q949" s="28"/>
      <c r="R949" s="28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</row>
    <row r="950">
      <c r="A950" s="32"/>
      <c r="B950" s="33"/>
      <c r="C950" s="33"/>
      <c r="D950" s="33"/>
      <c r="E950" s="34"/>
      <c r="F950" s="35"/>
      <c r="G950" s="28"/>
      <c r="H950" s="29"/>
      <c r="I950" s="28"/>
      <c r="J950" s="28"/>
      <c r="K950" s="36"/>
      <c r="L950" s="36"/>
      <c r="M950" s="28"/>
      <c r="N950" s="28"/>
      <c r="O950" s="28"/>
      <c r="P950" s="28"/>
      <c r="Q950" s="28"/>
      <c r="R950" s="28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</row>
    <row r="951">
      <c r="A951" s="32"/>
      <c r="B951" s="33"/>
      <c r="C951" s="33"/>
      <c r="D951" s="33"/>
      <c r="E951" s="34"/>
      <c r="F951" s="35"/>
      <c r="G951" s="28"/>
      <c r="H951" s="29"/>
      <c r="I951" s="28"/>
      <c r="J951" s="28"/>
      <c r="K951" s="36"/>
      <c r="L951" s="36"/>
      <c r="M951" s="28"/>
      <c r="N951" s="28"/>
      <c r="O951" s="28"/>
      <c r="P951" s="28"/>
      <c r="Q951" s="28"/>
      <c r="R951" s="28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</row>
    <row r="952">
      <c r="A952" s="32"/>
      <c r="B952" s="33"/>
      <c r="C952" s="33"/>
      <c r="D952" s="33"/>
      <c r="E952" s="34"/>
      <c r="F952" s="35"/>
      <c r="G952" s="28"/>
      <c r="H952" s="29"/>
      <c r="I952" s="28"/>
      <c r="J952" s="28"/>
      <c r="K952" s="36"/>
      <c r="L952" s="36"/>
      <c r="M952" s="28"/>
      <c r="N952" s="28"/>
      <c r="O952" s="28"/>
      <c r="P952" s="28"/>
      <c r="Q952" s="28"/>
      <c r="R952" s="28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</row>
    <row r="953">
      <c r="A953" s="32"/>
      <c r="B953" s="33"/>
      <c r="C953" s="33"/>
      <c r="D953" s="33"/>
      <c r="E953" s="34"/>
      <c r="F953" s="35"/>
      <c r="G953" s="28"/>
      <c r="H953" s="29"/>
      <c r="I953" s="28"/>
      <c r="J953" s="28"/>
      <c r="K953" s="36"/>
      <c r="L953" s="36"/>
      <c r="M953" s="28"/>
      <c r="N953" s="28"/>
      <c r="O953" s="28"/>
      <c r="P953" s="28"/>
      <c r="Q953" s="28"/>
      <c r="R953" s="28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</row>
    <row r="954">
      <c r="A954" s="32"/>
      <c r="B954" s="33"/>
      <c r="C954" s="33"/>
      <c r="D954" s="33"/>
      <c r="E954" s="34"/>
      <c r="F954" s="35"/>
      <c r="G954" s="28"/>
      <c r="H954" s="29"/>
      <c r="I954" s="28"/>
      <c r="J954" s="28"/>
      <c r="K954" s="36"/>
      <c r="L954" s="36"/>
      <c r="M954" s="28"/>
      <c r="N954" s="28"/>
      <c r="O954" s="28"/>
      <c r="P954" s="28"/>
      <c r="Q954" s="28"/>
      <c r="R954" s="28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</row>
    <row r="955">
      <c r="A955" s="32"/>
      <c r="B955" s="33"/>
      <c r="C955" s="33"/>
      <c r="D955" s="33"/>
      <c r="E955" s="34"/>
      <c r="F955" s="35"/>
      <c r="G955" s="28"/>
      <c r="H955" s="29"/>
      <c r="I955" s="28"/>
      <c r="J955" s="28"/>
      <c r="K955" s="36"/>
      <c r="L955" s="36"/>
      <c r="M955" s="28"/>
      <c r="N955" s="28"/>
      <c r="O955" s="28"/>
      <c r="P955" s="28"/>
      <c r="Q955" s="28"/>
      <c r="R955" s="28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</row>
    <row r="956">
      <c r="A956" s="32"/>
      <c r="B956" s="33"/>
      <c r="C956" s="33"/>
      <c r="D956" s="33"/>
      <c r="E956" s="34"/>
      <c r="F956" s="35"/>
      <c r="G956" s="28"/>
      <c r="H956" s="29"/>
      <c r="I956" s="28"/>
      <c r="J956" s="28"/>
      <c r="K956" s="36"/>
      <c r="L956" s="36"/>
      <c r="M956" s="28"/>
      <c r="N956" s="28"/>
      <c r="O956" s="28"/>
      <c r="P956" s="28"/>
      <c r="Q956" s="28"/>
      <c r="R956" s="28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</row>
    <row r="957">
      <c r="A957" s="32"/>
      <c r="B957" s="33"/>
      <c r="C957" s="33"/>
      <c r="D957" s="33"/>
      <c r="E957" s="34"/>
      <c r="F957" s="35"/>
      <c r="G957" s="28"/>
      <c r="H957" s="29"/>
      <c r="I957" s="28"/>
      <c r="J957" s="28"/>
      <c r="K957" s="36"/>
      <c r="L957" s="36"/>
      <c r="M957" s="28"/>
      <c r="N957" s="28"/>
      <c r="O957" s="28"/>
      <c r="P957" s="28"/>
      <c r="Q957" s="28"/>
      <c r="R957" s="28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</row>
    <row r="958">
      <c r="A958" s="32"/>
      <c r="B958" s="33"/>
      <c r="C958" s="33"/>
      <c r="D958" s="33"/>
      <c r="E958" s="34"/>
      <c r="F958" s="35"/>
      <c r="G958" s="28"/>
      <c r="H958" s="29"/>
      <c r="I958" s="28"/>
      <c r="J958" s="28"/>
      <c r="K958" s="36"/>
      <c r="L958" s="36"/>
      <c r="M958" s="28"/>
      <c r="N958" s="28"/>
      <c r="O958" s="28"/>
      <c r="P958" s="28"/>
      <c r="Q958" s="28"/>
      <c r="R958" s="28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</row>
    <row r="959">
      <c r="A959" s="32"/>
      <c r="B959" s="33"/>
      <c r="C959" s="33"/>
      <c r="D959" s="33"/>
      <c r="E959" s="34"/>
      <c r="F959" s="35"/>
      <c r="G959" s="28"/>
      <c r="H959" s="29"/>
      <c r="I959" s="28"/>
      <c r="J959" s="28"/>
      <c r="K959" s="36"/>
      <c r="L959" s="36"/>
      <c r="M959" s="28"/>
      <c r="N959" s="28"/>
      <c r="O959" s="28"/>
      <c r="P959" s="28"/>
      <c r="Q959" s="28"/>
      <c r="R959" s="28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</row>
    <row r="960">
      <c r="A960" s="32"/>
      <c r="B960" s="33"/>
      <c r="C960" s="33"/>
      <c r="D960" s="33"/>
      <c r="E960" s="34"/>
      <c r="F960" s="35"/>
      <c r="G960" s="28"/>
      <c r="H960" s="29"/>
      <c r="I960" s="28"/>
      <c r="J960" s="28"/>
      <c r="K960" s="36"/>
      <c r="L960" s="36"/>
      <c r="M960" s="28"/>
      <c r="N960" s="28"/>
      <c r="O960" s="28"/>
      <c r="P960" s="28"/>
      <c r="Q960" s="28"/>
      <c r="R960" s="28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</row>
    <row r="961">
      <c r="A961" s="32"/>
      <c r="B961" s="33"/>
      <c r="C961" s="33"/>
      <c r="D961" s="33"/>
      <c r="E961" s="34"/>
      <c r="F961" s="35"/>
      <c r="G961" s="28"/>
      <c r="H961" s="29"/>
      <c r="I961" s="28"/>
      <c r="J961" s="28"/>
      <c r="K961" s="36"/>
      <c r="L961" s="36"/>
      <c r="M961" s="28"/>
      <c r="N961" s="28"/>
      <c r="O961" s="28"/>
      <c r="P961" s="28"/>
      <c r="Q961" s="28"/>
      <c r="R961" s="28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</row>
    <row r="962">
      <c r="A962" s="32"/>
      <c r="B962" s="33"/>
      <c r="C962" s="33"/>
      <c r="D962" s="33"/>
      <c r="E962" s="34"/>
      <c r="F962" s="35"/>
      <c r="G962" s="28"/>
      <c r="H962" s="29"/>
      <c r="I962" s="28"/>
      <c r="J962" s="28"/>
      <c r="K962" s="36"/>
      <c r="L962" s="36"/>
      <c r="M962" s="28"/>
      <c r="N962" s="28"/>
      <c r="O962" s="28"/>
      <c r="P962" s="28"/>
      <c r="Q962" s="28"/>
      <c r="R962" s="28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</row>
    <row r="963">
      <c r="A963" s="32"/>
      <c r="B963" s="33"/>
      <c r="C963" s="33"/>
      <c r="D963" s="33"/>
      <c r="E963" s="34"/>
      <c r="F963" s="35"/>
      <c r="G963" s="28"/>
      <c r="H963" s="29"/>
      <c r="I963" s="28"/>
      <c r="J963" s="28"/>
      <c r="K963" s="36"/>
      <c r="L963" s="36"/>
      <c r="M963" s="28"/>
      <c r="N963" s="28"/>
      <c r="O963" s="28"/>
      <c r="P963" s="28"/>
      <c r="Q963" s="28"/>
      <c r="R963" s="28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</row>
    <row r="964">
      <c r="A964" s="32"/>
      <c r="B964" s="33"/>
      <c r="C964" s="33"/>
      <c r="D964" s="33"/>
      <c r="E964" s="34"/>
      <c r="F964" s="35"/>
      <c r="G964" s="28"/>
      <c r="H964" s="29"/>
      <c r="I964" s="28"/>
      <c r="J964" s="28"/>
      <c r="K964" s="36"/>
      <c r="L964" s="36"/>
      <c r="M964" s="28"/>
      <c r="N964" s="28"/>
      <c r="O964" s="28"/>
      <c r="P964" s="28"/>
      <c r="Q964" s="28"/>
      <c r="R964" s="28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</row>
    <row r="965">
      <c r="A965" s="32"/>
      <c r="B965" s="33"/>
      <c r="C965" s="33"/>
      <c r="D965" s="33"/>
      <c r="E965" s="34"/>
      <c r="F965" s="35"/>
      <c r="G965" s="28"/>
      <c r="H965" s="29"/>
      <c r="I965" s="28"/>
      <c r="J965" s="28"/>
      <c r="K965" s="36"/>
      <c r="L965" s="36"/>
      <c r="M965" s="28"/>
      <c r="N965" s="28"/>
      <c r="O965" s="28"/>
      <c r="P965" s="28"/>
      <c r="Q965" s="28"/>
      <c r="R965" s="28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</row>
    <row r="966">
      <c r="A966" s="32"/>
      <c r="B966" s="33"/>
      <c r="C966" s="33"/>
      <c r="D966" s="33"/>
      <c r="E966" s="34"/>
      <c r="F966" s="35"/>
      <c r="G966" s="28"/>
      <c r="H966" s="29"/>
      <c r="I966" s="28"/>
      <c r="J966" s="28"/>
      <c r="K966" s="36"/>
      <c r="L966" s="36"/>
      <c r="M966" s="28"/>
      <c r="N966" s="28"/>
      <c r="O966" s="28"/>
      <c r="P966" s="28"/>
      <c r="Q966" s="28"/>
      <c r="R966" s="28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</row>
    <row r="967">
      <c r="A967" s="32"/>
      <c r="B967" s="33"/>
      <c r="C967" s="33"/>
      <c r="D967" s="33"/>
      <c r="E967" s="34"/>
      <c r="F967" s="35"/>
      <c r="G967" s="28"/>
      <c r="H967" s="29"/>
      <c r="I967" s="28"/>
      <c r="J967" s="28"/>
      <c r="K967" s="36"/>
      <c r="L967" s="36"/>
      <c r="M967" s="28"/>
      <c r="N967" s="28"/>
      <c r="O967" s="28"/>
      <c r="P967" s="28"/>
      <c r="Q967" s="28"/>
      <c r="R967" s="28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</row>
    <row r="968">
      <c r="A968" s="32"/>
      <c r="B968" s="33"/>
      <c r="C968" s="33"/>
      <c r="D968" s="33"/>
      <c r="E968" s="34"/>
      <c r="F968" s="35"/>
      <c r="G968" s="28"/>
      <c r="H968" s="29"/>
      <c r="I968" s="28"/>
      <c r="J968" s="28"/>
      <c r="K968" s="36"/>
      <c r="L968" s="36"/>
      <c r="M968" s="28"/>
      <c r="N968" s="28"/>
      <c r="O968" s="28"/>
      <c r="P968" s="28"/>
      <c r="Q968" s="28"/>
      <c r="R968" s="28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</row>
    <row r="969">
      <c r="A969" s="32"/>
      <c r="B969" s="33"/>
      <c r="C969" s="33"/>
      <c r="D969" s="33"/>
      <c r="E969" s="34"/>
      <c r="F969" s="35"/>
      <c r="G969" s="28"/>
      <c r="H969" s="29"/>
      <c r="I969" s="28"/>
      <c r="J969" s="28"/>
      <c r="K969" s="36"/>
      <c r="L969" s="36"/>
      <c r="M969" s="28"/>
      <c r="N969" s="28"/>
      <c r="O969" s="28"/>
      <c r="P969" s="28"/>
      <c r="Q969" s="28"/>
      <c r="R969" s="28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</row>
    <row r="970">
      <c r="A970" s="32"/>
      <c r="B970" s="33"/>
      <c r="C970" s="33"/>
      <c r="D970" s="33"/>
      <c r="E970" s="34"/>
      <c r="F970" s="35"/>
      <c r="G970" s="28"/>
      <c r="H970" s="29"/>
      <c r="I970" s="28"/>
      <c r="J970" s="28"/>
      <c r="K970" s="36"/>
      <c r="L970" s="36"/>
      <c r="M970" s="28"/>
      <c r="N970" s="28"/>
      <c r="O970" s="28"/>
      <c r="P970" s="28"/>
      <c r="Q970" s="28"/>
      <c r="R970" s="28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</row>
    <row r="971">
      <c r="A971" s="32"/>
      <c r="B971" s="33"/>
      <c r="C971" s="33"/>
      <c r="D971" s="33"/>
      <c r="E971" s="34"/>
      <c r="F971" s="35"/>
      <c r="G971" s="28"/>
      <c r="H971" s="29"/>
      <c r="I971" s="28"/>
      <c r="J971" s="28"/>
      <c r="K971" s="36"/>
      <c r="L971" s="36"/>
      <c r="M971" s="28"/>
      <c r="N971" s="28"/>
      <c r="O971" s="28"/>
      <c r="P971" s="28"/>
      <c r="Q971" s="28"/>
      <c r="R971" s="28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</row>
    <row r="972">
      <c r="A972" s="32"/>
      <c r="B972" s="33"/>
      <c r="C972" s="33"/>
      <c r="D972" s="33"/>
      <c r="E972" s="34"/>
      <c r="F972" s="35"/>
      <c r="G972" s="28"/>
      <c r="H972" s="29"/>
      <c r="I972" s="28"/>
      <c r="J972" s="28"/>
      <c r="K972" s="36"/>
      <c r="L972" s="36"/>
      <c r="M972" s="28"/>
      <c r="N972" s="28"/>
      <c r="O972" s="28"/>
      <c r="P972" s="28"/>
      <c r="Q972" s="28"/>
      <c r="R972" s="28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</row>
    <row r="973">
      <c r="A973" s="32"/>
      <c r="B973" s="33"/>
      <c r="C973" s="33"/>
      <c r="D973" s="33"/>
      <c r="E973" s="34"/>
      <c r="F973" s="35"/>
      <c r="G973" s="28"/>
      <c r="H973" s="29"/>
      <c r="I973" s="28"/>
      <c r="J973" s="28"/>
      <c r="K973" s="36"/>
      <c r="L973" s="36"/>
      <c r="M973" s="28"/>
      <c r="N973" s="28"/>
      <c r="O973" s="28"/>
      <c r="P973" s="28"/>
      <c r="Q973" s="28"/>
      <c r="R973" s="28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</row>
    <row r="974">
      <c r="A974" s="32"/>
      <c r="B974" s="33"/>
      <c r="C974" s="33"/>
      <c r="D974" s="33"/>
      <c r="E974" s="34"/>
      <c r="F974" s="35"/>
      <c r="G974" s="28"/>
      <c r="H974" s="29"/>
      <c r="I974" s="28"/>
      <c r="J974" s="28"/>
      <c r="K974" s="36"/>
      <c r="L974" s="36"/>
      <c r="M974" s="28"/>
      <c r="N974" s="28"/>
      <c r="O974" s="28"/>
      <c r="P974" s="28"/>
      <c r="Q974" s="28"/>
      <c r="R974" s="28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</row>
    <row r="975">
      <c r="A975" s="32"/>
      <c r="B975" s="33"/>
      <c r="C975" s="33"/>
      <c r="D975" s="33"/>
      <c r="E975" s="34"/>
      <c r="F975" s="35"/>
      <c r="G975" s="28"/>
      <c r="H975" s="29"/>
      <c r="I975" s="28"/>
      <c r="J975" s="28"/>
      <c r="K975" s="36"/>
      <c r="L975" s="36"/>
      <c r="M975" s="28"/>
      <c r="N975" s="28"/>
      <c r="O975" s="28"/>
      <c r="P975" s="28"/>
      <c r="Q975" s="28"/>
      <c r="R975" s="28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</row>
    <row r="976">
      <c r="A976" s="32"/>
      <c r="B976" s="33"/>
      <c r="C976" s="33"/>
      <c r="D976" s="33"/>
      <c r="E976" s="34"/>
      <c r="F976" s="35"/>
      <c r="G976" s="28"/>
      <c r="H976" s="29"/>
      <c r="I976" s="28"/>
      <c r="J976" s="28"/>
      <c r="K976" s="36"/>
      <c r="L976" s="36"/>
      <c r="M976" s="28"/>
      <c r="N976" s="28"/>
      <c r="O976" s="28"/>
      <c r="P976" s="28"/>
      <c r="Q976" s="28"/>
      <c r="R976" s="28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</row>
    <row r="977">
      <c r="A977" s="32"/>
      <c r="B977" s="33"/>
      <c r="C977" s="33"/>
      <c r="D977" s="33"/>
      <c r="E977" s="34"/>
      <c r="F977" s="35"/>
      <c r="G977" s="28"/>
      <c r="H977" s="29"/>
      <c r="I977" s="28"/>
      <c r="J977" s="28"/>
      <c r="K977" s="36"/>
      <c r="L977" s="36"/>
      <c r="M977" s="28"/>
      <c r="N977" s="28"/>
      <c r="O977" s="28"/>
      <c r="P977" s="28"/>
      <c r="Q977" s="28"/>
      <c r="R977" s="28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</row>
    <row r="978">
      <c r="A978" s="32"/>
      <c r="B978" s="33"/>
      <c r="C978" s="33"/>
      <c r="D978" s="33"/>
      <c r="E978" s="34"/>
      <c r="F978" s="35"/>
      <c r="G978" s="28"/>
      <c r="H978" s="29"/>
      <c r="I978" s="28"/>
      <c r="J978" s="28"/>
      <c r="K978" s="36"/>
      <c r="L978" s="36"/>
      <c r="M978" s="28"/>
      <c r="N978" s="28"/>
      <c r="O978" s="28"/>
      <c r="P978" s="28"/>
      <c r="Q978" s="28"/>
      <c r="R978" s="28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</row>
    <row r="979">
      <c r="A979" s="32"/>
      <c r="B979" s="33"/>
      <c r="C979" s="33"/>
      <c r="D979" s="33"/>
      <c r="E979" s="34"/>
      <c r="F979" s="35"/>
      <c r="G979" s="28"/>
      <c r="H979" s="29"/>
      <c r="I979" s="28"/>
      <c r="J979" s="28"/>
      <c r="K979" s="36"/>
      <c r="L979" s="36"/>
      <c r="M979" s="28"/>
      <c r="N979" s="28"/>
      <c r="O979" s="28"/>
      <c r="P979" s="28"/>
      <c r="Q979" s="28"/>
      <c r="R979" s="28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</row>
    <row r="980">
      <c r="A980" s="32"/>
      <c r="B980" s="33"/>
      <c r="C980" s="33"/>
      <c r="D980" s="33"/>
      <c r="E980" s="34"/>
      <c r="F980" s="35"/>
      <c r="G980" s="28"/>
      <c r="H980" s="29"/>
      <c r="I980" s="28"/>
      <c r="J980" s="28"/>
      <c r="K980" s="36"/>
      <c r="L980" s="36"/>
      <c r="M980" s="28"/>
      <c r="N980" s="28"/>
      <c r="O980" s="28"/>
      <c r="P980" s="28"/>
      <c r="Q980" s="28"/>
      <c r="R980" s="28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</row>
    <row r="981">
      <c r="A981" s="32"/>
      <c r="B981" s="33"/>
      <c r="C981" s="33"/>
      <c r="D981" s="33"/>
      <c r="E981" s="34"/>
      <c r="F981" s="35"/>
      <c r="G981" s="28"/>
      <c r="H981" s="29"/>
      <c r="I981" s="28"/>
      <c r="J981" s="28"/>
      <c r="K981" s="36"/>
      <c r="L981" s="36"/>
      <c r="M981" s="28"/>
      <c r="N981" s="28"/>
      <c r="O981" s="28"/>
      <c r="P981" s="28"/>
      <c r="Q981" s="28"/>
      <c r="R981" s="28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</row>
    <row r="982">
      <c r="A982" s="32"/>
      <c r="B982" s="33"/>
      <c r="C982" s="33"/>
      <c r="D982" s="33"/>
      <c r="E982" s="34"/>
      <c r="F982" s="35"/>
      <c r="G982" s="28"/>
      <c r="H982" s="29"/>
      <c r="I982" s="28"/>
      <c r="J982" s="28"/>
      <c r="K982" s="36"/>
      <c r="L982" s="36"/>
      <c r="M982" s="28"/>
      <c r="N982" s="28"/>
      <c r="O982" s="28"/>
      <c r="P982" s="28"/>
      <c r="Q982" s="28"/>
      <c r="R982" s="28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</row>
    <row r="983">
      <c r="A983" s="32"/>
      <c r="B983" s="33"/>
      <c r="C983" s="33"/>
      <c r="D983" s="33"/>
      <c r="E983" s="34"/>
      <c r="F983" s="35"/>
      <c r="G983" s="28"/>
      <c r="H983" s="29"/>
      <c r="I983" s="28"/>
      <c r="J983" s="28"/>
      <c r="K983" s="36"/>
      <c r="L983" s="36"/>
      <c r="M983" s="28"/>
      <c r="N983" s="28"/>
      <c r="O983" s="28"/>
      <c r="P983" s="28"/>
      <c r="Q983" s="28"/>
      <c r="R983" s="28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</row>
    <row r="984">
      <c r="A984" s="32"/>
      <c r="B984" s="33"/>
      <c r="C984" s="33"/>
      <c r="D984" s="33"/>
      <c r="E984" s="34"/>
      <c r="F984" s="35"/>
      <c r="G984" s="28"/>
      <c r="H984" s="29"/>
      <c r="I984" s="28"/>
      <c r="J984" s="28"/>
      <c r="K984" s="36"/>
      <c r="L984" s="36"/>
      <c r="M984" s="28"/>
      <c r="N984" s="28"/>
      <c r="O984" s="28"/>
      <c r="P984" s="28"/>
      <c r="Q984" s="28"/>
      <c r="R984" s="28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</row>
    <row r="985">
      <c r="A985" s="32"/>
      <c r="B985" s="33"/>
      <c r="C985" s="33"/>
      <c r="D985" s="33"/>
      <c r="E985" s="34"/>
      <c r="F985" s="35"/>
      <c r="G985" s="28"/>
      <c r="H985" s="29"/>
      <c r="I985" s="28"/>
      <c r="J985" s="28"/>
      <c r="K985" s="36"/>
      <c r="L985" s="36"/>
      <c r="M985" s="28"/>
      <c r="N985" s="28"/>
      <c r="O985" s="28"/>
      <c r="P985" s="28"/>
      <c r="Q985" s="28"/>
      <c r="R985" s="28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</row>
    <row r="986">
      <c r="A986" s="32"/>
      <c r="B986" s="33"/>
      <c r="C986" s="33"/>
      <c r="D986" s="33"/>
      <c r="E986" s="34"/>
      <c r="F986" s="35"/>
      <c r="G986" s="28"/>
      <c r="H986" s="29"/>
      <c r="I986" s="28"/>
      <c r="J986" s="28"/>
      <c r="K986" s="36"/>
      <c r="L986" s="36"/>
      <c r="M986" s="28"/>
      <c r="N986" s="28"/>
      <c r="O986" s="28"/>
      <c r="P986" s="28"/>
      <c r="Q986" s="28"/>
      <c r="R986" s="28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</row>
    <row r="987">
      <c r="A987" s="32"/>
      <c r="B987" s="33"/>
      <c r="C987" s="33"/>
      <c r="D987" s="33"/>
      <c r="E987" s="34"/>
      <c r="F987" s="35"/>
      <c r="G987" s="28"/>
      <c r="H987" s="29"/>
      <c r="I987" s="28"/>
      <c r="J987" s="28"/>
      <c r="K987" s="36"/>
      <c r="L987" s="36"/>
      <c r="M987" s="28"/>
      <c r="N987" s="28"/>
      <c r="O987" s="28"/>
      <c r="P987" s="28"/>
      <c r="Q987" s="28"/>
      <c r="R987" s="28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</row>
    <row r="988">
      <c r="A988" s="32"/>
      <c r="B988" s="33"/>
      <c r="C988" s="33"/>
      <c r="D988" s="33"/>
      <c r="E988" s="34"/>
      <c r="F988" s="35"/>
      <c r="G988" s="28"/>
      <c r="H988" s="29"/>
      <c r="I988" s="28"/>
      <c r="J988" s="28"/>
      <c r="K988" s="36"/>
      <c r="L988" s="36"/>
      <c r="M988" s="28"/>
      <c r="N988" s="28"/>
      <c r="O988" s="28"/>
      <c r="P988" s="28"/>
      <c r="Q988" s="28"/>
      <c r="R988" s="28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</row>
    <row r="989">
      <c r="A989" s="32"/>
      <c r="B989" s="33"/>
      <c r="C989" s="33"/>
      <c r="D989" s="33"/>
      <c r="E989" s="34"/>
      <c r="F989" s="35"/>
      <c r="G989" s="28"/>
      <c r="H989" s="29"/>
      <c r="I989" s="28"/>
      <c r="J989" s="28"/>
      <c r="K989" s="36"/>
      <c r="L989" s="36"/>
      <c r="M989" s="28"/>
      <c r="N989" s="28"/>
      <c r="O989" s="28"/>
      <c r="P989" s="28"/>
      <c r="Q989" s="28"/>
      <c r="R989" s="28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</row>
    <row r="990">
      <c r="A990" s="32"/>
      <c r="B990" s="33"/>
      <c r="C990" s="33"/>
      <c r="D990" s="33"/>
      <c r="E990" s="34"/>
      <c r="F990" s="35"/>
      <c r="G990" s="28"/>
      <c r="H990" s="29"/>
      <c r="I990" s="28"/>
      <c r="J990" s="28"/>
      <c r="K990" s="36"/>
      <c r="L990" s="36"/>
      <c r="M990" s="28"/>
      <c r="N990" s="28"/>
      <c r="O990" s="28"/>
      <c r="P990" s="28"/>
      <c r="Q990" s="28"/>
      <c r="R990" s="28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</row>
    <row r="991">
      <c r="A991" s="32"/>
      <c r="B991" s="33"/>
      <c r="C991" s="33"/>
      <c r="D991" s="33"/>
      <c r="E991" s="34"/>
      <c r="F991" s="35"/>
      <c r="G991" s="28"/>
      <c r="H991" s="29"/>
      <c r="I991" s="28"/>
      <c r="J991" s="28"/>
      <c r="K991" s="36"/>
      <c r="L991" s="36"/>
      <c r="M991" s="28"/>
      <c r="N991" s="28"/>
      <c r="O991" s="28"/>
      <c r="P991" s="28"/>
      <c r="Q991" s="28"/>
      <c r="R991" s="28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</row>
    <row r="992">
      <c r="A992" s="32"/>
      <c r="B992" s="33"/>
      <c r="C992" s="33"/>
      <c r="D992" s="33"/>
      <c r="E992" s="34"/>
      <c r="F992" s="35"/>
      <c r="G992" s="28"/>
      <c r="H992" s="29"/>
      <c r="I992" s="28"/>
      <c r="J992" s="28"/>
      <c r="K992" s="36"/>
      <c r="L992" s="36"/>
      <c r="M992" s="28"/>
      <c r="N992" s="28"/>
      <c r="O992" s="28"/>
      <c r="P992" s="28"/>
      <c r="Q992" s="28"/>
      <c r="R992" s="28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</row>
    <row r="993">
      <c r="A993" s="32"/>
      <c r="B993" s="33"/>
      <c r="C993" s="33"/>
      <c r="D993" s="33"/>
      <c r="E993" s="34"/>
      <c r="F993" s="35"/>
      <c r="G993" s="28"/>
      <c r="H993" s="29"/>
      <c r="I993" s="28"/>
      <c r="J993" s="28"/>
      <c r="K993" s="36"/>
      <c r="L993" s="36"/>
      <c r="M993" s="28"/>
      <c r="N993" s="28"/>
      <c r="O993" s="28"/>
      <c r="P993" s="28"/>
      <c r="Q993" s="28"/>
      <c r="R993" s="28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</row>
    <row r="994">
      <c r="A994" s="32"/>
      <c r="B994" s="33"/>
      <c r="C994" s="33"/>
      <c r="D994" s="33"/>
      <c r="E994" s="34"/>
      <c r="F994" s="35"/>
      <c r="G994" s="28"/>
      <c r="H994" s="29"/>
      <c r="I994" s="28"/>
      <c r="J994" s="28"/>
      <c r="K994" s="36"/>
      <c r="L994" s="36"/>
      <c r="M994" s="28"/>
      <c r="N994" s="28"/>
      <c r="O994" s="28"/>
      <c r="P994" s="28"/>
      <c r="Q994" s="28"/>
      <c r="R994" s="28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</row>
    <row r="995">
      <c r="A995" s="32"/>
      <c r="B995" s="33"/>
      <c r="C995" s="33"/>
      <c r="D995" s="33"/>
      <c r="E995" s="34"/>
      <c r="F995" s="35"/>
      <c r="G995" s="28"/>
      <c r="H995" s="29"/>
      <c r="I995" s="28"/>
      <c r="J995" s="28"/>
      <c r="K995" s="36"/>
      <c r="L995" s="36"/>
      <c r="M995" s="28"/>
      <c r="N995" s="28"/>
      <c r="O995" s="28"/>
      <c r="P995" s="28"/>
      <c r="Q995" s="28"/>
      <c r="R995" s="28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</row>
    <row r="996">
      <c r="A996" s="32"/>
      <c r="B996" s="33"/>
      <c r="C996" s="33"/>
      <c r="D996" s="33"/>
      <c r="E996" s="34"/>
      <c r="F996" s="35"/>
      <c r="G996" s="28"/>
      <c r="H996" s="29"/>
      <c r="I996" s="28"/>
      <c r="J996" s="28"/>
      <c r="K996" s="36"/>
      <c r="L996" s="36"/>
      <c r="M996" s="28"/>
      <c r="N996" s="28"/>
      <c r="O996" s="28"/>
      <c r="P996" s="28"/>
      <c r="Q996" s="28"/>
      <c r="R996" s="28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</row>
    <row r="997">
      <c r="A997" s="32"/>
      <c r="B997" s="33"/>
      <c r="C997" s="33"/>
      <c r="D997" s="33"/>
      <c r="E997" s="34"/>
      <c r="F997" s="35"/>
      <c r="G997" s="28"/>
      <c r="H997" s="29"/>
      <c r="I997" s="28"/>
      <c r="J997" s="28"/>
      <c r="K997" s="36"/>
      <c r="L997" s="36"/>
      <c r="M997" s="28"/>
      <c r="N997" s="28"/>
      <c r="O997" s="28"/>
      <c r="P997" s="28"/>
      <c r="Q997" s="28"/>
      <c r="R997" s="28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</row>
    <row r="998">
      <c r="A998" s="32"/>
      <c r="B998" s="33"/>
      <c r="C998" s="33"/>
      <c r="D998" s="33"/>
      <c r="E998" s="34"/>
      <c r="F998" s="35"/>
      <c r="G998" s="28"/>
      <c r="H998" s="29"/>
      <c r="I998" s="28"/>
      <c r="J998" s="28"/>
      <c r="K998" s="36"/>
      <c r="L998" s="36"/>
      <c r="M998" s="28"/>
      <c r="N998" s="28"/>
      <c r="O998" s="28"/>
      <c r="P998" s="28"/>
      <c r="Q998" s="28"/>
      <c r="R998" s="28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</row>
    <row r="999">
      <c r="A999" s="32"/>
      <c r="B999" s="33"/>
      <c r="C999" s="33"/>
      <c r="D999" s="33"/>
      <c r="E999" s="34"/>
      <c r="F999" s="35"/>
      <c r="G999" s="28"/>
      <c r="H999" s="29"/>
      <c r="I999" s="28"/>
      <c r="J999" s="28"/>
      <c r="K999" s="36"/>
      <c r="L999" s="36"/>
      <c r="M999" s="28"/>
      <c r="N999" s="28"/>
      <c r="O999" s="28"/>
      <c r="P999" s="28"/>
      <c r="Q999" s="28"/>
      <c r="R999" s="28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</row>
    <row r="1000">
      <c r="A1000" s="32"/>
      <c r="B1000" s="33"/>
      <c r="C1000" s="33"/>
      <c r="D1000" s="33"/>
      <c r="E1000" s="34"/>
      <c r="F1000" s="35"/>
      <c r="G1000" s="28"/>
      <c r="H1000" s="29"/>
      <c r="I1000" s="28"/>
      <c r="J1000" s="28"/>
      <c r="K1000" s="36"/>
      <c r="L1000" s="36"/>
      <c r="M1000" s="28"/>
      <c r="N1000" s="28"/>
      <c r="O1000" s="28"/>
      <c r="P1000" s="28"/>
      <c r="Q1000" s="28"/>
      <c r="R1000" s="28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</row>
    <row r="1001">
      <c r="A1001" s="32"/>
      <c r="B1001" s="33"/>
      <c r="C1001" s="33"/>
      <c r="D1001" s="33"/>
      <c r="E1001" s="34"/>
      <c r="F1001" s="35"/>
      <c r="G1001" s="28"/>
      <c r="H1001" s="29"/>
      <c r="I1001" s="28"/>
      <c r="J1001" s="28"/>
      <c r="K1001" s="36"/>
      <c r="L1001" s="36"/>
      <c r="M1001" s="28"/>
      <c r="N1001" s="28"/>
      <c r="O1001" s="28"/>
      <c r="P1001" s="28"/>
      <c r="Q1001" s="28"/>
      <c r="R1001" s="28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</row>
    <row r="1002">
      <c r="A1002" s="32"/>
      <c r="B1002" s="33"/>
      <c r="C1002" s="33"/>
      <c r="D1002" s="33"/>
      <c r="E1002" s="34"/>
      <c r="F1002" s="35"/>
      <c r="G1002" s="28"/>
      <c r="H1002" s="29"/>
      <c r="I1002" s="28"/>
      <c r="J1002" s="28"/>
      <c r="K1002" s="36"/>
      <c r="L1002" s="36"/>
      <c r="M1002" s="28"/>
      <c r="O1002" s="28"/>
      <c r="AD1002" s="29"/>
      <c r="AE1002" s="29"/>
      <c r="AF1002" s="29"/>
      <c r="AG1002" s="29"/>
      <c r="AH1002" s="29"/>
      <c r="AI1002" s="29"/>
      <c r="AJ1002" s="29"/>
      <c r="AK1002" s="29"/>
    </row>
  </sheetData>
  <autoFilter ref="$A$1:$Z$218"/>
  <customSheetViews>
    <customSheetView guid="{0254C13D-EEEF-428C-BC79-1D1B3EFACEF2}" filter="1" showAutoFilter="1">
      <autoFilter ref="$A$1:$AK$100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63"/>
    <col customWidth="1" min="3" max="5" width="16.88"/>
    <col customWidth="1" min="6" max="6" width="10.75"/>
  </cols>
  <sheetData>
    <row r="1">
      <c r="B1" s="11" t="s">
        <v>2089</v>
      </c>
      <c r="C1" s="14" t="s">
        <v>12</v>
      </c>
      <c r="D1" s="14" t="s">
        <v>13</v>
      </c>
      <c r="E1" s="14" t="s">
        <v>14</v>
      </c>
      <c r="F1" s="14" t="s">
        <v>15</v>
      </c>
    </row>
    <row r="2">
      <c r="B2" s="24">
        <v>0.0</v>
      </c>
      <c r="C2" s="69" t="s">
        <v>17</v>
      </c>
      <c r="D2" s="69" t="s">
        <v>17</v>
      </c>
      <c r="E2" s="69" t="s">
        <v>17</v>
      </c>
      <c r="F2" s="69" t="s">
        <v>17</v>
      </c>
    </row>
    <row r="3">
      <c r="B3" s="24">
        <v>0.0</v>
      </c>
      <c r="C3" s="69" t="s">
        <v>17</v>
      </c>
      <c r="D3" s="69" t="s">
        <v>17</v>
      </c>
      <c r="E3" s="69" t="s">
        <v>17</v>
      </c>
      <c r="F3" s="69" t="s">
        <v>17</v>
      </c>
    </row>
    <row r="4">
      <c r="B4" s="24">
        <v>9.0</v>
      </c>
      <c r="C4" s="69" t="s">
        <v>17</v>
      </c>
      <c r="D4" s="69" t="s">
        <v>17</v>
      </c>
      <c r="E4" s="69" t="s">
        <v>17</v>
      </c>
      <c r="F4" s="69" t="s">
        <v>17</v>
      </c>
    </row>
    <row r="5">
      <c r="B5" s="24">
        <v>13.0</v>
      </c>
      <c r="C5" s="70">
        <v>86.07527164</v>
      </c>
      <c r="D5" s="70">
        <v>0.1721822608</v>
      </c>
      <c r="E5" s="70">
        <v>7.390385564</v>
      </c>
      <c r="F5" s="70">
        <v>6.362160532</v>
      </c>
    </row>
    <row r="6">
      <c r="B6" s="24">
        <v>14.0</v>
      </c>
      <c r="C6" s="69" t="s">
        <v>17</v>
      </c>
      <c r="D6" s="69" t="s">
        <v>17</v>
      </c>
      <c r="E6" s="69" t="s">
        <v>17</v>
      </c>
      <c r="F6" s="69" t="s">
        <v>17</v>
      </c>
    </row>
    <row r="7">
      <c r="B7" s="24">
        <v>14.0</v>
      </c>
      <c r="C7" s="70">
        <v>90.66911086</v>
      </c>
      <c r="D7" s="70">
        <v>8.034462869</v>
      </c>
      <c r="E7" s="70">
        <v>1.296426269</v>
      </c>
      <c r="F7" s="70">
        <v>0.0</v>
      </c>
    </row>
    <row r="8">
      <c r="B8" s="24">
        <v>17.0</v>
      </c>
      <c r="C8" s="70">
        <v>83.0175993</v>
      </c>
      <c r="D8" s="70">
        <v>9.250506251</v>
      </c>
      <c r="E8" s="70">
        <v>5.462303057</v>
      </c>
      <c r="F8" s="70">
        <v>2.269591394</v>
      </c>
    </row>
    <row r="9">
      <c r="B9" s="24">
        <v>17.0</v>
      </c>
      <c r="C9" s="70">
        <v>86.45469821</v>
      </c>
      <c r="D9" s="70">
        <v>10.27894825</v>
      </c>
      <c r="E9" s="70">
        <v>2.897503996</v>
      </c>
      <c r="F9" s="70">
        <v>0.3688495446</v>
      </c>
    </row>
    <row r="10">
      <c r="B10" s="24">
        <v>17.0</v>
      </c>
      <c r="C10" s="70">
        <v>85.81383976</v>
      </c>
      <c r="D10" s="70">
        <v>9.950440829</v>
      </c>
      <c r="E10" s="70">
        <v>2.13468778</v>
      </c>
      <c r="F10" s="70">
        <v>2.101031634</v>
      </c>
    </row>
    <row r="11">
      <c r="B11" s="24">
        <v>18.0</v>
      </c>
      <c r="C11" s="70">
        <v>92.10119</v>
      </c>
      <c r="D11" s="70">
        <v>7.89881</v>
      </c>
      <c r="E11" s="70">
        <v>0.0</v>
      </c>
      <c r="F11" s="70">
        <v>0.0</v>
      </c>
    </row>
    <row r="12">
      <c r="B12" s="24">
        <v>19.0</v>
      </c>
      <c r="C12" s="70">
        <v>97.20582219</v>
      </c>
      <c r="D12" s="70">
        <v>2.166718886</v>
      </c>
      <c r="E12" s="70">
        <v>0.6274589237</v>
      </c>
      <c r="F12" s="70">
        <v>0.0</v>
      </c>
    </row>
    <row r="13">
      <c r="B13" s="24">
        <v>19.0</v>
      </c>
      <c r="C13" s="70">
        <v>99.56938019</v>
      </c>
      <c r="D13" s="70">
        <v>0.1273977901</v>
      </c>
      <c r="E13" s="70">
        <v>0.3032220202</v>
      </c>
      <c r="F13" s="70">
        <v>0.0</v>
      </c>
    </row>
    <row r="14">
      <c r="B14" s="24">
        <v>20.0</v>
      </c>
      <c r="C14" s="70">
        <v>70.01770445</v>
      </c>
      <c r="D14" s="70">
        <v>18.71066092</v>
      </c>
      <c r="E14" s="70">
        <v>11.27163464</v>
      </c>
      <c r="F14" s="70">
        <v>0.0</v>
      </c>
    </row>
    <row r="15">
      <c r="B15" s="24">
        <v>21.0</v>
      </c>
      <c r="C15" s="70">
        <v>89.57763316</v>
      </c>
      <c r="D15" s="70">
        <v>3.101581411</v>
      </c>
      <c r="E15" s="70">
        <v>6.359123168</v>
      </c>
      <c r="F15" s="70">
        <v>0.9616622585</v>
      </c>
    </row>
    <row r="16">
      <c r="B16" s="24">
        <v>22.0</v>
      </c>
      <c r="C16" s="70">
        <v>84.21282816</v>
      </c>
      <c r="D16" s="70">
        <v>14.30300858</v>
      </c>
      <c r="E16" s="70">
        <v>1.091582355</v>
      </c>
      <c r="F16" s="70">
        <v>0.392580896</v>
      </c>
    </row>
    <row r="17">
      <c r="B17" s="24">
        <v>23.0</v>
      </c>
      <c r="C17" s="70">
        <v>99.60665819</v>
      </c>
      <c r="D17" s="70">
        <v>0.143540536</v>
      </c>
      <c r="E17" s="70">
        <v>0.2498012758</v>
      </c>
      <c r="F17" s="70">
        <v>0.0</v>
      </c>
    </row>
    <row r="18">
      <c r="B18" s="24">
        <v>24.0</v>
      </c>
      <c r="C18" s="70">
        <v>96.74976305</v>
      </c>
      <c r="D18" s="70">
        <v>0.7460644731</v>
      </c>
      <c r="E18" s="70">
        <v>1.632164244</v>
      </c>
      <c r="F18" s="70">
        <v>0.8720082294</v>
      </c>
    </row>
    <row r="19">
      <c r="B19" s="24">
        <v>24.0</v>
      </c>
      <c r="C19" s="70">
        <v>74.19222309</v>
      </c>
      <c r="D19" s="70">
        <v>15.99651381</v>
      </c>
      <c r="E19" s="70">
        <v>8.922452721</v>
      </c>
      <c r="F19" s="70">
        <v>0.8888103843</v>
      </c>
    </row>
    <row r="20">
      <c r="B20" s="24">
        <v>24.0</v>
      </c>
      <c r="C20" s="70">
        <v>90.45807717</v>
      </c>
      <c r="D20" s="70">
        <v>8.85091472</v>
      </c>
      <c r="E20" s="70">
        <v>0.0</v>
      </c>
      <c r="F20" s="70">
        <v>0.6910081144</v>
      </c>
    </row>
    <row r="21">
      <c r="B21" s="24">
        <v>25.0</v>
      </c>
      <c r="C21" s="70">
        <v>91.41077689</v>
      </c>
      <c r="D21" s="70">
        <v>3.557120425</v>
      </c>
      <c r="E21" s="70">
        <v>3.899286137</v>
      </c>
      <c r="F21" s="70">
        <v>1.132816553</v>
      </c>
    </row>
    <row r="22">
      <c r="B22" s="24">
        <v>25.0</v>
      </c>
      <c r="C22" s="70">
        <v>78.7828518</v>
      </c>
      <c r="D22" s="70">
        <v>13.74416783</v>
      </c>
      <c r="E22" s="70">
        <v>6.421044133</v>
      </c>
      <c r="F22" s="70">
        <v>1.051936238</v>
      </c>
    </row>
    <row r="23">
      <c r="B23" s="24">
        <v>26.0</v>
      </c>
      <c r="C23" s="70">
        <v>99.5</v>
      </c>
      <c r="D23" s="70">
        <v>0.5</v>
      </c>
      <c r="E23" s="70">
        <v>0.0</v>
      </c>
      <c r="F23" s="70">
        <v>0.0</v>
      </c>
    </row>
    <row r="24">
      <c r="B24" s="24">
        <v>26.0</v>
      </c>
      <c r="C24" s="70">
        <v>100.0</v>
      </c>
      <c r="D24" s="70">
        <v>0.0</v>
      </c>
      <c r="E24" s="70">
        <v>0.0</v>
      </c>
      <c r="F24" s="70">
        <v>0.0</v>
      </c>
    </row>
    <row r="25">
      <c r="B25" s="24">
        <v>27.0</v>
      </c>
      <c r="C25" s="70">
        <v>100.0</v>
      </c>
      <c r="D25" s="70">
        <v>0.0</v>
      </c>
      <c r="E25" s="70">
        <v>0.0</v>
      </c>
      <c r="F25" s="70">
        <v>0.0</v>
      </c>
    </row>
    <row r="26">
      <c r="B26" s="24">
        <v>28.0</v>
      </c>
      <c r="C26" s="70">
        <v>95.58062386</v>
      </c>
      <c r="D26" s="70">
        <v>0.8848144763</v>
      </c>
      <c r="E26" s="70">
        <v>1.527268323</v>
      </c>
      <c r="F26" s="70">
        <v>2.007293339</v>
      </c>
    </row>
    <row r="27">
      <c r="B27" s="24">
        <v>28.0</v>
      </c>
      <c r="C27" s="70">
        <v>86.97523145</v>
      </c>
      <c r="D27" s="70">
        <v>4.327944725</v>
      </c>
      <c r="E27" s="70">
        <v>2.73514263</v>
      </c>
      <c r="F27" s="70">
        <v>5.961681193</v>
      </c>
    </row>
    <row r="28">
      <c r="B28" s="24">
        <v>29.0</v>
      </c>
      <c r="C28" s="70">
        <v>93.02090855</v>
      </c>
      <c r="D28" s="70">
        <v>2.698211997</v>
      </c>
      <c r="E28" s="70">
        <v>3.625530038</v>
      </c>
      <c r="F28" s="70">
        <v>0.65534942</v>
      </c>
    </row>
    <row r="29">
      <c r="B29" s="24">
        <v>31.0</v>
      </c>
      <c r="C29" s="69" t="s">
        <v>17</v>
      </c>
      <c r="D29" s="69" t="s">
        <v>17</v>
      </c>
      <c r="E29" s="69" t="s">
        <v>17</v>
      </c>
      <c r="F29" s="69" t="s">
        <v>17</v>
      </c>
    </row>
    <row r="30">
      <c r="B30" s="24">
        <v>31.0</v>
      </c>
      <c r="C30" s="70">
        <v>96.47695792</v>
      </c>
      <c r="D30" s="70">
        <v>1.527338152</v>
      </c>
      <c r="E30" s="70">
        <v>1.995703929</v>
      </c>
      <c r="F30" s="70">
        <v>0.0</v>
      </c>
    </row>
    <row r="31">
      <c r="B31" s="24">
        <v>31.0</v>
      </c>
      <c r="C31" s="70">
        <v>80.08191854</v>
      </c>
      <c r="D31" s="70">
        <v>14.60004919</v>
      </c>
      <c r="E31" s="70">
        <v>4.875836487</v>
      </c>
      <c r="F31" s="70">
        <v>0.4421957805</v>
      </c>
    </row>
    <row r="32">
      <c r="B32" s="24">
        <v>31.0</v>
      </c>
      <c r="C32" s="70">
        <v>95.42788606</v>
      </c>
      <c r="D32" s="70">
        <v>0.0</v>
      </c>
      <c r="E32" s="70">
        <v>1.830283006</v>
      </c>
      <c r="F32" s="70">
        <v>2.741830931</v>
      </c>
    </row>
    <row r="33">
      <c r="B33" s="24">
        <v>32.0</v>
      </c>
      <c r="C33" s="70">
        <v>92.89512895</v>
      </c>
      <c r="D33" s="70">
        <v>4.964517757</v>
      </c>
      <c r="E33" s="70">
        <v>2.122298674</v>
      </c>
      <c r="F33" s="70">
        <v>0.01805461538</v>
      </c>
    </row>
    <row r="34">
      <c r="B34" s="24">
        <v>35.0</v>
      </c>
      <c r="C34" s="70">
        <v>73.76365956</v>
      </c>
      <c r="D34" s="70">
        <v>25.22343986</v>
      </c>
      <c r="E34" s="70">
        <v>0.0</v>
      </c>
      <c r="F34" s="70">
        <v>1.012900581</v>
      </c>
    </row>
    <row r="35">
      <c r="B35" s="24">
        <v>35.0</v>
      </c>
      <c r="C35" s="70">
        <v>88.7939249</v>
      </c>
      <c r="D35" s="70">
        <v>6.337231166</v>
      </c>
      <c r="E35" s="70">
        <v>2.194178786</v>
      </c>
      <c r="F35" s="70">
        <v>2.674665152</v>
      </c>
    </row>
    <row r="36">
      <c r="B36" s="24">
        <v>35.0</v>
      </c>
      <c r="C36" s="70">
        <v>93.6700363</v>
      </c>
      <c r="D36" s="70">
        <v>3.272056027</v>
      </c>
      <c r="E36" s="70">
        <v>2.820607523</v>
      </c>
      <c r="F36" s="70">
        <v>0.2373001538</v>
      </c>
    </row>
    <row r="37">
      <c r="B37" s="24">
        <v>36.0</v>
      </c>
      <c r="C37" s="70">
        <v>97.06426222</v>
      </c>
      <c r="D37" s="70">
        <v>0.0</v>
      </c>
      <c r="E37" s="70">
        <v>2.935737778</v>
      </c>
      <c r="F37" s="70">
        <v>0.0</v>
      </c>
    </row>
    <row r="38">
      <c r="B38" s="24">
        <v>37.0</v>
      </c>
      <c r="C38" s="70">
        <v>99.30769231</v>
      </c>
      <c r="D38" s="70">
        <v>0.6923076923</v>
      </c>
      <c r="E38" s="70">
        <v>0.0</v>
      </c>
      <c r="F38" s="70">
        <v>0.0</v>
      </c>
    </row>
    <row r="39">
      <c r="B39" s="24">
        <v>37.0</v>
      </c>
      <c r="C39" s="70">
        <v>86.58169007</v>
      </c>
      <c r="D39" s="70">
        <v>12.95724153</v>
      </c>
      <c r="E39" s="70">
        <v>0.461068398</v>
      </c>
      <c r="F39" s="70">
        <v>0.0</v>
      </c>
    </row>
    <row r="40">
      <c r="B40" s="24">
        <v>37.0</v>
      </c>
      <c r="C40" s="70">
        <v>87.98504792</v>
      </c>
      <c r="D40" s="70">
        <v>5.452291027</v>
      </c>
      <c r="E40" s="70">
        <v>4.912684644</v>
      </c>
      <c r="F40" s="70">
        <v>1.649976404</v>
      </c>
    </row>
    <row r="41">
      <c r="B41" s="24">
        <v>37.0</v>
      </c>
      <c r="C41" s="70">
        <v>99.18304001</v>
      </c>
      <c r="D41" s="70">
        <v>0.0</v>
      </c>
      <c r="E41" s="70">
        <v>0.816959987</v>
      </c>
      <c r="F41" s="70">
        <v>0.0</v>
      </c>
    </row>
    <row r="42">
      <c r="B42" s="24">
        <v>37.0</v>
      </c>
      <c r="C42" s="70">
        <v>92.76804985</v>
      </c>
      <c r="D42" s="70">
        <v>3.771561162</v>
      </c>
      <c r="E42" s="70">
        <v>3.126184571</v>
      </c>
      <c r="F42" s="70">
        <v>0.3342044223</v>
      </c>
    </row>
    <row r="43">
      <c r="B43" s="24">
        <v>38.0</v>
      </c>
      <c r="C43" s="70">
        <v>77.01412934</v>
      </c>
      <c r="D43" s="70">
        <v>21.48137937</v>
      </c>
      <c r="E43" s="70">
        <v>1.504491286</v>
      </c>
      <c r="F43" s="70">
        <v>0.0</v>
      </c>
    </row>
    <row r="44">
      <c r="B44" s="24">
        <v>38.0</v>
      </c>
      <c r="C44" s="70">
        <v>97.40277797</v>
      </c>
      <c r="D44" s="70">
        <v>1.639520121</v>
      </c>
      <c r="E44" s="70">
        <v>0.6993752147</v>
      </c>
      <c r="F44" s="70">
        <v>0.2583266934</v>
      </c>
    </row>
    <row r="45">
      <c r="B45" s="24">
        <v>39.0</v>
      </c>
      <c r="C45" s="70">
        <v>80.47000694</v>
      </c>
      <c r="D45" s="70">
        <v>4.498430298</v>
      </c>
      <c r="E45" s="70">
        <v>13.74049434</v>
      </c>
      <c r="F45" s="70">
        <v>1.291068417</v>
      </c>
    </row>
    <row r="46">
      <c r="B46" s="24">
        <v>40.0</v>
      </c>
      <c r="C46" s="69" t="s">
        <v>17</v>
      </c>
      <c r="D46" s="69" t="s">
        <v>17</v>
      </c>
      <c r="E46" s="69" t="s">
        <v>17</v>
      </c>
      <c r="F46" s="69" t="s">
        <v>17</v>
      </c>
    </row>
    <row r="47">
      <c r="B47" s="24">
        <v>41.0</v>
      </c>
      <c r="C47" s="70">
        <v>98.99798893</v>
      </c>
      <c r="D47" s="70">
        <v>0.0</v>
      </c>
      <c r="E47" s="70">
        <v>1.002011069</v>
      </c>
      <c r="F47" s="70">
        <v>0.0</v>
      </c>
    </row>
    <row r="48">
      <c r="B48" s="24">
        <v>41.0</v>
      </c>
      <c r="C48" s="70">
        <v>99.92231522</v>
      </c>
      <c r="D48" s="70">
        <v>0.0</v>
      </c>
      <c r="E48" s="70">
        <v>0.07768478119</v>
      </c>
      <c r="F48" s="70">
        <v>0.0</v>
      </c>
    </row>
    <row r="49">
      <c r="B49" s="24">
        <v>42.0</v>
      </c>
      <c r="C49" s="69" t="s">
        <v>17</v>
      </c>
      <c r="D49" s="69" t="s">
        <v>17</v>
      </c>
      <c r="E49" s="69" t="s">
        <v>17</v>
      </c>
      <c r="F49" s="69" t="s">
        <v>17</v>
      </c>
    </row>
    <row r="50">
      <c r="B50" s="24">
        <v>42.0</v>
      </c>
      <c r="C50" s="70">
        <v>98.10662849</v>
      </c>
      <c r="D50" s="70">
        <v>1.3591415</v>
      </c>
      <c r="E50" s="70">
        <v>0.4169208475</v>
      </c>
      <c r="F50" s="70">
        <v>0.1173091586</v>
      </c>
    </row>
    <row r="51">
      <c r="B51" s="24">
        <v>42.0</v>
      </c>
      <c r="C51" s="70">
        <v>49.66166495</v>
      </c>
      <c r="D51" s="70">
        <v>34.27978009</v>
      </c>
      <c r="E51" s="70">
        <v>15.95940214</v>
      </c>
      <c r="F51" s="70">
        <v>0.09915281712</v>
      </c>
    </row>
    <row r="52">
      <c r="B52" s="24">
        <v>43.0</v>
      </c>
      <c r="C52" s="70">
        <v>97.35744448</v>
      </c>
      <c r="D52" s="70">
        <v>1.516060408</v>
      </c>
      <c r="E52" s="70">
        <v>1.126495111</v>
      </c>
      <c r="F52" s="70">
        <v>0.0</v>
      </c>
    </row>
    <row r="53">
      <c r="B53" s="24">
        <v>43.0</v>
      </c>
      <c r="C53" s="70">
        <v>78.41163766</v>
      </c>
      <c r="D53" s="70">
        <v>14.07927743</v>
      </c>
      <c r="E53" s="70">
        <v>5.485735437</v>
      </c>
      <c r="F53" s="70">
        <v>2.023349475</v>
      </c>
    </row>
    <row r="54">
      <c r="B54" s="24">
        <v>43.0</v>
      </c>
      <c r="C54" s="70">
        <v>90.58991001</v>
      </c>
      <c r="D54" s="70">
        <v>3.229348056</v>
      </c>
      <c r="E54" s="70">
        <v>5.307990528</v>
      </c>
      <c r="F54" s="70">
        <v>0.8727514049</v>
      </c>
    </row>
    <row r="55">
      <c r="B55" s="24">
        <v>43.0</v>
      </c>
      <c r="C55" s="70">
        <v>99.5837311</v>
      </c>
      <c r="D55" s="70">
        <v>0.1061012067</v>
      </c>
      <c r="E55" s="70">
        <v>0.3101676943</v>
      </c>
      <c r="F55" s="70">
        <v>0.0</v>
      </c>
    </row>
    <row r="56">
      <c r="B56" s="24">
        <v>44.0</v>
      </c>
      <c r="C56" s="70">
        <v>70.61434791</v>
      </c>
      <c r="D56" s="70">
        <v>20.03063358</v>
      </c>
      <c r="E56" s="70">
        <v>9.340625284</v>
      </c>
      <c r="F56" s="70">
        <v>0.01439322693</v>
      </c>
    </row>
    <row r="57">
      <c r="B57" s="24">
        <v>44.0</v>
      </c>
      <c r="C57" s="70">
        <v>95.91745475</v>
      </c>
      <c r="D57" s="70">
        <v>3.947121723</v>
      </c>
      <c r="E57" s="70">
        <v>0.1354235314</v>
      </c>
      <c r="F57" s="70">
        <v>0.0</v>
      </c>
    </row>
    <row r="58">
      <c r="B58" s="24">
        <v>45.0</v>
      </c>
      <c r="C58" s="70">
        <v>86.73385466</v>
      </c>
      <c r="D58" s="70">
        <v>3.451996194</v>
      </c>
      <c r="E58" s="70">
        <v>9.130414105</v>
      </c>
      <c r="F58" s="70">
        <v>0.6837350463</v>
      </c>
    </row>
    <row r="59">
      <c r="B59" s="24">
        <v>46.0</v>
      </c>
      <c r="C59" s="69" t="s">
        <v>17</v>
      </c>
      <c r="D59" s="69" t="s">
        <v>17</v>
      </c>
      <c r="E59" s="69" t="s">
        <v>17</v>
      </c>
      <c r="F59" s="69" t="s">
        <v>17</v>
      </c>
    </row>
    <row r="60">
      <c r="B60" s="24">
        <v>46.0</v>
      </c>
      <c r="C60" s="69" t="s">
        <v>17</v>
      </c>
      <c r="D60" s="69" t="s">
        <v>17</v>
      </c>
      <c r="E60" s="69" t="s">
        <v>17</v>
      </c>
      <c r="F60" s="69" t="s">
        <v>17</v>
      </c>
    </row>
    <row r="61">
      <c r="B61" s="24">
        <v>46.0</v>
      </c>
      <c r="C61" s="70">
        <v>98.87896</v>
      </c>
      <c r="D61" s="70">
        <v>1.12104</v>
      </c>
      <c r="E61" s="70">
        <v>0.0</v>
      </c>
      <c r="F61" s="70">
        <v>0.0</v>
      </c>
    </row>
    <row r="62">
      <c r="B62" s="24">
        <v>46.0</v>
      </c>
      <c r="C62" s="70">
        <v>79.12330574</v>
      </c>
      <c r="D62" s="70">
        <v>17.26991556</v>
      </c>
      <c r="E62" s="70">
        <v>3.606778703</v>
      </c>
      <c r="F62" s="70">
        <v>0.0</v>
      </c>
    </row>
    <row r="63">
      <c r="B63" s="24">
        <v>46.0</v>
      </c>
      <c r="C63" s="70">
        <v>74.50335478</v>
      </c>
      <c r="D63" s="70">
        <v>14.34445818</v>
      </c>
      <c r="E63" s="70">
        <v>10.29905862</v>
      </c>
      <c r="F63" s="70">
        <v>0.8531284131</v>
      </c>
    </row>
    <row r="64">
      <c r="B64" s="24">
        <v>47.0</v>
      </c>
      <c r="C64" s="70">
        <v>97.4893325</v>
      </c>
      <c r="D64" s="70">
        <v>1.632836465</v>
      </c>
      <c r="E64" s="70">
        <v>0.877831036</v>
      </c>
      <c r="F64" s="70">
        <v>0.0</v>
      </c>
    </row>
    <row r="65">
      <c r="B65" s="24">
        <v>48.0</v>
      </c>
      <c r="C65" s="70">
        <v>73.25800004</v>
      </c>
      <c r="D65" s="70">
        <v>5.708056353</v>
      </c>
      <c r="E65" s="70">
        <v>19.83580681</v>
      </c>
      <c r="F65" s="70">
        <v>1.198136794</v>
      </c>
    </row>
    <row r="66">
      <c r="B66" s="24">
        <v>48.0</v>
      </c>
      <c r="C66" s="70">
        <v>95.32170094</v>
      </c>
      <c r="D66" s="70">
        <v>0.5920836567</v>
      </c>
      <c r="E66" s="70">
        <v>4.086215402</v>
      </c>
      <c r="F66" s="70">
        <v>0.0</v>
      </c>
    </row>
    <row r="67">
      <c r="B67" s="24">
        <v>49.0</v>
      </c>
      <c r="C67" s="69" t="s">
        <v>17</v>
      </c>
      <c r="D67" s="69" t="s">
        <v>17</v>
      </c>
      <c r="E67" s="69" t="s">
        <v>17</v>
      </c>
      <c r="F67" s="69" t="s">
        <v>17</v>
      </c>
    </row>
    <row r="68">
      <c r="B68" s="24">
        <v>49.0</v>
      </c>
      <c r="C68" s="70">
        <v>94.8457044</v>
      </c>
      <c r="D68" s="70">
        <v>5.026922206</v>
      </c>
      <c r="E68" s="70">
        <v>0.1273733928</v>
      </c>
      <c r="F68" s="70">
        <v>0.0</v>
      </c>
    </row>
    <row r="69">
      <c r="B69" s="24">
        <v>50.0</v>
      </c>
      <c r="C69" s="70">
        <v>99.55600556</v>
      </c>
      <c r="D69" s="70">
        <v>0.0</v>
      </c>
      <c r="E69" s="70">
        <v>0.4439944434</v>
      </c>
      <c r="F69" s="70">
        <v>0.0</v>
      </c>
    </row>
    <row r="70">
      <c r="B70" s="24">
        <v>51.0</v>
      </c>
      <c r="C70" s="70">
        <v>100.0</v>
      </c>
      <c r="D70" s="70">
        <v>0.0</v>
      </c>
      <c r="E70" s="70">
        <v>0.0</v>
      </c>
      <c r="F70" s="70">
        <v>0.0</v>
      </c>
    </row>
    <row r="71">
      <c r="B71" s="24">
        <v>52.0</v>
      </c>
      <c r="C71" s="70">
        <v>96.26696535</v>
      </c>
      <c r="D71" s="70">
        <v>2.584758965</v>
      </c>
      <c r="E71" s="70">
        <v>0.6596102638</v>
      </c>
      <c r="F71" s="70">
        <v>0.4886654211</v>
      </c>
    </row>
    <row r="72">
      <c r="B72" s="24">
        <v>52.0</v>
      </c>
      <c r="C72" s="70">
        <v>85.52810963</v>
      </c>
      <c r="D72" s="70">
        <v>10.69005698</v>
      </c>
      <c r="E72" s="70">
        <v>3.58408039</v>
      </c>
      <c r="F72" s="70">
        <v>0.1977530006</v>
      </c>
    </row>
    <row r="73">
      <c r="B73" s="24">
        <v>52.0</v>
      </c>
      <c r="C73" s="70">
        <v>97.61816944</v>
      </c>
      <c r="D73" s="70">
        <v>0.2768660057</v>
      </c>
      <c r="E73" s="70">
        <v>1.94525887</v>
      </c>
      <c r="F73" s="70">
        <v>0.1597056849</v>
      </c>
    </row>
    <row r="74">
      <c r="B74" s="24">
        <v>52.0</v>
      </c>
      <c r="C74" s="70">
        <v>85.09355329</v>
      </c>
      <c r="D74" s="70">
        <v>4.818535156</v>
      </c>
      <c r="E74" s="70">
        <v>5.80236656</v>
      </c>
      <c r="F74" s="70">
        <v>4.285544994</v>
      </c>
    </row>
    <row r="75">
      <c r="B75" s="24">
        <v>52.0</v>
      </c>
      <c r="C75" s="70">
        <v>92.35770519</v>
      </c>
      <c r="D75" s="70">
        <v>2.99188065</v>
      </c>
      <c r="E75" s="70">
        <v>3.356908786</v>
      </c>
      <c r="F75" s="70">
        <v>1.29350537</v>
      </c>
    </row>
    <row r="76">
      <c r="B76" s="24">
        <v>53.0</v>
      </c>
      <c r="C76" s="69" t="s">
        <v>17</v>
      </c>
      <c r="D76" s="69" t="s">
        <v>17</v>
      </c>
      <c r="E76" s="69" t="s">
        <v>17</v>
      </c>
      <c r="F76" s="69" t="s">
        <v>17</v>
      </c>
    </row>
    <row r="77">
      <c r="B77" s="24">
        <v>53.0</v>
      </c>
      <c r="C77" s="69" t="s">
        <v>17</v>
      </c>
      <c r="D77" s="69" t="s">
        <v>17</v>
      </c>
      <c r="E77" s="69" t="s">
        <v>17</v>
      </c>
      <c r="F77" s="69" t="s">
        <v>17</v>
      </c>
    </row>
    <row r="78">
      <c r="B78" s="24">
        <v>53.0</v>
      </c>
      <c r="C78" s="70">
        <v>100.0</v>
      </c>
      <c r="D78" s="70">
        <v>0.0</v>
      </c>
      <c r="E78" s="70">
        <v>0.0</v>
      </c>
      <c r="F78" s="70">
        <v>0.0</v>
      </c>
    </row>
    <row r="79">
      <c r="B79" s="24">
        <v>54.0</v>
      </c>
      <c r="C79" s="70">
        <v>99.60509406</v>
      </c>
      <c r="D79" s="70">
        <v>0.3949059374</v>
      </c>
      <c r="E79" s="70">
        <v>0.0</v>
      </c>
      <c r="F79" s="70">
        <v>0.0</v>
      </c>
    </row>
    <row r="80">
      <c r="B80" s="24">
        <v>54.0</v>
      </c>
      <c r="C80" s="70">
        <v>100.0</v>
      </c>
      <c r="D80" s="70">
        <v>0.0</v>
      </c>
      <c r="E80" s="70">
        <v>0.0</v>
      </c>
      <c r="F80" s="70">
        <v>0.0</v>
      </c>
    </row>
    <row r="81">
      <c r="B81" s="24">
        <v>55.0</v>
      </c>
      <c r="C81" s="69" t="s">
        <v>17</v>
      </c>
      <c r="D81" s="69" t="s">
        <v>17</v>
      </c>
      <c r="E81" s="69" t="s">
        <v>17</v>
      </c>
      <c r="F81" s="69" t="s">
        <v>17</v>
      </c>
    </row>
    <row r="82">
      <c r="B82" s="24">
        <v>55.0</v>
      </c>
      <c r="C82" s="70">
        <v>89.25869465</v>
      </c>
      <c r="D82" s="70">
        <v>9.428808083</v>
      </c>
      <c r="E82" s="70">
        <v>1.31249727</v>
      </c>
      <c r="F82" s="70">
        <v>0.0</v>
      </c>
    </row>
    <row r="83">
      <c r="B83" s="24">
        <v>55.0</v>
      </c>
      <c r="C83" s="70">
        <v>95.40516436</v>
      </c>
      <c r="D83" s="70">
        <v>4.233570117</v>
      </c>
      <c r="E83" s="70">
        <v>0.361265525</v>
      </c>
      <c r="F83" s="70">
        <v>0.0</v>
      </c>
    </row>
    <row r="84">
      <c r="B84" s="24">
        <v>56.0</v>
      </c>
      <c r="C84" s="70">
        <v>91.53117485</v>
      </c>
      <c r="D84" s="70">
        <v>5.658666461</v>
      </c>
      <c r="E84" s="70">
        <v>2.810158691</v>
      </c>
      <c r="F84" s="70">
        <v>0.0</v>
      </c>
    </row>
    <row r="85">
      <c r="B85" s="24">
        <v>56.0</v>
      </c>
      <c r="C85" s="70">
        <v>95.39801591</v>
      </c>
      <c r="D85" s="70">
        <v>2.944456223</v>
      </c>
      <c r="E85" s="70">
        <v>1.317064322</v>
      </c>
      <c r="F85" s="70">
        <v>0.34046355</v>
      </c>
    </row>
    <row r="86">
      <c r="B86" s="24">
        <v>56.0</v>
      </c>
      <c r="C86" s="70">
        <v>94.87156989</v>
      </c>
      <c r="D86" s="70">
        <v>4.783037865</v>
      </c>
      <c r="E86" s="70">
        <v>0.3453922445</v>
      </c>
      <c r="F86" s="70">
        <v>0.0</v>
      </c>
    </row>
    <row r="87">
      <c r="B87" s="24">
        <v>56.0</v>
      </c>
      <c r="C87" s="70">
        <v>100.0</v>
      </c>
      <c r="D87" s="70">
        <v>0.0</v>
      </c>
      <c r="E87" s="70">
        <v>0.0</v>
      </c>
      <c r="F87" s="70">
        <v>0.0</v>
      </c>
    </row>
    <row r="88">
      <c r="B88" s="24">
        <v>57.0</v>
      </c>
      <c r="C88" s="70">
        <v>98.19424406</v>
      </c>
      <c r="D88" s="70">
        <v>0.0</v>
      </c>
      <c r="E88" s="70">
        <v>1.495409344</v>
      </c>
      <c r="F88" s="70">
        <v>0.3103465922</v>
      </c>
    </row>
    <row r="89">
      <c r="B89" s="24">
        <v>57.0</v>
      </c>
      <c r="C89" s="70">
        <v>84.62262129</v>
      </c>
      <c r="D89" s="70">
        <v>7.227673879</v>
      </c>
      <c r="E89" s="70">
        <v>8.149704835</v>
      </c>
      <c r="F89" s="70">
        <v>0.0</v>
      </c>
    </row>
    <row r="90">
      <c r="B90" s="24">
        <v>57.0</v>
      </c>
      <c r="C90" s="70">
        <v>96.12725952</v>
      </c>
      <c r="D90" s="70">
        <v>2.608342455</v>
      </c>
      <c r="E90" s="70">
        <v>1.185613803</v>
      </c>
      <c r="F90" s="70">
        <v>0.07878421819</v>
      </c>
    </row>
    <row r="91">
      <c r="B91" s="24">
        <v>57.0</v>
      </c>
      <c r="C91" s="70">
        <v>97.58051207</v>
      </c>
      <c r="D91" s="70">
        <v>0.6085098345</v>
      </c>
      <c r="E91" s="70">
        <v>1.679615139</v>
      </c>
      <c r="F91" s="70">
        <v>0.1313629588</v>
      </c>
    </row>
    <row r="92">
      <c r="B92" s="24">
        <v>58.0</v>
      </c>
      <c r="C92" s="70">
        <v>97.93740299</v>
      </c>
      <c r="D92" s="70">
        <v>1.727136954</v>
      </c>
      <c r="E92" s="70">
        <v>0.3354600563</v>
      </c>
      <c r="F92" s="70">
        <v>0.0</v>
      </c>
    </row>
    <row r="93">
      <c r="B93" s="24">
        <v>58.0</v>
      </c>
      <c r="C93" s="70">
        <v>100.0</v>
      </c>
      <c r="D93" s="70">
        <v>0.0</v>
      </c>
      <c r="E93" s="70">
        <v>0.0</v>
      </c>
      <c r="F93" s="70">
        <v>0.0</v>
      </c>
    </row>
    <row r="94">
      <c r="B94" s="24">
        <v>58.0</v>
      </c>
      <c r="C94" s="70">
        <v>99.83728281</v>
      </c>
      <c r="D94" s="70">
        <v>0.1537015262</v>
      </c>
      <c r="E94" s="70">
        <v>0.009015663296</v>
      </c>
      <c r="F94" s="70">
        <v>0.0</v>
      </c>
    </row>
    <row r="95">
      <c r="B95" s="24">
        <v>58.0</v>
      </c>
      <c r="C95" s="70">
        <v>98.00073133</v>
      </c>
      <c r="D95" s="70">
        <v>1.999268673</v>
      </c>
      <c r="E95" s="70">
        <v>0.0</v>
      </c>
      <c r="F95" s="70">
        <v>0.0</v>
      </c>
    </row>
    <row r="96">
      <c r="B96" s="24">
        <v>58.0</v>
      </c>
      <c r="C96" s="70">
        <v>82.08358486</v>
      </c>
      <c r="D96" s="70">
        <v>13.02379677</v>
      </c>
      <c r="E96" s="70">
        <v>3.850701351</v>
      </c>
      <c r="F96" s="70">
        <v>1.041917019</v>
      </c>
    </row>
    <row r="97">
      <c r="B97" s="24">
        <v>59.0</v>
      </c>
      <c r="C97" s="70">
        <v>99.44615394</v>
      </c>
      <c r="D97" s="70">
        <v>0.0</v>
      </c>
      <c r="E97" s="70">
        <v>0.538220742</v>
      </c>
      <c r="F97" s="70">
        <v>0.01562531586</v>
      </c>
    </row>
    <row r="98">
      <c r="B98" s="24">
        <v>59.0</v>
      </c>
      <c r="C98" s="70">
        <v>97.40695661</v>
      </c>
      <c r="D98" s="70">
        <v>0.1075523143</v>
      </c>
      <c r="E98" s="70">
        <v>2.244007656</v>
      </c>
      <c r="F98" s="70">
        <v>0.2414834229</v>
      </c>
    </row>
    <row r="99">
      <c r="B99" s="24">
        <v>59.0</v>
      </c>
      <c r="C99" s="70">
        <v>100.0</v>
      </c>
      <c r="D99" s="70">
        <v>0.0</v>
      </c>
      <c r="E99" s="70">
        <v>0.0</v>
      </c>
      <c r="F99" s="70">
        <v>0.0</v>
      </c>
    </row>
    <row r="100">
      <c r="B100" s="24">
        <v>60.0</v>
      </c>
      <c r="C100" s="70">
        <v>99.94435484</v>
      </c>
      <c r="D100" s="70">
        <v>0.0</v>
      </c>
      <c r="E100" s="70">
        <v>0.05564516129</v>
      </c>
      <c r="F100" s="70">
        <v>0.0</v>
      </c>
    </row>
    <row r="101">
      <c r="B101" s="24">
        <v>62.0</v>
      </c>
      <c r="C101" s="69" t="s">
        <v>17</v>
      </c>
      <c r="D101" s="69" t="s">
        <v>17</v>
      </c>
      <c r="E101" s="69" t="s">
        <v>17</v>
      </c>
      <c r="F101" s="69" t="s">
        <v>17</v>
      </c>
    </row>
    <row r="102">
      <c r="B102" s="24">
        <v>62.0</v>
      </c>
      <c r="C102" s="70">
        <v>95.66380912</v>
      </c>
      <c r="D102" s="70">
        <v>1.62808683</v>
      </c>
      <c r="E102" s="70">
        <v>2.708104054</v>
      </c>
      <c r="F102" s="70">
        <v>0.0</v>
      </c>
    </row>
    <row r="103">
      <c r="B103" s="24">
        <v>62.0</v>
      </c>
      <c r="C103" s="70">
        <v>99.88674854</v>
      </c>
      <c r="D103" s="70">
        <v>0.1132514643</v>
      </c>
      <c r="E103" s="70">
        <v>0.0</v>
      </c>
      <c r="F103" s="70">
        <v>0.0</v>
      </c>
    </row>
    <row r="104">
      <c r="B104" s="24">
        <v>62.0</v>
      </c>
      <c r="C104" s="70">
        <v>96.91351044</v>
      </c>
      <c r="D104" s="70">
        <v>0.8801428799</v>
      </c>
      <c r="E104" s="70">
        <v>2.206346677</v>
      </c>
      <c r="F104" s="70">
        <v>0.0</v>
      </c>
    </row>
    <row r="105">
      <c r="B105" s="24">
        <v>62.0</v>
      </c>
      <c r="C105" s="70">
        <v>97.11488267</v>
      </c>
      <c r="D105" s="70">
        <v>0.1831784927</v>
      </c>
      <c r="E105" s="70">
        <v>2.37993884</v>
      </c>
      <c r="F105" s="70">
        <v>0.322</v>
      </c>
    </row>
    <row r="106">
      <c r="B106" s="24">
        <v>63.0</v>
      </c>
      <c r="C106" s="70">
        <v>87.96690427</v>
      </c>
      <c r="D106" s="70">
        <v>3.873689522</v>
      </c>
      <c r="E106" s="70">
        <v>8.026457278</v>
      </c>
      <c r="F106" s="70">
        <v>0.1329489253</v>
      </c>
    </row>
    <row r="107">
      <c r="B107" s="24">
        <v>63.0</v>
      </c>
      <c r="C107" s="70">
        <v>99.95448122</v>
      </c>
      <c r="D107" s="70">
        <v>0.0</v>
      </c>
      <c r="E107" s="70">
        <v>0.04551878364</v>
      </c>
      <c r="F107" s="70">
        <v>0.0</v>
      </c>
    </row>
    <row r="108">
      <c r="B108" s="24">
        <v>64.0</v>
      </c>
      <c r="C108" s="70">
        <v>100.0</v>
      </c>
      <c r="D108" s="70">
        <v>0.0</v>
      </c>
      <c r="E108" s="70">
        <v>0.0</v>
      </c>
      <c r="F108" s="70">
        <v>0.0</v>
      </c>
    </row>
    <row r="109">
      <c r="B109" s="24">
        <v>64.0</v>
      </c>
      <c r="C109" s="70">
        <v>96.97988603</v>
      </c>
      <c r="D109" s="70">
        <v>0.0</v>
      </c>
      <c r="E109" s="70">
        <v>3.020113966</v>
      </c>
      <c r="F109" s="70">
        <v>0.0</v>
      </c>
    </row>
    <row r="110">
      <c r="B110" s="24">
        <v>64.0</v>
      </c>
      <c r="C110" s="70">
        <v>100.0</v>
      </c>
      <c r="D110" s="70">
        <v>0.0</v>
      </c>
      <c r="E110" s="70">
        <v>0.0</v>
      </c>
      <c r="F110" s="70">
        <v>0.0</v>
      </c>
    </row>
    <row r="111">
      <c r="B111" s="24">
        <v>64.0</v>
      </c>
      <c r="C111" s="70">
        <v>97.89674601</v>
      </c>
      <c r="D111" s="70">
        <v>1.375477117</v>
      </c>
      <c r="E111" s="70">
        <v>0.7277768759</v>
      </c>
      <c r="F111" s="70">
        <v>0.0</v>
      </c>
    </row>
    <row r="112">
      <c r="B112" s="24">
        <v>66.0</v>
      </c>
      <c r="C112" s="70">
        <v>98.71385387</v>
      </c>
      <c r="D112" s="70">
        <v>0.7944652371</v>
      </c>
      <c r="E112" s="70">
        <v>0.4916808925</v>
      </c>
      <c r="F112" s="70">
        <v>0.0</v>
      </c>
    </row>
    <row r="113">
      <c r="B113" s="24">
        <v>66.0</v>
      </c>
      <c r="C113" s="70">
        <v>100.0</v>
      </c>
      <c r="D113" s="70">
        <v>0.0</v>
      </c>
      <c r="E113" s="70">
        <v>0.0</v>
      </c>
      <c r="F113" s="70">
        <v>0.0</v>
      </c>
    </row>
    <row r="114">
      <c r="B114" s="24">
        <v>67.0</v>
      </c>
      <c r="C114" s="70">
        <v>93.1</v>
      </c>
      <c r="D114" s="70">
        <v>6.9</v>
      </c>
      <c r="E114" s="70">
        <v>0.0</v>
      </c>
      <c r="F114" s="70">
        <v>0.0</v>
      </c>
    </row>
    <row r="115">
      <c r="B115" s="24">
        <v>67.0</v>
      </c>
      <c r="C115" s="70">
        <v>99.19173959</v>
      </c>
      <c r="D115" s="70">
        <v>0.8082604128</v>
      </c>
      <c r="E115" s="70">
        <v>0.0</v>
      </c>
      <c r="F115" s="70">
        <v>0.0</v>
      </c>
    </row>
    <row r="116">
      <c r="B116" s="24">
        <v>67.0</v>
      </c>
      <c r="C116" s="70">
        <v>99.72515812</v>
      </c>
      <c r="D116" s="70">
        <v>0.0</v>
      </c>
      <c r="E116" s="70">
        <v>0.2748418825</v>
      </c>
      <c r="F116" s="70">
        <v>0.0</v>
      </c>
    </row>
    <row r="117">
      <c r="B117" s="24">
        <v>67.0</v>
      </c>
      <c r="C117" s="70">
        <v>71.74314862</v>
      </c>
      <c r="D117" s="70">
        <v>9.558837489</v>
      </c>
      <c r="E117" s="70">
        <v>17.72203473</v>
      </c>
      <c r="F117" s="70">
        <v>0.9759791629</v>
      </c>
    </row>
    <row r="118">
      <c r="B118" s="24">
        <v>67.0</v>
      </c>
      <c r="C118" s="70">
        <v>99.00126484</v>
      </c>
      <c r="D118" s="70">
        <v>0.734785403</v>
      </c>
      <c r="E118" s="70">
        <v>0.2639497547</v>
      </c>
      <c r="F118" s="70">
        <v>0.0</v>
      </c>
    </row>
    <row r="119">
      <c r="B119" s="24">
        <v>68.0</v>
      </c>
      <c r="C119" s="70">
        <v>98.87692469</v>
      </c>
      <c r="D119" s="70">
        <v>0.9987568151</v>
      </c>
      <c r="E119" s="70">
        <v>0.1243184908</v>
      </c>
      <c r="F119" s="70">
        <v>0.0</v>
      </c>
    </row>
    <row r="120">
      <c r="B120" s="24">
        <v>68.0</v>
      </c>
      <c r="C120" s="70">
        <v>100.0</v>
      </c>
      <c r="D120" s="70">
        <v>0.0</v>
      </c>
      <c r="E120" s="70">
        <v>0.0</v>
      </c>
      <c r="F120" s="70">
        <v>0.0</v>
      </c>
    </row>
    <row r="121">
      <c r="B121" s="24">
        <v>68.0</v>
      </c>
      <c r="C121" s="70">
        <v>98.08889267</v>
      </c>
      <c r="D121" s="70">
        <v>1.911107333</v>
      </c>
      <c r="E121" s="70">
        <v>0.0</v>
      </c>
      <c r="F121" s="70">
        <v>0.0</v>
      </c>
    </row>
    <row r="122">
      <c r="B122" s="24">
        <v>68.0</v>
      </c>
      <c r="C122" s="70">
        <v>87.09329616</v>
      </c>
      <c r="D122" s="70">
        <v>10.37996439</v>
      </c>
      <c r="E122" s="70">
        <v>2.517789997</v>
      </c>
      <c r="F122" s="70">
        <v>0.008949452055</v>
      </c>
    </row>
    <row r="123">
      <c r="B123" s="24">
        <v>69.0</v>
      </c>
      <c r="C123" s="70">
        <v>99.98545421</v>
      </c>
      <c r="D123" s="70">
        <v>0.0</v>
      </c>
      <c r="E123" s="70">
        <v>0.01454579307</v>
      </c>
      <c r="F123" s="70">
        <v>0.0</v>
      </c>
    </row>
    <row r="124">
      <c r="B124" s="24">
        <v>69.0</v>
      </c>
      <c r="C124" s="70">
        <v>96.64596558</v>
      </c>
      <c r="D124" s="70">
        <v>1.718335079</v>
      </c>
      <c r="E124" s="70">
        <v>1.635699341</v>
      </c>
      <c r="F124" s="70">
        <v>0.0</v>
      </c>
    </row>
    <row r="125">
      <c r="B125" s="24">
        <v>70.0</v>
      </c>
      <c r="C125" s="70">
        <v>99.12211832</v>
      </c>
      <c r="D125" s="70">
        <v>0.09051328947</v>
      </c>
      <c r="E125" s="70">
        <v>0.5613453808</v>
      </c>
      <c r="F125" s="70">
        <v>0.2260230112</v>
      </c>
    </row>
    <row r="126">
      <c r="B126" s="24">
        <v>70.0</v>
      </c>
      <c r="C126" s="70">
        <v>99.12119763</v>
      </c>
      <c r="D126" s="70">
        <v>0.8788023684</v>
      </c>
      <c r="E126" s="70">
        <v>0.0</v>
      </c>
      <c r="F126" s="70">
        <v>0.0</v>
      </c>
    </row>
    <row r="127">
      <c r="B127" s="24">
        <v>70.0</v>
      </c>
      <c r="C127" s="70">
        <v>91.27727011</v>
      </c>
      <c r="D127" s="70">
        <v>8.14845779</v>
      </c>
      <c r="E127" s="70">
        <v>0.1090456533</v>
      </c>
      <c r="F127" s="70">
        <v>0.4652264446</v>
      </c>
    </row>
    <row r="128">
      <c r="B128" s="24">
        <v>71.0</v>
      </c>
      <c r="C128" s="70">
        <v>97.62498058</v>
      </c>
      <c r="D128" s="70">
        <v>0.4366200322</v>
      </c>
      <c r="E128" s="70">
        <v>1.788579159</v>
      </c>
      <c r="F128" s="70">
        <v>0.1498202281</v>
      </c>
    </row>
    <row r="129">
      <c r="B129" s="24">
        <v>71.0</v>
      </c>
      <c r="C129" s="70">
        <v>99.80873103</v>
      </c>
      <c r="D129" s="70">
        <v>0.19126897</v>
      </c>
      <c r="E129" s="70">
        <v>0.0</v>
      </c>
      <c r="F129" s="70">
        <v>0.0</v>
      </c>
    </row>
    <row r="130">
      <c r="B130" s="24">
        <v>71.0</v>
      </c>
      <c r="C130" s="69" t="s">
        <v>17</v>
      </c>
      <c r="D130" s="69" t="s">
        <v>17</v>
      </c>
      <c r="E130" s="69" t="s">
        <v>17</v>
      </c>
      <c r="F130" s="69" t="s">
        <v>17</v>
      </c>
    </row>
    <row r="131">
      <c r="B131" s="24">
        <v>72.0</v>
      </c>
      <c r="C131" s="69" t="s">
        <v>17</v>
      </c>
      <c r="D131" s="69" t="s">
        <v>17</v>
      </c>
      <c r="E131" s="69" t="s">
        <v>17</v>
      </c>
      <c r="F131" s="69" t="s">
        <v>17</v>
      </c>
    </row>
    <row r="132">
      <c r="B132" s="24">
        <v>72.0</v>
      </c>
      <c r="C132" s="70">
        <v>100.0</v>
      </c>
      <c r="D132" s="70">
        <v>0.0</v>
      </c>
      <c r="E132" s="70">
        <v>0.0</v>
      </c>
      <c r="F132" s="70">
        <v>0.0</v>
      </c>
    </row>
    <row r="133">
      <c r="B133" s="24">
        <v>73.0</v>
      </c>
      <c r="C133" s="70">
        <v>99.57087001</v>
      </c>
      <c r="D133" s="70">
        <v>0.0</v>
      </c>
      <c r="E133" s="70">
        <v>0.4291299944</v>
      </c>
      <c r="F133" s="70">
        <v>0.0</v>
      </c>
    </row>
    <row r="134">
      <c r="B134" s="24">
        <v>74.0</v>
      </c>
      <c r="C134" s="70">
        <v>79.5805429</v>
      </c>
      <c r="D134" s="70">
        <v>20.4194571</v>
      </c>
      <c r="E134" s="70">
        <v>0.0</v>
      </c>
      <c r="F134" s="70">
        <v>0.0</v>
      </c>
    </row>
    <row r="135">
      <c r="B135" s="24">
        <v>74.0</v>
      </c>
      <c r="C135" s="70">
        <v>100.0</v>
      </c>
      <c r="D135" s="70">
        <v>0.0</v>
      </c>
      <c r="E135" s="70">
        <v>0.0</v>
      </c>
      <c r="F135" s="70">
        <v>0.0</v>
      </c>
    </row>
    <row r="136">
      <c r="B136" s="24">
        <v>74.0</v>
      </c>
      <c r="C136" s="70">
        <v>99.90265093</v>
      </c>
      <c r="D136" s="70">
        <v>0.0</v>
      </c>
      <c r="E136" s="70">
        <v>0.0973490679</v>
      </c>
      <c r="F136" s="70">
        <v>0.0</v>
      </c>
    </row>
    <row r="137">
      <c r="B137" s="24">
        <v>74.0</v>
      </c>
      <c r="C137" s="70">
        <v>96.00473586</v>
      </c>
      <c r="D137" s="70">
        <v>3.628288591</v>
      </c>
      <c r="E137" s="70">
        <v>0.3669755478</v>
      </c>
      <c r="F137" s="70">
        <v>0.0</v>
      </c>
    </row>
    <row r="138">
      <c r="B138" s="24">
        <v>75.0</v>
      </c>
      <c r="C138" s="69" t="s">
        <v>17</v>
      </c>
      <c r="D138" s="69" t="s">
        <v>17</v>
      </c>
      <c r="E138" s="69" t="s">
        <v>17</v>
      </c>
      <c r="F138" s="69" t="s">
        <v>17</v>
      </c>
    </row>
    <row r="139">
      <c r="B139" s="24">
        <v>75.0</v>
      </c>
      <c r="C139" s="70">
        <v>98.83259961</v>
      </c>
      <c r="D139" s="70">
        <v>0.2973899687</v>
      </c>
      <c r="E139" s="70">
        <v>0.6700104236</v>
      </c>
      <c r="F139" s="70">
        <v>0.2</v>
      </c>
    </row>
    <row r="140">
      <c r="B140" s="24">
        <v>76.0</v>
      </c>
      <c r="C140" s="70">
        <v>99.5286704</v>
      </c>
      <c r="D140" s="70">
        <v>0.0</v>
      </c>
      <c r="E140" s="70">
        <v>0.4713296007</v>
      </c>
      <c r="F140" s="70">
        <v>0.0</v>
      </c>
    </row>
    <row r="141">
      <c r="B141" s="24">
        <v>76.0</v>
      </c>
      <c r="C141" s="70">
        <v>98.64448672</v>
      </c>
      <c r="D141" s="70">
        <v>1.188006671</v>
      </c>
      <c r="E141" s="70">
        <v>0.1675066077</v>
      </c>
      <c r="F141" s="70">
        <v>0.0</v>
      </c>
    </row>
    <row r="142">
      <c r="B142" s="24">
        <v>76.0</v>
      </c>
      <c r="C142" s="70">
        <v>97.32481783</v>
      </c>
      <c r="D142" s="70">
        <v>1.815385203</v>
      </c>
      <c r="E142" s="70">
        <v>0.7217969634</v>
      </c>
      <c r="F142" s="70">
        <v>0.138</v>
      </c>
    </row>
    <row r="143">
      <c r="B143" s="24">
        <v>77.0</v>
      </c>
      <c r="C143" s="70">
        <v>97.62696443</v>
      </c>
      <c r="D143" s="70">
        <v>1.246217358</v>
      </c>
      <c r="E143" s="70">
        <v>1.126818208</v>
      </c>
      <c r="F143" s="69" t="s">
        <v>17</v>
      </c>
    </row>
    <row r="144">
      <c r="B144" s="24">
        <v>77.0</v>
      </c>
      <c r="C144" s="70">
        <v>97.77557664</v>
      </c>
      <c r="D144" s="70">
        <v>1.1403859</v>
      </c>
      <c r="E144" s="70">
        <v>1.059840374</v>
      </c>
      <c r="F144" s="70">
        <v>0.02419708411</v>
      </c>
    </row>
    <row r="145">
      <c r="B145" s="24">
        <v>77.0</v>
      </c>
      <c r="C145" s="70">
        <v>99.14309591</v>
      </c>
      <c r="D145" s="70">
        <v>0.2983242605</v>
      </c>
      <c r="E145" s="70">
        <v>0.4685798319</v>
      </c>
      <c r="F145" s="70">
        <v>0.09</v>
      </c>
    </row>
    <row r="146">
      <c r="B146" s="24">
        <v>77.0</v>
      </c>
      <c r="C146" s="70">
        <v>100.0</v>
      </c>
      <c r="D146" s="70">
        <v>0.0</v>
      </c>
      <c r="E146" s="70">
        <v>0.0</v>
      </c>
      <c r="F146" s="70">
        <v>0.0</v>
      </c>
    </row>
    <row r="147">
      <c r="B147" s="24">
        <v>78.0</v>
      </c>
      <c r="C147" s="70">
        <v>86.9</v>
      </c>
      <c r="D147" s="70">
        <v>13.1</v>
      </c>
      <c r="E147" s="70">
        <v>0.0</v>
      </c>
      <c r="F147" s="70">
        <v>0.0</v>
      </c>
    </row>
    <row r="148">
      <c r="B148" s="24">
        <v>78.0</v>
      </c>
      <c r="C148" s="70">
        <v>99.65</v>
      </c>
      <c r="D148" s="70">
        <v>0.0</v>
      </c>
      <c r="E148" s="70">
        <v>0.35</v>
      </c>
      <c r="F148" s="70">
        <v>0.0</v>
      </c>
    </row>
    <row r="149">
      <c r="B149" s="24">
        <v>78.0</v>
      </c>
      <c r="C149" s="70">
        <v>84.13501493</v>
      </c>
      <c r="D149" s="70">
        <v>15.51511107</v>
      </c>
      <c r="E149" s="70">
        <v>0.3498740029</v>
      </c>
      <c r="F149" s="70">
        <v>0.0</v>
      </c>
    </row>
    <row r="150">
      <c r="B150" s="24">
        <v>78.0</v>
      </c>
      <c r="C150" s="70">
        <v>96.55984408</v>
      </c>
      <c r="D150" s="70">
        <v>0.6423932356</v>
      </c>
      <c r="E150" s="70">
        <v>2.636408693</v>
      </c>
      <c r="F150" s="70">
        <v>0.1613539953</v>
      </c>
    </row>
    <row r="151">
      <c r="B151" s="24">
        <v>79.0</v>
      </c>
      <c r="C151" s="70">
        <v>100.0</v>
      </c>
      <c r="D151" s="70">
        <v>0.0</v>
      </c>
      <c r="E151" s="70">
        <v>0.0</v>
      </c>
      <c r="F151" s="70">
        <v>0.0</v>
      </c>
    </row>
    <row r="152">
      <c r="B152" s="24">
        <v>79.0</v>
      </c>
      <c r="C152" s="70">
        <v>96.01087362</v>
      </c>
      <c r="D152" s="70">
        <v>3.985572644</v>
      </c>
      <c r="E152" s="70">
        <v>0.003553731977</v>
      </c>
      <c r="F152" s="70">
        <v>0.0</v>
      </c>
    </row>
    <row r="153">
      <c r="B153" s="24">
        <v>80.0</v>
      </c>
      <c r="C153" s="70">
        <v>100.0</v>
      </c>
      <c r="D153" s="70">
        <v>0.0</v>
      </c>
      <c r="E153" s="70">
        <v>0.0</v>
      </c>
      <c r="F153" s="70">
        <v>0.0</v>
      </c>
    </row>
    <row r="154">
      <c r="B154" s="24">
        <v>81.0</v>
      </c>
      <c r="C154" s="70">
        <v>99.63420199</v>
      </c>
      <c r="D154" s="70">
        <v>0.0</v>
      </c>
      <c r="E154" s="70">
        <v>0.3657980078</v>
      </c>
      <c r="F154" s="70">
        <v>0.0</v>
      </c>
    </row>
    <row r="155">
      <c r="B155" s="24">
        <v>81.0</v>
      </c>
      <c r="C155" s="70">
        <v>99.84965286</v>
      </c>
      <c r="D155" s="70">
        <v>0.1503471429</v>
      </c>
      <c r="E155" s="70">
        <v>0.0</v>
      </c>
      <c r="F155" s="70">
        <v>0.0</v>
      </c>
    </row>
    <row r="156">
      <c r="B156" s="24">
        <v>81.0</v>
      </c>
      <c r="C156" s="69" t="s">
        <v>17</v>
      </c>
      <c r="D156" s="69" t="s">
        <v>17</v>
      </c>
      <c r="E156" s="69" t="s">
        <v>17</v>
      </c>
      <c r="F156" s="69" t="s">
        <v>17</v>
      </c>
    </row>
    <row r="157">
      <c r="B157" s="24">
        <v>81.0</v>
      </c>
      <c r="C157" s="70">
        <v>99.90794521</v>
      </c>
      <c r="D157" s="70">
        <v>0.0</v>
      </c>
      <c r="E157" s="70">
        <v>0.09205479452</v>
      </c>
      <c r="F157" s="70">
        <v>0.0</v>
      </c>
    </row>
    <row r="158">
      <c r="B158" s="24">
        <v>81.0</v>
      </c>
      <c r="C158" s="70">
        <v>99.9381928</v>
      </c>
      <c r="D158" s="70">
        <v>0.0618072</v>
      </c>
      <c r="E158" s="70">
        <v>0.0</v>
      </c>
      <c r="F158" s="70">
        <v>0.0</v>
      </c>
    </row>
    <row r="159">
      <c r="B159" s="24">
        <v>81.0</v>
      </c>
      <c r="C159" s="69" t="s">
        <v>17</v>
      </c>
      <c r="D159" s="69" t="s">
        <v>17</v>
      </c>
      <c r="E159" s="69" t="s">
        <v>17</v>
      </c>
      <c r="F159" s="69" t="s">
        <v>17</v>
      </c>
    </row>
    <row r="160">
      <c r="B160" s="24">
        <v>81.0</v>
      </c>
      <c r="C160" s="70">
        <v>100.0</v>
      </c>
      <c r="D160" s="70">
        <v>0.0</v>
      </c>
      <c r="E160" s="70">
        <v>0.0</v>
      </c>
      <c r="F160" s="70">
        <v>0.0</v>
      </c>
    </row>
    <row r="161">
      <c r="B161" s="24">
        <v>81.0</v>
      </c>
      <c r="C161" s="70">
        <v>100.0</v>
      </c>
      <c r="D161" s="70">
        <v>0.0</v>
      </c>
      <c r="E161" s="70">
        <v>0.0</v>
      </c>
      <c r="F161" s="70">
        <v>0.0</v>
      </c>
    </row>
    <row r="162">
      <c r="B162" s="24">
        <v>82.0</v>
      </c>
      <c r="C162" s="70">
        <v>99.25827766</v>
      </c>
      <c r="D162" s="70">
        <v>0.0</v>
      </c>
      <c r="E162" s="70">
        <v>0.7417223371</v>
      </c>
      <c r="F162" s="70">
        <v>0.0</v>
      </c>
    </row>
    <row r="163">
      <c r="B163" s="24">
        <v>83.0</v>
      </c>
      <c r="C163" s="70">
        <v>100.0</v>
      </c>
      <c r="D163" s="70">
        <v>0.0</v>
      </c>
      <c r="E163" s="70">
        <v>0.0</v>
      </c>
      <c r="F163" s="70">
        <v>0.0</v>
      </c>
    </row>
    <row r="164">
      <c r="B164" s="24">
        <v>83.0</v>
      </c>
      <c r="C164" s="70">
        <v>98.03689158</v>
      </c>
      <c r="D164" s="70">
        <v>0.2727920359</v>
      </c>
      <c r="E164" s="70">
        <v>1.302073396</v>
      </c>
      <c r="F164" s="70">
        <v>0.3882429922</v>
      </c>
    </row>
    <row r="165">
      <c r="B165" s="24">
        <v>83.0</v>
      </c>
      <c r="C165" s="70">
        <v>99.92814447</v>
      </c>
      <c r="D165" s="70">
        <v>0.0</v>
      </c>
      <c r="E165" s="70">
        <v>0.0718555296</v>
      </c>
      <c r="F165" s="70">
        <v>0.0</v>
      </c>
    </row>
    <row r="166">
      <c r="B166" s="24">
        <v>84.0</v>
      </c>
      <c r="C166" s="69" t="s">
        <v>17</v>
      </c>
      <c r="D166" s="69" t="s">
        <v>17</v>
      </c>
      <c r="E166" s="69" t="s">
        <v>17</v>
      </c>
      <c r="F166" s="69" t="s">
        <v>17</v>
      </c>
    </row>
    <row r="167">
      <c r="B167" s="24">
        <v>84.0</v>
      </c>
      <c r="C167" s="70">
        <v>100.0</v>
      </c>
      <c r="D167" s="70">
        <v>0.0</v>
      </c>
      <c r="E167" s="70">
        <v>0.0</v>
      </c>
      <c r="F167" s="70">
        <v>0.0</v>
      </c>
    </row>
    <row r="168">
      <c r="B168" s="24">
        <v>86.0</v>
      </c>
      <c r="C168" s="69" t="s">
        <v>17</v>
      </c>
      <c r="D168" s="69" t="s">
        <v>17</v>
      </c>
      <c r="E168" s="69" t="s">
        <v>17</v>
      </c>
      <c r="F168" s="69" t="s">
        <v>17</v>
      </c>
    </row>
    <row r="169">
      <c r="B169" s="24">
        <v>86.0</v>
      </c>
      <c r="C169" s="70">
        <v>94.7</v>
      </c>
      <c r="D169" s="70">
        <v>5.3</v>
      </c>
      <c r="E169" s="70">
        <v>0.0</v>
      </c>
      <c r="F169" s="70">
        <v>0.0</v>
      </c>
    </row>
    <row r="170">
      <c r="B170" s="24">
        <v>86.0</v>
      </c>
      <c r="C170" s="70">
        <v>100.0</v>
      </c>
      <c r="D170" s="70">
        <v>0.0</v>
      </c>
      <c r="E170" s="70">
        <v>0.0</v>
      </c>
      <c r="F170" s="70">
        <v>0.0</v>
      </c>
    </row>
    <row r="171">
      <c r="B171" s="24">
        <v>86.0</v>
      </c>
      <c r="C171" s="70">
        <v>99.965</v>
      </c>
      <c r="D171" s="70">
        <v>0.0</v>
      </c>
      <c r="E171" s="70">
        <v>0.035</v>
      </c>
      <c r="F171" s="70">
        <v>0.0</v>
      </c>
    </row>
    <row r="172">
      <c r="B172" s="24">
        <v>87.0</v>
      </c>
      <c r="C172" s="69" t="s">
        <v>17</v>
      </c>
      <c r="D172" s="69" t="s">
        <v>17</v>
      </c>
      <c r="E172" s="69" t="s">
        <v>17</v>
      </c>
      <c r="F172" s="69" t="s">
        <v>17</v>
      </c>
    </row>
    <row r="173">
      <c r="B173" s="24">
        <v>87.0</v>
      </c>
      <c r="C173" s="70">
        <v>100.0</v>
      </c>
      <c r="D173" s="70">
        <v>0.0</v>
      </c>
      <c r="E173" s="70">
        <v>0.0</v>
      </c>
      <c r="F173" s="70">
        <v>0.0</v>
      </c>
    </row>
    <row r="174">
      <c r="B174" s="24">
        <v>87.0</v>
      </c>
      <c r="C174" s="70">
        <v>100.0</v>
      </c>
      <c r="D174" s="70">
        <v>0.0</v>
      </c>
      <c r="E174" s="70">
        <v>0.0</v>
      </c>
      <c r="F174" s="70">
        <v>0.0</v>
      </c>
    </row>
    <row r="175">
      <c r="B175" s="24">
        <v>87.0</v>
      </c>
      <c r="C175" s="69" t="s">
        <v>17</v>
      </c>
      <c r="D175" s="69" t="s">
        <v>17</v>
      </c>
      <c r="E175" s="69" t="s">
        <v>17</v>
      </c>
      <c r="F175" s="69" t="s">
        <v>17</v>
      </c>
    </row>
    <row r="176">
      <c r="B176" s="24">
        <v>87.0</v>
      </c>
      <c r="C176" s="70">
        <v>99.82200131</v>
      </c>
      <c r="D176" s="70">
        <v>0.0</v>
      </c>
      <c r="E176" s="70">
        <v>0.1779986949</v>
      </c>
      <c r="F176" s="70">
        <v>0.0</v>
      </c>
    </row>
    <row r="177">
      <c r="B177" s="24">
        <v>88.0</v>
      </c>
      <c r="C177" s="70">
        <v>100.0</v>
      </c>
      <c r="D177" s="70">
        <v>0.0</v>
      </c>
      <c r="E177" s="70">
        <v>0.0</v>
      </c>
      <c r="F177" s="70">
        <v>0.0</v>
      </c>
    </row>
    <row r="178">
      <c r="B178" s="24">
        <v>88.0</v>
      </c>
      <c r="C178" s="70">
        <v>100.0</v>
      </c>
      <c r="D178" s="70">
        <v>0.0</v>
      </c>
      <c r="E178" s="70">
        <v>0.0</v>
      </c>
      <c r="F178" s="70">
        <v>0.0</v>
      </c>
    </row>
    <row r="179">
      <c r="B179" s="24">
        <v>88.0</v>
      </c>
      <c r="C179" s="70">
        <v>99.84155768</v>
      </c>
      <c r="D179" s="70">
        <v>0.0</v>
      </c>
      <c r="E179" s="70">
        <v>0.1584423157</v>
      </c>
      <c r="F179" s="70">
        <v>0.0</v>
      </c>
    </row>
    <row r="180">
      <c r="B180" s="24">
        <v>88.0</v>
      </c>
      <c r="C180" s="70">
        <v>100.0</v>
      </c>
      <c r="D180" s="70">
        <v>0.0</v>
      </c>
      <c r="E180" s="70">
        <v>0.0</v>
      </c>
      <c r="F180" s="70">
        <v>0.0</v>
      </c>
    </row>
    <row r="181">
      <c r="B181" s="24">
        <v>88.0</v>
      </c>
      <c r="C181" s="69" t="s">
        <v>17</v>
      </c>
      <c r="D181" s="69" t="s">
        <v>17</v>
      </c>
      <c r="E181" s="69" t="s">
        <v>17</v>
      </c>
      <c r="F181" s="69" t="s">
        <v>17</v>
      </c>
    </row>
    <row r="182">
      <c r="B182" s="24">
        <v>89.0</v>
      </c>
      <c r="C182" s="69" t="s">
        <v>17</v>
      </c>
      <c r="D182" s="69" t="s">
        <v>17</v>
      </c>
      <c r="E182" s="69" t="s">
        <v>17</v>
      </c>
      <c r="F182" s="69" t="s">
        <v>17</v>
      </c>
    </row>
    <row r="183">
      <c r="B183" s="24">
        <v>89.0</v>
      </c>
      <c r="C183" s="69" t="s">
        <v>17</v>
      </c>
      <c r="D183" s="69" t="s">
        <v>17</v>
      </c>
      <c r="E183" s="69" t="s">
        <v>17</v>
      </c>
      <c r="F183" s="69" t="s">
        <v>17</v>
      </c>
    </row>
    <row r="184">
      <c r="B184" s="24">
        <v>90.0</v>
      </c>
      <c r="C184" s="69" t="s">
        <v>17</v>
      </c>
      <c r="D184" s="69" t="s">
        <v>17</v>
      </c>
      <c r="E184" s="69" t="s">
        <v>17</v>
      </c>
      <c r="F184" s="69" t="s">
        <v>17</v>
      </c>
    </row>
    <row r="185">
      <c r="B185" s="24">
        <v>90.0</v>
      </c>
      <c r="C185" s="69" t="s">
        <v>17</v>
      </c>
      <c r="D185" s="69" t="s">
        <v>17</v>
      </c>
      <c r="E185" s="69" t="s">
        <v>17</v>
      </c>
      <c r="F185" s="69" t="s">
        <v>17</v>
      </c>
    </row>
    <row r="186">
      <c r="B186" s="24">
        <v>90.0</v>
      </c>
      <c r="C186" s="70">
        <v>89.80653917</v>
      </c>
      <c r="D186" s="70">
        <v>7.42998076</v>
      </c>
      <c r="E186" s="70">
        <v>2.763480072</v>
      </c>
      <c r="F186" s="69" t="s">
        <v>17</v>
      </c>
    </row>
    <row r="187">
      <c r="B187" s="24">
        <v>91.0</v>
      </c>
      <c r="C187" s="70">
        <v>100.0</v>
      </c>
      <c r="D187" s="70">
        <v>0.0</v>
      </c>
      <c r="E187" s="70">
        <v>0.0</v>
      </c>
      <c r="F187" s="70">
        <v>0.0</v>
      </c>
    </row>
    <row r="188">
      <c r="B188" s="24">
        <v>91.0</v>
      </c>
      <c r="C188" s="70">
        <v>99.09321259</v>
      </c>
      <c r="D188" s="70">
        <v>0.1013669408</v>
      </c>
      <c r="E188" s="70">
        <v>0.7437104707</v>
      </c>
      <c r="F188" s="70">
        <v>0.06171</v>
      </c>
    </row>
    <row r="189">
      <c r="B189" s="24">
        <v>92.0</v>
      </c>
      <c r="C189" s="69" t="s">
        <v>17</v>
      </c>
      <c r="D189" s="69" t="s">
        <v>17</v>
      </c>
      <c r="E189" s="69" t="s">
        <v>17</v>
      </c>
      <c r="F189" s="69" t="s">
        <v>17</v>
      </c>
    </row>
    <row r="190">
      <c r="B190" s="24">
        <v>92.0</v>
      </c>
      <c r="C190" s="70">
        <v>100.0</v>
      </c>
      <c r="D190" s="70">
        <v>0.0</v>
      </c>
      <c r="E190" s="70">
        <v>0.0</v>
      </c>
      <c r="F190" s="70">
        <v>0.0</v>
      </c>
    </row>
    <row r="191">
      <c r="B191" s="24">
        <v>92.0</v>
      </c>
      <c r="C191" s="70">
        <v>99.79042065</v>
      </c>
      <c r="D191" s="70">
        <v>0.0</v>
      </c>
      <c r="E191" s="70">
        <v>0.2095793501</v>
      </c>
      <c r="F191" s="70">
        <v>0.0</v>
      </c>
    </row>
    <row r="192">
      <c r="B192" s="24">
        <v>92.0</v>
      </c>
      <c r="C192" s="69" t="s">
        <v>17</v>
      </c>
      <c r="D192" s="69" t="s">
        <v>17</v>
      </c>
      <c r="E192" s="69" t="s">
        <v>17</v>
      </c>
      <c r="F192" s="69" t="s">
        <v>17</v>
      </c>
    </row>
    <row r="193">
      <c r="B193" s="24">
        <v>93.0</v>
      </c>
      <c r="C193" s="70">
        <v>100.0</v>
      </c>
      <c r="D193" s="70">
        <v>0.0</v>
      </c>
      <c r="E193" s="70">
        <v>0.0</v>
      </c>
      <c r="F193" s="70">
        <v>0.0</v>
      </c>
    </row>
    <row r="194">
      <c r="B194" s="24">
        <v>94.0</v>
      </c>
      <c r="C194" s="70">
        <v>100.0</v>
      </c>
      <c r="D194" s="70">
        <v>0.0</v>
      </c>
      <c r="E194" s="70">
        <v>0.0</v>
      </c>
      <c r="F194" s="70">
        <v>0.0</v>
      </c>
    </row>
    <row r="195">
      <c r="B195" s="24">
        <v>94.0</v>
      </c>
      <c r="C195" s="69" t="s">
        <v>17</v>
      </c>
      <c r="D195" s="69" t="s">
        <v>17</v>
      </c>
      <c r="E195" s="69" t="s">
        <v>17</v>
      </c>
      <c r="F195" s="69" t="s">
        <v>17</v>
      </c>
    </row>
    <row r="196">
      <c r="B196" s="24">
        <v>95.0</v>
      </c>
      <c r="C196" s="69" t="s">
        <v>17</v>
      </c>
      <c r="D196" s="69" t="s">
        <v>17</v>
      </c>
      <c r="E196" s="69" t="s">
        <v>17</v>
      </c>
      <c r="F196" s="69" t="s">
        <v>17</v>
      </c>
    </row>
    <row r="197">
      <c r="B197" s="24">
        <v>95.0</v>
      </c>
      <c r="C197" s="70">
        <v>100.0</v>
      </c>
      <c r="D197" s="70">
        <v>0.0</v>
      </c>
      <c r="E197" s="70">
        <v>0.0</v>
      </c>
      <c r="F197" s="70">
        <v>0.0</v>
      </c>
    </row>
    <row r="198">
      <c r="B198" s="24">
        <v>96.0</v>
      </c>
      <c r="C198" s="69" t="s">
        <v>17</v>
      </c>
      <c r="D198" s="69" t="s">
        <v>17</v>
      </c>
      <c r="E198" s="69" t="s">
        <v>17</v>
      </c>
      <c r="F198" s="69" t="s">
        <v>17</v>
      </c>
    </row>
    <row r="199">
      <c r="B199" s="24">
        <v>96.0</v>
      </c>
      <c r="C199" s="70">
        <v>99.69273444</v>
      </c>
      <c r="D199" s="70">
        <v>0.3072655617</v>
      </c>
      <c r="E199" s="70">
        <v>0.0</v>
      </c>
      <c r="F199" s="70">
        <v>0.0</v>
      </c>
    </row>
    <row r="200">
      <c r="B200" s="24">
        <v>97.0</v>
      </c>
      <c r="C200" s="69" t="s">
        <v>17</v>
      </c>
      <c r="D200" s="69" t="s">
        <v>17</v>
      </c>
      <c r="E200" s="69" t="s">
        <v>17</v>
      </c>
      <c r="F200" s="69" t="s">
        <v>17</v>
      </c>
    </row>
    <row r="201">
      <c r="B201" s="24">
        <v>98.0</v>
      </c>
      <c r="C201" s="69" t="s">
        <v>17</v>
      </c>
      <c r="D201" s="69" t="s">
        <v>17</v>
      </c>
      <c r="E201" s="69" t="s">
        <v>17</v>
      </c>
      <c r="F201" s="69" t="s">
        <v>17</v>
      </c>
    </row>
    <row r="202">
      <c r="B202" s="24">
        <v>98.0</v>
      </c>
      <c r="C202" s="70">
        <v>100.0</v>
      </c>
      <c r="D202" s="70">
        <v>0.0</v>
      </c>
      <c r="E202" s="70">
        <v>0.0</v>
      </c>
      <c r="F202" s="70">
        <v>0.0</v>
      </c>
    </row>
    <row r="203">
      <c r="B203" s="24">
        <v>99.0</v>
      </c>
      <c r="C203" s="69" t="s">
        <v>17</v>
      </c>
      <c r="D203" s="69" t="s">
        <v>17</v>
      </c>
      <c r="E203" s="69" t="s">
        <v>17</v>
      </c>
      <c r="F203" s="69" t="s">
        <v>17</v>
      </c>
    </row>
    <row r="204">
      <c r="B204" s="24">
        <v>100.0</v>
      </c>
      <c r="C204" s="70">
        <v>100.0</v>
      </c>
      <c r="D204" s="70">
        <v>0.0</v>
      </c>
      <c r="E204" s="70">
        <v>0.0</v>
      </c>
      <c r="F204" s="70">
        <v>0.0</v>
      </c>
    </row>
    <row r="205">
      <c r="B205" s="24">
        <v>100.0</v>
      </c>
      <c r="C205" s="70">
        <v>100.0</v>
      </c>
      <c r="D205" s="70">
        <v>0.0</v>
      </c>
      <c r="E205" s="70">
        <v>0.0</v>
      </c>
      <c r="F205" s="70">
        <v>0.0</v>
      </c>
    </row>
    <row r="206">
      <c r="B206" s="24">
        <v>100.0</v>
      </c>
      <c r="C206" s="70">
        <v>100.0</v>
      </c>
      <c r="D206" s="70">
        <v>0.0</v>
      </c>
      <c r="E206" s="70">
        <v>0.0</v>
      </c>
      <c r="F206" s="70">
        <v>0.0</v>
      </c>
    </row>
    <row r="207">
      <c r="B207" s="24">
        <v>100.0</v>
      </c>
      <c r="C207" s="70">
        <v>99.99927139</v>
      </c>
      <c r="D207" s="70">
        <v>0.0</v>
      </c>
      <c r="E207" s="70">
        <v>7.286105507E-4</v>
      </c>
      <c r="F207" s="70">
        <v>0.0</v>
      </c>
    </row>
    <row r="208">
      <c r="B208" s="24">
        <v>100.0</v>
      </c>
      <c r="C208" s="70">
        <v>100.0</v>
      </c>
      <c r="D208" s="70">
        <v>0.0</v>
      </c>
      <c r="E208" s="70">
        <v>0.0</v>
      </c>
      <c r="F208" s="70">
        <v>0.0</v>
      </c>
    </row>
    <row r="209">
      <c r="B209" s="24">
        <v>100.0</v>
      </c>
      <c r="C209" s="70">
        <v>99.90314002</v>
      </c>
      <c r="D209" s="70">
        <v>0.0</v>
      </c>
      <c r="E209" s="70">
        <v>0.09685998294</v>
      </c>
      <c r="F209" s="70">
        <v>0.0</v>
      </c>
    </row>
    <row r="210">
      <c r="B210" s="24">
        <v>100.0</v>
      </c>
      <c r="C210" s="70">
        <v>100.0</v>
      </c>
      <c r="D210" s="70">
        <v>0.0</v>
      </c>
      <c r="E210" s="70">
        <v>0.0</v>
      </c>
      <c r="F210" s="70">
        <v>0.0</v>
      </c>
    </row>
    <row r="211">
      <c r="B211" s="24">
        <v>100.0</v>
      </c>
      <c r="C211" s="69" t="s">
        <v>17</v>
      </c>
      <c r="D211" s="69" t="s">
        <v>17</v>
      </c>
      <c r="E211" s="69" t="s">
        <v>17</v>
      </c>
      <c r="F211" s="69" t="s">
        <v>17</v>
      </c>
    </row>
    <row r="212">
      <c r="B212" s="24">
        <v>100.0</v>
      </c>
      <c r="C212" s="69" t="s">
        <v>17</v>
      </c>
      <c r="D212" s="69" t="s">
        <v>17</v>
      </c>
      <c r="E212" s="69" t="s">
        <v>17</v>
      </c>
      <c r="F212" s="69" t="s">
        <v>17</v>
      </c>
    </row>
    <row r="213">
      <c r="B213" s="24">
        <v>100.0</v>
      </c>
      <c r="C213" s="70">
        <v>100.0</v>
      </c>
      <c r="D213" s="70">
        <v>0.0</v>
      </c>
      <c r="E213" s="70">
        <v>0.0</v>
      </c>
      <c r="F213" s="70">
        <v>0.0</v>
      </c>
    </row>
    <row r="214">
      <c r="B214" s="24">
        <v>100.0</v>
      </c>
      <c r="C214" s="70">
        <v>100.0</v>
      </c>
      <c r="D214" s="70">
        <v>0.0</v>
      </c>
      <c r="E214" s="70">
        <v>0.0</v>
      </c>
      <c r="F214" s="70">
        <v>0.0</v>
      </c>
    </row>
    <row r="215">
      <c r="B215" s="28"/>
      <c r="C215" s="29"/>
      <c r="D215" s="29"/>
      <c r="E215" s="29"/>
      <c r="F215" s="29"/>
    </row>
    <row r="216">
      <c r="B216" s="28"/>
      <c r="C216" s="29"/>
      <c r="D216" s="29"/>
      <c r="E216" s="29"/>
      <c r="F216" s="29"/>
    </row>
    <row r="217">
      <c r="B217" s="43"/>
      <c r="C217" s="29"/>
      <c r="D217" s="29"/>
      <c r="E217" s="29"/>
      <c r="F217" s="29"/>
    </row>
    <row r="218">
      <c r="B218" s="28"/>
      <c r="C218" s="29"/>
      <c r="D218" s="29"/>
      <c r="E218" s="29"/>
      <c r="F218" s="29"/>
    </row>
    <row r="219">
      <c r="B219" s="28"/>
      <c r="C219" s="29"/>
      <c r="D219" s="29"/>
      <c r="E219" s="29"/>
      <c r="F219" s="29"/>
    </row>
    <row r="220">
      <c r="B220" s="28"/>
      <c r="C220" s="29"/>
      <c r="D220" s="29"/>
      <c r="E220" s="29"/>
      <c r="F220" s="29"/>
    </row>
    <row r="221">
      <c r="B221" s="28"/>
      <c r="C221" s="29"/>
      <c r="D221" s="29"/>
      <c r="E221" s="29"/>
      <c r="F221" s="29"/>
    </row>
    <row r="222">
      <c r="B222" s="28"/>
      <c r="C222" s="53">
        <f t="shared" ref="C222:F222" si="1">MIN(C2:C214)</f>
        <v>49.66166495</v>
      </c>
      <c r="D222" s="53">
        <f t="shared" si="1"/>
        <v>0</v>
      </c>
      <c r="E222" s="53">
        <f t="shared" si="1"/>
        <v>0</v>
      </c>
      <c r="F222" s="53">
        <f t="shared" si="1"/>
        <v>0</v>
      </c>
    </row>
    <row r="223">
      <c r="B223" s="28"/>
      <c r="C223" s="61">
        <f t="shared" ref="C223:F223" si="2">MAX(C2:C214)</f>
        <v>100</v>
      </c>
      <c r="D223" s="61">
        <f t="shared" si="2"/>
        <v>34.27978009</v>
      </c>
      <c r="E223" s="61">
        <f t="shared" si="2"/>
        <v>19.83580681</v>
      </c>
      <c r="F223" s="61">
        <f t="shared" si="2"/>
        <v>6.362160532</v>
      </c>
    </row>
    <row r="224">
      <c r="B224" s="28"/>
      <c r="C224" s="61">
        <f t="shared" ref="C224:F224" si="3">AVERAGE(C2:C214)</f>
        <v>94.68983975</v>
      </c>
      <c r="D224" s="61">
        <f t="shared" si="3"/>
        <v>3.281838654</v>
      </c>
      <c r="E224" s="61">
        <f t="shared" si="3"/>
        <v>1.71878521</v>
      </c>
      <c r="F224" s="61">
        <f t="shared" si="3"/>
        <v>0.3131148443</v>
      </c>
    </row>
    <row r="225">
      <c r="B225" s="28"/>
      <c r="C225" s="61">
        <f t="shared" ref="C225:F225" si="4">MEDIAN(C2:C214)</f>
        <v>98.10662849</v>
      </c>
      <c r="D225" s="61">
        <f t="shared" si="4"/>
        <v>0.5</v>
      </c>
      <c r="E225" s="61">
        <f t="shared" si="4"/>
        <v>0.3498740029</v>
      </c>
      <c r="F225" s="61">
        <f t="shared" si="4"/>
        <v>0</v>
      </c>
    </row>
    <row r="226">
      <c r="B226" s="28"/>
      <c r="C226" s="61">
        <f t="shared" ref="C226:F226" si="5">MODE(C2:C214)</f>
        <v>100</v>
      </c>
      <c r="D226" s="61">
        <f t="shared" si="5"/>
        <v>0</v>
      </c>
      <c r="E226" s="61">
        <f t="shared" si="5"/>
        <v>0</v>
      </c>
      <c r="F226" s="61">
        <f t="shared" si="5"/>
        <v>0</v>
      </c>
    </row>
    <row r="227">
      <c r="B227" s="28"/>
      <c r="C227" s="61">
        <f t="shared" ref="C227:F227" si="6">Quartile(C2:C214,1)</f>
        <v>92.56287752</v>
      </c>
      <c r="D227" s="61">
        <f t="shared" si="6"/>
        <v>0</v>
      </c>
      <c r="E227" s="61">
        <f t="shared" si="6"/>
        <v>0</v>
      </c>
      <c r="F227" s="61">
        <f t="shared" si="6"/>
        <v>0</v>
      </c>
    </row>
    <row r="228">
      <c r="B228" s="28"/>
      <c r="C228" s="67">
        <f t="shared" ref="C228:F228" si="7">Quartile(C2:C214,3)</f>
        <v>99.94941803</v>
      </c>
      <c r="D228" s="67">
        <f t="shared" si="7"/>
        <v>3.966347184</v>
      </c>
      <c r="E228" s="67">
        <f t="shared" si="7"/>
        <v>2.059001302</v>
      </c>
      <c r="F228" s="67">
        <f t="shared" si="7"/>
        <v>0.1597056849</v>
      </c>
    </row>
    <row r="229">
      <c r="B229" s="28"/>
      <c r="C229" s="67">
        <f t="shared" ref="C229:F229" si="8">C228-C227</f>
        <v>7.38654051</v>
      </c>
      <c r="D229" s="67">
        <f t="shared" si="8"/>
        <v>3.966347184</v>
      </c>
      <c r="E229" s="67">
        <f t="shared" si="8"/>
        <v>2.059001302</v>
      </c>
      <c r="F229" s="67">
        <f t="shared" si="8"/>
        <v>0.1597056849</v>
      </c>
    </row>
    <row r="230">
      <c r="B230" s="28"/>
      <c r="C230" s="67">
        <f t="shared" ref="C230:F230" si="9">stdev(C2:C214)</f>
        <v>8.03886161</v>
      </c>
      <c r="D230" s="67">
        <f t="shared" si="9"/>
        <v>5.63506705</v>
      </c>
      <c r="E230" s="67">
        <f t="shared" si="9"/>
        <v>3.23457032</v>
      </c>
      <c r="F230" s="67">
        <f t="shared" si="9"/>
        <v>0.8696316426</v>
      </c>
    </row>
    <row r="231">
      <c r="B231" s="28"/>
      <c r="C231" s="29"/>
      <c r="D231" s="29"/>
      <c r="E231" s="29"/>
      <c r="F231" s="29"/>
    </row>
    <row r="232">
      <c r="B232" s="28"/>
      <c r="C232" s="53">
        <v>49.66166495</v>
      </c>
      <c r="D232" s="53">
        <v>0.0</v>
      </c>
      <c r="E232" s="53">
        <v>0.0</v>
      </c>
      <c r="F232" s="53">
        <v>0.0</v>
      </c>
    </row>
    <row r="233">
      <c r="B233" s="28"/>
      <c r="C233" s="61">
        <v>100.0</v>
      </c>
      <c r="D233" s="61">
        <v>34.27978009</v>
      </c>
      <c r="E233" s="61">
        <v>19.83580681</v>
      </c>
      <c r="F233" s="61">
        <v>6.362160532</v>
      </c>
    </row>
    <row r="234">
      <c r="B234" s="28"/>
      <c r="C234" s="61">
        <v>94.689839748</v>
      </c>
      <c r="D234" s="61">
        <v>3.2824458579826863</v>
      </c>
      <c r="E234" s="61">
        <v>1.7173577736558487</v>
      </c>
      <c r="F234" s="61">
        <v>0.3149352794177035</v>
      </c>
    </row>
    <row r="235">
      <c r="B235" s="28"/>
      <c r="C235" s="61">
        <v>98.10662849</v>
      </c>
      <c r="D235" s="61">
        <v>0.5</v>
      </c>
      <c r="E235" s="61">
        <v>0.3498740029</v>
      </c>
      <c r="F235" s="61">
        <v>0.0</v>
      </c>
    </row>
    <row r="236">
      <c r="B236" s="28"/>
      <c r="C236" s="61">
        <v>100.0</v>
      </c>
      <c r="D236" s="61">
        <v>0.0</v>
      </c>
      <c r="E236" s="61">
        <v>0.0</v>
      </c>
      <c r="F236" s="61">
        <v>0.0</v>
      </c>
    </row>
    <row r="237">
      <c r="B237" s="28"/>
      <c r="C237" s="61">
        <v>92.56287752</v>
      </c>
      <c r="D237" s="61">
        <v>0.0</v>
      </c>
      <c r="E237" s="61">
        <v>0.0</v>
      </c>
      <c r="F237" s="61">
        <v>0.0</v>
      </c>
    </row>
    <row r="238">
      <c r="B238" s="28"/>
      <c r="C238" s="67">
        <v>99.94941803</v>
      </c>
      <c r="D238" s="67">
        <v>3.9663471835</v>
      </c>
      <c r="E238" s="67">
        <v>2.0590013015</v>
      </c>
      <c r="F238" s="67">
        <v>0.1601177625</v>
      </c>
    </row>
    <row r="239">
      <c r="B239" s="28"/>
      <c r="C239" s="67">
        <v>7.386540510000003</v>
      </c>
      <c r="D239" s="67">
        <v>3.9663471835</v>
      </c>
      <c r="E239" s="67">
        <v>2.0590013015</v>
      </c>
      <c r="F239" s="67">
        <v>0.1601177625</v>
      </c>
    </row>
    <row r="240">
      <c r="B240" s="28"/>
      <c r="C240" s="67">
        <v>8.03886161041585</v>
      </c>
      <c r="D240" s="67">
        <v>5.634732655383295</v>
      </c>
      <c r="E240" s="67">
        <v>3.235277359512467</v>
      </c>
      <c r="F240" s="67">
        <v>0.8718400600160647</v>
      </c>
    </row>
    <row r="241">
      <c r="B241" s="28"/>
      <c r="C241" s="29"/>
      <c r="D241" s="29"/>
      <c r="E241" s="29"/>
      <c r="F241" s="29"/>
    </row>
    <row r="242">
      <c r="B242" s="28"/>
      <c r="C242" s="29"/>
      <c r="D242" s="29"/>
      <c r="E242" s="29"/>
      <c r="F242" s="29"/>
    </row>
    <row r="243">
      <c r="B243" s="28"/>
      <c r="C243" s="60" t="s">
        <v>2114</v>
      </c>
      <c r="D243" s="60" t="s">
        <v>2115</v>
      </c>
      <c r="E243" s="29"/>
      <c r="F243" s="29"/>
    </row>
    <row r="244">
      <c r="B244" s="28"/>
      <c r="C244" s="67">
        <v>14.244214279999994</v>
      </c>
      <c r="D244" s="67">
        <v>15.087426838546762</v>
      </c>
      <c r="E244" s="29"/>
      <c r="F244" s="29"/>
    </row>
    <row r="245">
      <c r="B245" s="28"/>
      <c r="C245" s="67">
        <v>4.8512191565</v>
      </c>
      <c r="D245" s="67">
        <v>6.960846633041214</v>
      </c>
      <c r="E245" s="29"/>
      <c r="F245" s="29"/>
    </row>
    <row r="246">
      <c r="B246" s="28"/>
      <c r="C246" s="67">
        <v>5.245403699354999</v>
      </c>
      <c r="D246" s="67">
        <v>7.174477036184262</v>
      </c>
      <c r="E246" s="29"/>
      <c r="F246" s="29"/>
    </row>
    <row r="247">
      <c r="B247" s="28"/>
      <c r="C247" s="67">
        <v>1.87830199325</v>
      </c>
      <c r="D247" s="67">
        <v>3.9239739866849064</v>
      </c>
      <c r="E247" s="29"/>
      <c r="F247" s="29"/>
    </row>
    <row r="248">
      <c r="B248" s="28"/>
      <c r="C248" s="67">
        <v>34.29382139250001</v>
      </c>
      <c r="D248" s="67">
        <v>21.506637412794767</v>
      </c>
      <c r="E248" s="29"/>
      <c r="F248" s="29"/>
    </row>
    <row r="249">
      <c r="B249" s="28"/>
      <c r="C249" s="67">
        <v>8.5531751255</v>
      </c>
      <c r="D249" s="67">
        <v>8.704765846439118</v>
      </c>
      <c r="E249" s="29"/>
      <c r="F249" s="29"/>
    </row>
    <row r="250">
      <c r="B250" s="28"/>
      <c r="C250" s="67">
        <v>13.107928380575</v>
      </c>
      <c r="D250" s="67">
        <v>11.828494341592378</v>
      </c>
      <c r="E250" s="29"/>
      <c r="F250" s="29"/>
    </row>
    <row r="251">
      <c r="B251" s="28"/>
      <c r="C251" s="67">
        <v>6.157471481</v>
      </c>
      <c r="D251" s="67">
        <v>6.8479513949824815</v>
      </c>
      <c r="E251" s="29"/>
      <c r="F251" s="29"/>
    </row>
    <row r="252">
      <c r="B252" s="28"/>
      <c r="C252" s="67">
        <v>7.386540510000003</v>
      </c>
      <c r="D252" s="67">
        <v>8.03886161041585</v>
      </c>
      <c r="E252" s="29"/>
      <c r="F252" s="29"/>
    </row>
    <row r="253">
      <c r="B253" s="28"/>
      <c r="C253" s="67">
        <v>3.9663471835</v>
      </c>
      <c r="D253" s="67">
        <v>5.634732655383295</v>
      </c>
      <c r="E253" s="29"/>
      <c r="F253" s="29"/>
    </row>
    <row r="254">
      <c r="B254" s="28"/>
      <c r="C254" s="67">
        <v>2.0590013015</v>
      </c>
      <c r="D254" s="67">
        <v>3.235277359512467</v>
      </c>
      <c r="E254" s="29"/>
      <c r="F254" s="29"/>
    </row>
    <row r="255">
      <c r="B255" s="28"/>
      <c r="C255" s="67">
        <v>0.1601177625</v>
      </c>
      <c r="D255" s="67">
        <v>0.8718400600160647</v>
      </c>
      <c r="E255" s="29"/>
      <c r="F255" s="29"/>
    </row>
    <row r="256">
      <c r="B256" s="28"/>
      <c r="C256" s="29"/>
      <c r="D256" s="29"/>
      <c r="E256" s="29"/>
      <c r="F256" s="29"/>
    </row>
    <row r="257">
      <c r="B257" s="28"/>
      <c r="C257" s="29"/>
      <c r="D257" s="29"/>
      <c r="E257" s="29"/>
      <c r="F257" s="29"/>
    </row>
    <row r="258">
      <c r="B258" s="28"/>
      <c r="C258" s="29"/>
      <c r="D258" s="29"/>
      <c r="E258" s="29"/>
      <c r="F258" s="29"/>
    </row>
    <row r="259">
      <c r="B259" s="28"/>
      <c r="C259" s="29"/>
      <c r="D259" s="29"/>
      <c r="E259" s="29"/>
      <c r="F259" s="29"/>
    </row>
    <row r="260">
      <c r="B260" s="28"/>
      <c r="C260" s="29"/>
      <c r="D260" s="29"/>
      <c r="E260" s="29"/>
      <c r="F260" s="29"/>
    </row>
    <row r="261">
      <c r="B261" s="28"/>
      <c r="C261" s="29"/>
      <c r="D261" s="29"/>
      <c r="E261" s="29"/>
      <c r="F261" s="29"/>
    </row>
    <row r="262">
      <c r="B262" s="28"/>
      <c r="C262" s="29"/>
      <c r="D262" s="29"/>
      <c r="E262" s="29"/>
      <c r="F262" s="29"/>
    </row>
    <row r="263">
      <c r="B263" s="28"/>
      <c r="C263" s="29"/>
      <c r="D263" s="29"/>
      <c r="E263" s="29"/>
      <c r="F263" s="29"/>
    </row>
    <row r="264">
      <c r="B264" s="28"/>
      <c r="C264" s="29"/>
      <c r="D264" s="29"/>
      <c r="E264" s="29"/>
      <c r="F264" s="29"/>
    </row>
    <row r="265">
      <c r="B265" s="28"/>
      <c r="C265" s="29"/>
      <c r="D265" s="29"/>
      <c r="E265" s="29"/>
      <c r="F265" s="29"/>
    </row>
    <row r="266">
      <c r="B266" s="28"/>
      <c r="C266" s="29"/>
      <c r="D266" s="29"/>
      <c r="E266" s="29"/>
      <c r="F266" s="29"/>
    </row>
    <row r="267">
      <c r="B267" s="28"/>
      <c r="C267" s="29"/>
      <c r="D267" s="29"/>
      <c r="E267" s="29"/>
      <c r="F267" s="29"/>
    </row>
    <row r="268">
      <c r="B268" s="28"/>
      <c r="C268" s="29"/>
      <c r="D268" s="29"/>
      <c r="E268" s="29"/>
      <c r="F268" s="29"/>
    </row>
    <row r="269">
      <c r="B269" s="28"/>
      <c r="C269" s="29"/>
      <c r="D269" s="29"/>
      <c r="E269" s="29"/>
      <c r="F269" s="29"/>
    </row>
    <row r="270">
      <c r="B270" s="28"/>
      <c r="C270" s="29"/>
      <c r="D270" s="29"/>
      <c r="E270" s="29"/>
      <c r="F270" s="29"/>
    </row>
    <row r="271">
      <c r="B271" s="28"/>
      <c r="C271" s="29"/>
      <c r="D271" s="29"/>
      <c r="E271" s="29"/>
      <c r="F271" s="29"/>
    </row>
    <row r="272">
      <c r="B272" s="28"/>
      <c r="C272" s="29"/>
      <c r="D272" s="29"/>
      <c r="E272" s="29"/>
      <c r="F272" s="29"/>
    </row>
    <row r="273">
      <c r="B273" s="28"/>
      <c r="C273" s="29"/>
      <c r="D273" s="29"/>
      <c r="E273" s="29"/>
      <c r="F273" s="29"/>
    </row>
    <row r="274">
      <c r="B274" s="28"/>
      <c r="C274" s="29"/>
      <c r="D274" s="29"/>
      <c r="E274" s="29"/>
      <c r="F274" s="29"/>
    </row>
    <row r="275">
      <c r="B275" s="28"/>
      <c r="C275" s="29"/>
      <c r="D275" s="29"/>
      <c r="E275" s="29"/>
      <c r="F275" s="29"/>
    </row>
    <row r="276">
      <c r="B276" s="28"/>
      <c r="C276" s="29"/>
      <c r="D276" s="29"/>
      <c r="E276" s="29"/>
      <c r="F276" s="29"/>
    </row>
    <row r="277">
      <c r="B277" s="28"/>
      <c r="C277" s="29"/>
      <c r="D277" s="29"/>
      <c r="E277" s="29"/>
      <c r="F277" s="29"/>
    </row>
    <row r="278">
      <c r="B278" s="28"/>
      <c r="C278" s="29"/>
      <c r="D278" s="29"/>
      <c r="E278" s="29"/>
      <c r="F278" s="29"/>
    </row>
    <row r="279">
      <c r="B279" s="28"/>
      <c r="C279" s="29"/>
      <c r="D279" s="29"/>
      <c r="E279" s="29"/>
      <c r="F279" s="29"/>
    </row>
    <row r="280">
      <c r="B280" s="28"/>
      <c r="C280" s="29"/>
      <c r="D280" s="29"/>
      <c r="E280" s="29"/>
      <c r="F280" s="29"/>
    </row>
    <row r="281">
      <c r="B281" s="28"/>
      <c r="C281" s="29"/>
      <c r="D281" s="29"/>
      <c r="E281" s="29"/>
      <c r="F281" s="29"/>
    </row>
    <row r="282">
      <c r="B282" s="28"/>
      <c r="C282" s="29"/>
      <c r="D282" s="29"/>
      <c r="E282" s="29"/>
      <c r="F282" s="29"/>
    </row>
    <row r="283">
      <c r="B283" s="28"/>
      <c r="C283" s="29"/>
      <c r="D283" s="29"/>
      <c r="E283" s="29"/>
      <c r="F283" s="29"/>
    </row>
    <row r="284">
      <c r="B284" s="28"/>
      <c r="C284" s="29"/>
      <c r="D284" s="29"/>
      <c r="E284" s="29"/>
      <c r="F284" s="29"/>
    </row>
    <row r="285">
      <c r="B285" s="28"/>
      <c r="C285" s="29"/>
      <c r="D285" s="29"/>
      <c r="E285" s="29"/>
      <c r="F285" s="29"/>
    </row>
    <row r="286">
      <c r="B286" s="28"/>
      <c r="C286" s="29"/>
      <c r="D286" s="29"/>
      <c r="E286" s="29"/>
      <c r="F286" s="29"/>
    </row>
    <row r="287">
      <c r="B287" s="28"/>
      <c r="C287" s="29"/>
      <c r="D287" s="29"/>
      <c r="E287" s="29"/>
      <c r="F287" s="29"/>
    </row>
    <row r="288">
      <c r="B288" s="28"/>
      <c r="C288" s="29"/>
      <c r="D288" s="29"/>
      <c r="E288" s="29"/>
      <c r="F288" s="29"/>
    </row>
    <row r="289">
      <c r="B289" s="28"/>
      <c r="C289" s="29"/>
      <c r="D289" s="29"/>
      <c r="E289" s="29"/>
      <c r="F289" s="29"/>
    </row>
    <row r="290">
      <c r="B290" s="28"/>
      <c r="C290" s="29"/>
      <c r="D290" s="29"/>
      <c r="E290" s="29"/>
      <c r="F290" s="29"/>
    </row>
    <row r="291">
      <c r="B291" s="28"/>
      <c r="C291" s="29"/>
      <c r="D291" s="29"/>
      <c r="E291" s="29"/>
      <c r="F291" s="29"/>
    </row>
    <row r="292">
      <c r="B292" s="28"/>
      <c r="C292" s="29"/>
      <c r="D292" s="29"/>
      <c r="E292" s="29"/>
      <c r="F292" s="29"/>
    </row>
    <row r="293">
      <c r="B293" s="28"/>
      <c r="C293" s="29"/>
      <c r="D293" s="29"/>
      <c r="E293" s="29"/>
      <c r="F293" s="29"/>
    </row>
    <row r="294">
      <c r="B294" s="28"/>
      <c r="C294" s="29"/>
      <c r="D294" s="29"/>
      <c r="E294" s="29"/>
      <c r="F294" s="29"/>
    </row>
    <row r="295">
      <c r="B295" s="28"/>
      <c r="C295" s="29"/>
      <c r="D295" s="29"/>
      <c r="E295" s="29"/>
      <c r="F295" s="29"/>
    </row>
    <row r="296">
      <c r="B296" s="28"/>
      <c r="C296" s="29"/>
      <c r="D296" s="29"/>
      <c r="E296" s="29"/>
      <c r="F296" s="29"/>
    </row>
    <row r="297">
      <c r="B297" s="28"/>
      <c r="C297" s="29"/>
      <c r="D297" s="29"/>
      <c r="E297" s="29"/>
      <c r="F297" s="29"/>
    </row>
    <row r="298">
      <c r="B298" s="28"/>
      <c r="C298" s="29"/>
      <c r="D298" s="29"/>
      <c r="E298" s="29"/>
      <c r="F298" s="29"/>
    </row>
    <row r="299">
      <c r="B299" s="28"/>
      <c r="C299" s="29"/>
      <c r="D299" s="29"/>
      <c r="E299" s="29"/>
      <c r="F299" s="29"/>
    </row>
    <row r="300">
      <c r="B300" s="28"/>
      <c r="C300" s="29"/>
      <c r="D300" s="29"/>
      <c r="E300" s="29"/>
      <c r="F300" s="29"/>
    </row>
    <row r="301">
      <c r="B301" s="28"/>
      <c r="C301" s="29"/>
      <c r="D301" s="29"/>
      <c r="E301" s="29"/>
      <c r="F301" s="29"/>
    </row>
    <row r="302">
      <c r="B302" s="28"/>
      <c r="C302" s="29"/>
      <c r="D302" s="29"/>
      <c r="E302" s="29"/>
      <c r="F302" s="29"/>
    </row>
    <row r="303">
      <c r="B303" s="28"/>
      <c r="C303" s="29"/>
      <c r="D303" s="29"/>
      <c r="E303" s="29"/>
      <c r="F303" s="29"/>
    </row>
    <row r="304">
      <c r="B304" s="28"/>
      <c r="C304" s="29"/>
      <c r="D304" s="29"/>
      <c r="E304" s="29"/>
      <c r="F304" s="29"/>
    </row>
    <row r="305">
      <c r="B305" s="28"/>
      <c r="C305" s="29"/>
      <c r="D305" s="29"/>
      <c r="E305" s="29"/>
      <c r="F305" s="29"/>
    </row>
    <row r="306">
      <c r="B306" s="28"/>
      <c r="C306" s="29"/>
      <c r="D306" s="29"/>
      <c r="E306" s="29"/>
      <c r="F306" s="29"/>
    </row>
    <row r="307">
      <c r="B307" s="28"/>
      <c r="C307" s="29"/>
      <c r="D307" s="29"/>
      <c r="E307" s="29"/>
      <c r="F307" s="29"/>
    </row>
    <row r="308">
      <c r="B308" s="28"/>
      <c r="C308" s="29"/>
      <c r="D308" s="29"/>
      <c r="E308" s="29"/>
      <c r="F308" s="29"/>
    </row>
    <row r="309">
      <c r="B309" s="28"/>
      <c r="C309" s="29"/>
      <c r="D309" s="29"/>
      <c r="E309" s="29"/>
      <c r="F309" s="29"/>
    </row>
    <row r="310">
      <c r="B310" s="28"/>
      <c r="C310" s="29"/>
      <c r="D310" s="29"/>
      <c r="E310" s="29"/>
      <c r="F310" s="29"/>
    </row>
    <row r="311">
      <c r="B311" s="28"/>
      <c r="C311" s="29"/>
      <c r="D311" s="29"/>
      <c r="E311" s="29"/>
      <c r="F311" s="29"/>
    </row>
    <row r="312">
      <c r="B312" s="28"/>
      <c r="C312" s="29"/>
      <c r="D312" s="29"/>
      <c r="E312" s="29"/>
      <c r="F312" s="29"/>
    </row>
    <row r="313">
      <c r="B313" s="28"/>
      <c r="C313" s="29"/>
      <c r="D313" s="29"/>
      <c r="E313" s="29"/>
      <c r="F313" s="29"/>
    </row>
    <row r="314">
      <c r="B314" s="28"/>
      <c r="C314" s="29"/>
      <c r="D314" s="29"/>
      <c r="E314" s="29"/>
      <c r="F314" s="29"/>
    </row>
    <row r="315">
      <c r="B315" s="28"/>
      <c r="C315" s="29"/>
      <c r="D315" s="29"/>
      <c r="E315" s="29"/>
      <c r="F315" s="29"/>
    </row>
    <row r="316">
      <c r="B316" s="28"/>
      <c r="C316" s="29"/>
      <c r="D316" s="29"/>
      <c r="E316" s="29"/>
      <c r="F316" s="29"/>
    </row>
    <row r="317">
      <c r="B317" s="28"/>
      <c r="C317" s="29"/>
      <c r="D317" s="29"/>
      <c r="E317" s="29"/>
      <c r="F317" s="29"/>
    </row>
    <row r="318">
      <c r="B318" s="28"/>
      <c r="C318" s="29"/>
      <c r="D318" s="29"/>
      <c r="E318" s="29"/>
      <c r="F318" s="29"/>
    </row>
    <row r="319">
      <c r="B319" s="28"/>
      <c r="C319" s="29"/>
      <c r="D319" s="29"/>
      <c r="E319" s="29"/>
      <c r="F319" s="29"/>
    </row>
    <row r="320">
      <c r="B320" s="28"/>
      <c r="C320" s="29"/>
      <c r="D320" s="29"/>
      <c r="E320" s="29"/>
      <c r="F320" s="29"/>
    </row>
    <row r="321">
      <c r="B321" s="28"/>
      <c r="C321" s="29"/>
      <c r="D321" s="29"/>
      <c r="E321" s="29"/>
      <c r="F321" s="29"/>
    </row>
    <row r="322">
      <c r="B322" s="28"/>
      <c r="C322" s="29"/>
      <c r="D322" s="29"/>
      <c r="E322" s="29"/>
      <c r="F322" s="29"/>
    </row>
    <row r="323">
      <c r="B323" s="28"/>
      <c r="C323" s="29"/>
      <c r="D323" s="29"/>
      <c r="E323" s="29"/>
      <c r="F323" s="29"/>
    </row>
    <row r="324">
      <c r="B324" s="28"/>
      <c r="C324" s="29"/>
      <c r="D324" s="29"/>
      <c r="E324" s="29"/>
      <c r="F324" s="29"/>
    </row>
    <row r="325">
      <c r="B325" s="28"/>
      <c r="C325" s="29"/>
      <c r="D325" s="29"/>
      <c r="E325" s="29"/>
      <c r="F325" s="29"/>
    </row>
    <row r="326">
      <c r="B326" s="28"/>
      <c r="C326" s="29"/>
      <c r="D326" s="29"/>
      <c r="E326" s="29"/>
      <c r="F326" s="29"/>
    </row>
    <row r="327">
      <c r="B327" s="28"/>
      <c r="C327" s="29"/>
      <c r="D327" s="29"/>
      <c r="E327" s="29"/>
      <c r="F327" s="29"/>
    </row>
    <row r="328">
      <c r="B328" s="28"/>
      <c r="C328" s="29"/>
      <c r="D328" s="29"/>
      <c r="E328" s="29"/>
      <c r="F328" s="29"/>
    </row>
    <row r="329">
      <c r="B329" s="28"/>
      <c r="C329" s="29"/>
      <c r="D329" s="29"/>
      <c r="E329" s="29"/>
      <c r="F329" s="29"/>
    </row>
    <row r="330">
      <c r="B330" s="28"/>
      <c r="C330" s="29"/>
      <c r="D330" s="29"/>
      <c r="E330" s="29"/>
      <c r="F330" s="29"/>
    </row>
    <row r="331">
      <c r="B331" s="28"/>
      <c r="C331" s="29"/>
      <c r="D331" s="29"/>
      <c r="E331" s="29"/>
      <c r="F331" s="29"/>
    </row>
    <row r="332">
      <c r="B332" s="28"/>
      <c r="C332" s="29"/>
      <c r="D332" s="29"/>
      <c r="E332" s="29"/>
      <c r="F332" s="29"/>
    </row>
    <row r="333">
      <c r="B333" s="28"/>
      <c r="C333" s="29"/>
      <c r="D333" s="29"/>
      <c r="E333" s="29"/>
      <c r="F333" s="29"/>
    </row>
    <row r="334">
      <c r="B334" s="28"/>
      <c r="C334" s="29"/>
      <c r="D334" s="29"/>
      <c r="E334" s="29"/>
      <c r="F334" s="29"/>
    </row>
    <row r="335">
      <c r="B335" s="28"/>
      <c r="C335" s="29"/>
      <c r="D335" s="29"/>
      <c r="E335" s="29"/>
      <c r="F335" s="29"/>
    </row>
    <row r="336">
      <c r="B336" s="28"/>
      <c r="C336" s="29"/>
      <c r="D336" s="29"/>
      <c r="E336" s="29"/>
      <c r="F336" s="29"/>
    </row>
    <row r="337">
      <c r="B337" s="28"/>
      <c r="C337" s="29"/>
      <c r="D337" s="29"/>
      <c r="E337" s="29"/>
      <c r="F337" s="29"/>
    </row>
    <row r="338">
      <c r="B338" s="28"/>
      <c r="C338" s="29"/>
      <c r="D338" s="29"/>
      <c r="E338" s="29"/>
      <c r="F338" s="29"/>
    </row>
    <row r="339">
      <c r="B339" s="28"/>
      <c r="C339" s="29"/>
      <c r="D339" s="29"/>
      <c r="E339" s="29"/>
      <c r="F339" s="29"/>
    </row>
    <row r="340">
      <c r="B340" s="28"/>
      <c r="C340" s="29"/>
      <c r="D340" s="29"/>
      <c r="E340" s="29"/>
      <c r="F340" s="29"/>
    </row>
    <row r="341">
      <c r="B341" s="28"/>
      <c r="C341" s="29"/>
      <c r="D341" s="29"/>
      <c r="E341" s="29"/>
      <c r="F341" s="29"/>
    </row>
    <row r="342">
      <c r="B342" s="28"/>
      <c r="C342" s="29"/>
      <c r="D342" s="29"/>
      <c r="E342" s="29"/>
      <c r="F342" s="29"/>
    </row>
    <row r="343">
      <c r="B343" s="28"/>
      <c r="C343" s="29"/>
      <c r="D343" s="29"/>
      <c r="E343" s="29"/>
      <c r="F343" s="29"/>
    </row>
    <row r="344">
      <c r="B344" s="28"/>
      <c r="C344" s="29"/>
      <c r="D344" s="29"/>
      <c r="E344" s="29"/>
      <c r="F344" s="29"/>
    </row>
    <row r="345">
      <c r="B345" s="28"/>
      <c r="C345" s="29"/>
      <c r="D345" s="29"/>
      <c r="E345" s="29"/>
      <c r="F345" s="29"/>
    </row>
    <row r="346">
      <c r="B346" s="28"/>
      <c r="C346" s="29"/>
      <c r="D346" s="29"/>
      <c r="E346" s="29"/>
      <c r="F346" s="29"/>
    </row>
    <row r="347">
      <c r="B347" s="28"/>
      <c r="C347" s="29"/>
      <c r="D347" s="29"/>
      <c r="E347" s="29"/>
      <c r="F347" s="29"/>
    </row>
    <row r="348">
      <c r="B348" s="28"/>
      <c r="C348" s="29"/>
      <c r="D348" s="29"/>
      <c r="E348" s="29"/>
      <c r="F348" s="29"/>
    </row>
    <row r="349">
      <c r="B349" s="28"/>
      <c r="C349" s="29"/>
      <c r="D349" s="29"/>
      <c r="E349" s="29"/>
      <c r="F349" s="29"/>
    </row>
    <row r="350">
      <c r="B350" s="28"/>
      <c r="C350" s="29"/>
      <c r="D350" s="29"/>
      <c r="E350" s="29"/>
      <c r="F350" s="29"/>
    </row>
    <row r="351">
      <c r="B351" s="28"/>
      <c r="C351" s="29"/>
      <c r="D351" s="29"/>
      <c r="E351" s="29"/>
      <c r="F351" s="29"/>
    </row>
    <row r="352">
      <c r="B352" s="28"/>
      <c r="C352" s="29"/>
      <c r="D352" s="29"/>
      <c r="E352" s="29"/>
      <c r="F352" s="29"/>
    </row>
    <row r="353">
      <c r="B353" s="28"/>
      <c r="C353" s="29"/>
      <c r="D353" s="29"/>
      <c r="E353" s="29"/>
      <c r="F353" s="29"/>
    </row>
    <row r="354">
      <c r="B354" s="28"/>
      <c r="C354" s="29"/>
      <c r="D354" s="29"/>
      <c r="E354" s="29"/>
      <c r="F354" s="29"/>
    </row>
    <row r="355">
      <c r="B355" s="28"/>
      <c r="C355" s="29"/>
      <c r="D355" s="29"/>
      <c r="E355" s="29"/>
      <c r="F355" s="29"/>
    </row>
    <row r="356">
      <c r="B356" s="28"/>
      <c r="C356" s="29"/>
      <c r="D356" s="29"/>
      <c r="E356" s="29"/>
      <c r="F356" s="29"/>
    </row>
    <row r="357">
      <c r="B357" s="28"/>
      <c r="C357" s="29"/>
      <c r="D357" s="29"/>
      <c r="E357" s="29"/>
      <c r="F357" s="29"/>
    </row>
    <row r="358">
      <c r="B358" s="28"/>
      <c r="C358" s="29"/>
      <c r="D358" s="29"/>
      <c r="E358" s="29"/>
      <c r="F358" s="29"/>
    </row>
    <row r="359">
      <c r="B359" s="28"/>
      <c r="C359" s="29"/>
      <c r="D359" s="29"/>
      <c r="E359" s="29"/>
      <c r="F359" s="29"/>
    </row>
    <row r="360">
      <c r="B360" s="28"/>
      <c r="C360" s="29"/>
      <c r="D360" s="29"/>
      <c r="E360" s="29"/>
      <c r="F360" s="29"/>
    </row>
    <row r="361">
      <c r="B361" s="28"/>
      <c r="C361" s="29"/>
      <c r="D361" s="29"/>
      <c r="E361" s="29"/>
      <c r="F361" s="29"/>
    </row>
    <row r="362">
      <c r="B362" s="28"/>
      <c r="C362" s="29"/>
      <c r="D362" s="29"/>
      <c r="E362" s="29"/>
      <c r="F362" s="29"/>
    </row>
    <row r="363">
      <c r="B363" s="28"/>
      <c r="C363" s="29"/>
      <c r="D363" s="29"/>
      <c r="E363" s="29"/>
      <c r="F363" s="29"/>
    </row>
    <row r="364">
      <c r="B364" s="28"/>
      <c r="C364" s="29"/>
      <c r="D364" s="29"/>
      <c r="E364" s="29"/>
      <c r="F364" s="29"/>
    </row>
    <row r="365">
      <c r="B365" s="28"/>
      <c r="C365" s="29"/>
      <c r="D365" s="29"/>
      <c r="E365" s="29"/>
      <c r="F365" s="29"/>
    </row>
    <row r="366">
      <c r="B366" s="28"/>
      <c r="C366" s="29"/>
      <c r="D366" s="29"/>
      <c r="E366" s="29"/>
      <c r="F366" s="29"/>
    </row>
    <row r="367">
      <c r="B367" s="28"/>
      <c r="C367" s="29"/>
      <c r="D367" s="29"/>
      <c r="E367" s="29"/>
      <c r="F367" s="29"/>
    </row>
    <row r="368">
      <c r="B368" s="28"/>
      <c r="C368" s="29"/>
      <c r="D368" s="29"/>
      <c r="E368" s="29"/>
      <c r="F368" s="29"/>
    </row>
    <row r="369">
      <c r="B369" s="28"/>
      <c r="C369" s="29"/>
      <c r="D369" s="29"/>
      <c r="E369" s="29"/>
      <c r="F369" s="29"/>
    </row>
    <row r="370">
      <c r="B370" s="28"/>
      <c r="C370" s="29"/>
      <c r="D370" s="29"/>
      <c r="E370" s="29"/>
      <c r="F370" s="29"/>
    </row>
    <row r="371">
      <c r="B371" s="28"/>
      <c r="C371" s="29"/>
      <c r="D371" s="29"/>
      <c r="E371" s="29"/>
      <c r="F371" s="29"/>
    </row>
    <row r="372">
      <c r="B372" s="28"/>
      <c r="C372" s="29"/>
      <c r="D372" s="29"/>
      <c r="E372" s="29"/>
      <c r="F372" s="29"/>
    </row>
    <row r="373">
      <c r="B373" s="28"/>
      <c r="C373" s="29"/>
      <c r="D373" s="29"/>
      <c r="E373" s="29"/>
      <c r="F373" s="29"/>
    </row>
    <row r="374">
      <c r="B374" s="28"/>
      <c r="C374" s="29"/>
      <c r="D374" s="29"/>
      <c r="E374" s="29"/>
      <c r="F374" s="29"/>
    </row>
    <row r="375">
      <c r="B375" s="28"/>
      <c r="C375" s="29"/>
      <c r="D375" s="29"/>
      <c r="E375" s="29"/>
      <c r="F375" s="29"/>
    </row>
    <row r="376">
      <c r="B376" s="28"/>
      <c r="C376" s="29"/>
      <c r="D376" s="29"/>
      <c r="E376" s="29"/>
      <c r="F376" s="29"/>
    </row>
    <row r="377">
      <c r="B377" s="28"/>
      <c r="C377" s="29"/>
      <c r="D377" s="29"/>
      <c r="E377" s="29"/>
      <c r="F377" s="29"/>
    </row>
    <row r="378">
      <c r="B378" s="28"/>
      <c r="C378" s="29"/>
      <c r="D378" s="29"/>
      <c r="E378" s="29"/>
      <c r="F378" s="29"/>
    </row>
    <row r="379">
      <c r="B379" s="28"/>
      <c r="C379" s="29"/>
      <c r="D379" s="29"/>
      <c r="E379" s="29"/>
      <c r="F379" s="29"/>
    </row>
    <row r="380">
      <c r="B380" s="28"/>
      <c r="C380" s="29"/>
      <c r="D380" s="29"/>
      <c r="E380" s="29"/>
      <c r="F380" s="29"/>
    </row>
    <row r="381">
      <c r="B381" s="28"/>
      <c r="C381" s="29"/>
      <c r="D381" s="29"/>
      <c r="E381" s="29"/>
      <c r="F381" s="29"/>
    </row>
    <row r="382">
      <c r="B382" s="28"/>
      <c r="C382" s="29"/>
      <c r="D382" s="29"/>
      <c r="E382" s="29"/>
      <c r="F382" s="29"/>
    </row>
    <row r="383">
      <c r="B383" s="28"/>
      <c r="C383" s="29"/>
      <c r="D383" s="29"/>
      <c r="E383" s="29"/>
      <c r="F383" s="29"/>
    </row>
    <row r="384">
      <c r="B384" s="28"/>
      <c r="C384" s="29"/>
      <c r="D384" s="29"/>
      <c r="E384" s="29"/>
      <c r="F384" s="29"/>
    </row>
    <row r="385">
      <c r="B385" s="28"/>
      <c r="C385" s="29"/>
      <c r="D385" s="29"/>
      <c r="E385" s="29"/>
      <c r="F385" s="29"/>
    </row>
    <row r="386">
      <c r="B386" s="28"/>
      <c r="C386" s="29"/>
      <c r="D386" s="29"/>
      <c r="E386" s="29"/>
      <c r="F386" s="29"/>
    </row>
    <row r="387">
      <c r="B387" s="28"/>
      <c r="C387" s="29"/>
      <c r="D387" s="29"/>
      <c r="E387" s="29"/>
      <c r="F387" s="29"/>
    </row>
    <row r="388">
      <c r="B388" s="28"/>
      <c r="C388" s="29"/>
      <c r="D388" s="29"/>
      <c r="E388" s="29"/>
      <c r="F388" s="29"/>
    </row>
    <row r="389">
      <c r="B389" s="28"/>
      <c r="C389" s="29"/>
      <c r="D389" s="29"/>
      <c r="E389" s="29"/>
      <c r="F389" s="29"/>
    </row>
    <row r="390">
      <c r="B390" s="28"/>
      <c r="C390" s="29"/>
      <c r="D390" s="29"/>
      <c r="E390" s="29"/>
      <c r="F390" s="29"/>
    </row>
    <row r="391">
      <c r="B391" s="28"/>
      <c r="C391" s="29"/>
      <c r="D391" s="29"/>
      <c r="E391" s="29"/>
      <c r="F391" s="29"/>
    </row>
    <row r="392">
      <c r="B392" s="28"/>
      <c r="C392" s="29"/>
      <c r="D392" s="29"/>
      <c r="E392" s="29"/>
      <c r="F392" s="29"/>
    </row>
    <row r="393">
      <c r="B393" s="28"/>
      <c r="C393" s="29"/>
      <c r="D393" s="29"/>
      <c r="E393" s="29"/>
      <c r="F393" s="29"/>
    </row>
    <row r="394">
      <c r="B394" s="28"/>
      <c r="C394" s="29"/>
      <c r="D394" s="29"/>
      <c r="E394" s="29"/>
      <c r="F394" s="29"/>
    </row>
    <row r="395">
      <c r="B395" s="28"/>
      <c r="C395" s="29"/>
      <c r="D395" s="29"/>
      <c r="E395" s="29"/>
      <c r="F395" s="29"/>
    </row>
    <row r="396">
      <c r="B396" s="28"/>
      <c r="C396" s="29"/>
      <c r="D396" s="29"/>
      <c r="E396" s="29"/>
      <c r="F396" s="29"/>
    </row>
    <row r="397">
      <c r="B397" s="28"/>
      <c r="C397" s="29"/>
      <c r="D397" s="29"/>
      <c r="E397" s="29"/>
      <c r="F397" s="29"/>
    </row>
    <row r="398">
      <c r="B398" s="28"/>
      <c r="C398" s="29"/>
      <c r="D398" s="29"/>
      <c r="E398" s="29"/>
      <c r="F398" s="29"/>
    </row>
    <row r="399">
      <c r="B399" s="28"/>
      <c r="C399" s="29"/>
      <c r="D399" s="29"/>
      <c r="E399" s="29"/>
      <c r="F399" s="29"/>
    </row>
    <row r="400">
      <c r="B400" s="28"/>
      <c r="C400" s="29"/>
      <c r="D400" s="29"/>
      <c r="E400" s="29"/>
      <c r="F400" s="29"/>
    </row>
    <row r="401">
      <c r="B401" s="28"/>
      <c r="C401" s="29"/>
      <c r="D401" s="29"/>
      <c r="E401" s="29"/>
      <c r="F401" s="29"/>
    </row>
    <row r="402">
      <c r="B402" s="28"/>
      <c r="C402" s="29"/>
      <c r="D402" s="29"/>
      <c r="E402" s="29"/>
      <c r="F402" s="29"/>
    </row>
    <row r="403">
      <c r="B403" s="28"/>
      <c r="C403" s="29"/>
      <c r="D403" s="29"/>
      <c r="E403" s="29"/>
      <c r="F403" s="29"/>
    </row>
    <row r="404">
      <c r="B404" s="28"/>
      <c r="C404" s="29"/>
      <c r="D404" s="29"/>
      <c r="E404" s="29"/>
      <c r="F404" s="29"/>
    </row>
    <row r="405">
      <c r="B405" s="28"/>
      <c r="C405" s="29"/>
      <c r="D405" s="29"/>
      <c r="E405" s="29"/>
      <c r="F405" s="29"/>
    </row>
    <row r="406">
      <c r="B406" s="28"/>
      <c r="C406" s="29"/>
      <c r="D406" s="29"/>
      <c r="E406" s="29"/>
      <c r="F406" s="29"/>
    </row>
    <row r="407">
      <c r="B407" s="28"/>
      <c r="C407" s="29"/>
      <c r="D407" s="29"/>
      <c r="E407" s="29"/>
      <c r="F407" s="29"/>
    </row>
    <row r="408">
      <c r="B408" s="28"/>
      <c r="C408" s="29"/>
      <c r="D408" s="29"/>
      <c r="E408" s="29"/>
      <c r="F408" s="29"/>
    </row>
    <row r="409">
      <c r="B409" s="28"/>
      <c r="C409" s="29"/>
      <c r="D409" s="29"/>
      <c r="E409" s="29"/>
      <c r="F409" s="29"/>
    </row>
    <row r="410">
      <c r="B410" s="28"/>
      <c r="C410" s="29"/>
      <c r="D410" s="29"/>
      <c r="E410" s="29"/>
      <c r="F410" s="29"/>
    </row>
    <row r="411">
      <c r="B411" s="28"/>
      <c r="C411" s="29"/>
      <c r="D411" s="29"/>
      <c r="E411" s="29"/>
      <c r="F411" s="29"/>
    </row>
    <row r="412">
      <c r="B412" s="28"/>
      <c r="C412" s="29"/>
      <c r="D412" s="29"/>
      <c r="E412" s="29"/>
      <c r="F412" s="29"/>
    </row>
    <row r="413">
      <c r="B413" s="28"/>
      <c r="C413" s="29"/>
      <c r="D413" s="29"/>
      <c r="E413" s="29"/>
      <c r="F413" s="29"/>
    </row>
    <row r="414">
      <c r="B414" s="28"/>
      <c r="C414" s="29"/>
      <c r="D414" s="29"/>
      <c r="E414" s="29"/>
      <c r="F414" s="29"/>
    </row>
    <row r="415">
      <c r="B415" s="28"/>
      <c r="C415" s="29"/>
      <c r="D415" s="29"/>
      <c r="E415" s="29"/>
      <c r="F415" s="29"/>
    </row>
    <row r="416">
      <c r="B416" s="28"/>
      <c r="C416" s="29"/>
      <c r="D416" s="29"/>
      <c r="E416" s="29"/>
      <c r="F416" s="29"/>
    </row>
    <row r="417">
      <c r="B417" s="28"/>
      <c r="C417" s="29"/>
      <c r="D417" s="29"/>
      <c r="E417" s="29"/>
      <c r="F417" s="29"/>
    </row>
    <row r="418">
      <c r="B418" s="28"/>
      <c r="C418" s="29"/>
      <c r="D418" s="29"/>
      <c r="E418" s="29"/>
      <c r="F418" s="29"/>
    </row>
    <row r="419">
      <c r="B419" s="28"/>
      <c r="C419" s="29"/>
      <c r="D419" s="29"/>
      <c r="E419" s="29"/>
      <c r="F419" s="29"/>
    </row>
    <row r="420">
      <c r="B420" s="28"/>
      <c r="C420" s="29"/>
      <c r="D420" s="29"/>
      <c r="E420" s="29"/>
      <c r="F420" s="29"/>
    </row>
    <row r="421">
      <c r="B421" s="28"/>
      <c r="C421" s="29"/>
      <c r="D421" s="29"/>
      <c r="E421" s="29"/>
      <c r="F421" s="29"/>
    </row>
    <row r="422">
      <c r="B422" s="28"/>
      <c r="C422" s="29"/>
      <c r="D422" s="29"/>
      <c r="E422" s="29"/>
      <c r="F422" s="29"/>
    </row>
    <row r="423">
      <c r="B423" s="28"/>
      <c r="C423" s="29"/>
      <c r="D423" s="29"/>
      <c r="E423" s="29"/>
      <c r="F423" s="29"/>
    </row>
    <row r="424">
      <c r="B424" s="28"/>
      <c r="C424" s="29"/>
      <c r="D424" s="29"/>
      <c r="E424" s="29"/>
      <c r="F424" s="29"/>
    </row>
    <row r="425">
      <c r="B425" s="28"/>
      <c r="C425" s="29"/>
      <c r="D425" s="29"/>
      <c r="E425" s="29"/>
      <c r="F425" s="29"/>
    </row>
    <row r="426">
      <c r="B426" s="28"/>
      <c r="C426" s="29"/>
      <c r="D426" s="29"/>
      <c r="E426" s="29"/>
      <c r="F426" s="29"/>
    </row>
    <row r="427">
      <c r="B427" s="28"/>
      <c r="C427" s="29"/>
      <c r="D427" s="29"/>
      <c r="E427" s="29"/>
      <c r="F427" s="29"/>
    </row>
    <row r="428">
      <c r="B428" s="28"/>
      <c r="C428" s="29"/>
      <c r="D428" s="29"/>
      <c r="E428" s="29"/>
      <c r="F428" s="29"/>
    </row>
    <row r="429">
      <c r="B429" s="28"/>
      <c r="C429" s="29"/>
      <c r="D429" s="29"/>
      <c r="E429" s="29"/>
      <c r="F429" s="29"/>
    </row>
    <row r="430">
      <c r="B430" s="28"/>
      <c r="C430" s="29"/>
      <c r="D430" s="29"/>
      <c r="E430" s="29"/>
      <c r="F430" s="29"/>
    </row>
    <row r="431">
      <c r="B431" s="28"/>
      <c r="C431" s="29"/>
      <c r="D431" s="29"/>
      <c r="E431" s="29"/>
      <c r="F431" s="29"/>
    </row>
    <row r="432">
      <c r="B432" s="28"/>
      <c r="C432" s="29"/>
      <c r="D432" s="29"/>
      <c r="E432" s="29"/>
      <c r="F432" s="29"/>
    </row>
    <row r="433">
      <c r="B433" s="28"/>
      <c r="C433" s="29"/>
      <c r="D433" s="29"/>
      <c r="E433" s="29"/>
      <c r="F433" s="29"/>
    </row>
    <row r="434">
      <c r="B434" s="28"/>
      <c r="C434" s="29"/>
      <c r="D434" s="29"/>
      <c r="E434" s="29"/>
      <c r="F434" s="29"/>
    </row>
    <row r="435">
      <c r="B435" s="28"/>
      <c r="C435" s="29"/>
      <c r="D435" s="29"/>
      <c r="E435" s="29"/>
      <c r="F435" s="29"/>
    </row>
    <row r="436">
      <c r="B436" s="28"/>
      <c r="C436" s="29"/>
      <c r="D436" s="29"/>
      <c r="E436" s="29"/>
      <c r="F436" s="29"/>
    </row>
    <row r="437">
      <c r="B437" s="28"/>
      <c r="C437" s="29"/>
      <c r="D437" s="29"/>
      <c r="E437" s="29"/>
      <c r="F437" s="29"/>
    </row>
    <row r="438">
      <c r="B438" s="28"/>
      <c r="C438" s="29"/>
      <c r="D438" s="29"/>
      <c r="E438" s="29"/>
      <c r="F438" s="29"/>
    </row>
    <row r="439">
      <c r="B439" s="28"/>
      <c r="C439" s="29"/>
      <c r="D439" s="29"/>
      <c r="E439" s="29"/>
      <c r="F439" s="29"/>
    </row>
    <row r="440">
      <c r="B440" s="28"/>
      <c r="C440" s="29"/>
      <c r="D440" s="29"/>
      <c r="E440" s="29"/>
      <c r="F440" s="29"/>
    </row>
    <row r="441">
      <c r="B441" s="28"/>
      <c r="C441" s="29"/>
      <c r="D441" s="29"/>
      <c r="E441" s="29"/>
      <c r="F441" s="29"/>
    </row>
    <row r="442">
      <c r="B442" s="28"/>
      <c r="C442" s="29"/>
      <c r="D442" s="29"/>
      <c r="E442" s="29"/>
      <c r="F442" s="29"/>
    </row>
    <row r="443">
      <c r="B443" s="28"/>
      <c r="C443" s="29"/>
      <c r="D443" s="29"/>
      <c r="E443" s="29"/>
      <c r="F443" s="29"/>
    </row>
    <row r="444">
      <c r="B444" s="28"/>
      <c r="C444" s="29"/>
      <c r="D444" s="29"/>
      <c r="E444" s="29"/>
      <c r="F444" s="29"/>
    </row>
    <row r="445">
      <c r="B445" s="28"/>
      <c r="C445" s="29"/>
      <c r="D445" s="29"/>
      <c r="E445" s="29"/>
      <c r="F445" s="29"/>
    </row>
    <row r="446">
      <c r="B446" s="28"/>
      <c r="C446" s="29"/>
      <c r="D446" s="29"/>
      <c r="E446" s="29"/>
      <c r="F446" s="29"/>
    </row>
    <row r="447">
      <c r="B447" s="28"/>
      <c r="C447" s="29"/>
      <c r="D447" s="29"/>
      <c r="E447" s="29"/>
      <c r="F447" s="29"/>
    </row>
    <row r="448">
      <c r="B448" s="28"/>
      <c r="C448" s="29"/>
      <c r="D448" s="29"/>
      <c r="E448" s="29"/>
      <c r="F448" s="29"/>
    </row>
    <row r="449">
      <c r="B449" s="28"/>
      <c r="C449" s="29"/>
      <c r="D449" s="29"/>
      <c r="E449" s="29"/>
      <c r="F449" s="29"/>
    </row>
    <row r="450">
      <c r="B450" s="28"/>
      <c r="C450" s="29"/>
      <c r="D450" s="29"/>
      <c r="E450" s="29"/>
      <c r="F450" s="29"/>
    </row>
    <row r="451">
      <c r="B451" s="28"/>
      <c r="C451" s="29"/>
      <c r="D451" s="29"/>
      <c r="E451" s="29"/>
      <c r="F451" s="29"/>
    </row>
    <row r="452">
      <c r="B452" s="28"/>
      <c r="C452" s="29"/>
      <c r="D452" s="29"/>
      <c r="E452" s="29"/>
      <c r="F452" s="29"/>
    </row>
    <row r="453">
      <c r="B453" s="28"/>
      <c r="C453" s="29"/>
      <c r="D453" s="29"/>
      <c r="E453" s="29"/>
      <c r="F453" s="29"/>
    </row>
    <row r="454">
      <c r="B454" s="28"/>
      <c r="C454" s="29"/>
      <c r="D454" s="29"/>
      <c r="E454" s="29"/>
      <c r="F454" s="29"/>
    </row>
    <row r="455">
      <c r="B455" s="28"/>
      <c r="C455" s="29"/>
      <c r="D455" s="29"/>
      <c r="E455" s="29"/>
      <c r="F455" s="29"/>
    </row>
    <row r="456">
      <c r="B456" s="28"/>
      <c r="C456" s="29"/>
      <c r="D456" s="29"/>
      <c r="E456" s="29"/>
      <c r="F456" s="29"/>
    </row>
    <row r="457">
      <c r="B457" s="28"/>
      <c r="C457" s="29"/>
      <c r="D457" s="29"/>
      <c r="E457" s="29"/>
      <c r="F457" s="29"/>
    </row>
    <row r="458">
      <c r="B458" s="28"/>
      <c r="C458" s="29"/>
      <c r="D458" s="29"/>
      <c r="E458" s="29"/>
      <c r="F458" s="29"/>
    </row>
    <row r="459">
      <c r="B459" s="28"/>
      <c r="C459" s="29"/>
      <c r="D459" s="29"/>
      <c r="E459" s="29"/>
      <c r="F459" s="29"/>
    </row>
    <row r="460">
      <c r="B460" s="28"/>
      <c r="C460" s="29"/>
      <c r="D460" s="29"/>
      <c r="E460" s="29"/>
      <c r="F460" s="29"/>
    </row>
    <row r="461">
      <c r="B461" s="28"/>
      <c r="C461" s="29"/>
      <c r="D461" s="29"/>
      <c r="E461" s="29"/>
      <c r="F461" s="29"/>
    </row>
    <row r="462">
      <c r="B462" s="28"/>
      <c r="C462" s="29"/>
      <c r="D462" s="29"/>
      <c r="E462" s="29"/>
      <c r="F462" s="29"/>
    </row>
    <row r="463">
      <c r="B463" s="28"/>
      <c r="C463" s="29"/>
      <c r="D463" s="29"/>
      <c r="E463" s="29"/>
      <c r="F463" s="29"/>
    </row>
    <row r="464">
      <c r="B464" s="28"/>
      <c r="C464" s="29"/>
      <c r="D464" s="29"/>
      <c r="E464" s="29"/>
      <c r="F464" s="29"/>
    </row>
    <row r="465">
      <c r="B465" s="28"/>
      <c r="C465" s="29"/>
      <c r="D465" s="29"/>
      <c r="E465" s="29"/>
      <c r="F465" s="29"/>
    </row>
    <row r="466">
      <c r="B466" s="28"/>
      <c r="C466" s="29"/>
      <c r="D466" s="29"/>
      <c r="E466" s="29"/>
      <c r="F466" s="29"/>
    </row>
    <row r="467">
      <c r="B467" s="28"/>
      <c r="C467" s="29"/>
      <c r="D467" s="29"/>
      <c r="E467" s="29"/>
      <c r="F467" s="29"/>
    </row>
    <row r="468">
      <c r="B468" s="28"/>
      <c r="C468" s="29"/>
      <c r="D468" s="29"/>
      <c r="E468" s="29"/>
      <c r="F468" s="29"/>
    </row>
    <row r="469">
      <c r="B469" s="28"/>
      <c r="C469" s="29"/>
      <c r="D469" s="29"/>
      <c r="E469" s="29"/>
      <c r="F469" s="29"/>
    </row>
    <row r="470">
      <c r="B470" s="28"/>
      <c r="C470" s="29"/>
      <c r="D470" s="29"/>
      <c r="E470" s="29"/>
      <c r="F470" s="29"/>
    </row>
    <row r="471">
      <c r="B471" s="28"/>
      <c r="C471" s="29"/>
      <c r="D471" s="29"/>
      <c r="E471" s="29"/>
      <c r="F471" s="29"/>
    </row>
    <row r="472">
      <c r="B472" s="28"/>
      <c r="C472" s="29"/>
      <c r="D472" s="29"/>
      <c r="E472" s="29"/>
      <c r="F472" s="29"/>
    </row>
    <row r="473">
      <c r="B473" s="28"/>
      <c r="C473" s="29"/>
      <c r="D473" s="29"/>
      <c r="E473" s="29"/>
      <c r="F473" s="29"/>
    </row>
    <row r="474">
      <c r="B474" s="28"/>
      <c r="C474" s="29"/>
      <c r="D474" s="29"/>
      <c r="E474" s="29"/>
      <c r="F474" s="29"/>
    </row>
    <row r="475">
      <c r="B475" s="28"/>
      <c r="C475" s="29"/>
      <c r="D475" s="29"/>
      <c r="E475" s="29"/>
      <c r="F475" s="29"/>
    </row>
    <row r="476">
      <c r="B476" s="28"/>
      <c r="C476" s="29"/>
      <c r="D476" s="29"/>
      <c r="E476" s="29"/>
      <c r="F476" s="29"/>
    </row>
    <row r="477">
      <c r="B477" s="28"/>
      <c r="C477" s="29"/>
      <c r="D477" s="29"/>
      <c r="E477" s="29"/>
      <c r="F477" s="29"/>
    </row>
    <row r="478">
      <c r="B478" s="28"/>
      <c r="C478" s="29"/>
      <c r="D478" s="29"/>
      <c r="E478" s="29"/>
      <c r="F478" s="29"/>
    </row>
    <row r="479">
      <c r="B479" s="28"/>
      <c r="C479" s="29"/>
      <c r="D479" s="29"/>
      <c r="E479" s="29"/>
      <c r="F479" s="29"/>
    </row>
    <row r="480">
      <c r="B480" s="28"/>
      <c r="C480" s="29"/>
      <c r="D480" s="29"/>
      <c r="E480" s="29"/>
      <c r="F480" s="29"/>
    </row>
    <row r="481">
      <c r="B481" s="28"/>
      <c r="C481" s="29"/>
      <c r="D481" s="29"/>
      <c r="E481" s="29"/>
      <c r="F481" s="29"/>
    </row>
    <row r="482">
      <c r="B482" s="28"/>
      <c r="C482" s="29"/>
      <c r="D482" s="29"/>
      <c r="E482" s="29"/>
      <c r="F482" s="29"/>
    </row>
    <row r="483">
      <c r="B483" s="28"/>
      <c r="C483" s="29"/>
      <c r="D483" s="29"/>
      <c r="E483" s="29"/>
      <c r="F483" s="29"/>
    </row>
    <row r="484">
      <c r="B484" s="28"/>
      <c r="C484" s="29"/>
      <c r="D484" s="29"/>
      <c r="E484" s="29"/>
      <c r="F484" s="29"/>
    </row>
    <row r="485">
      <c r="B485" s="28"/>
      <c r="C485" s="29"/>
      <c r="D485" s="29"/>
      <c r="E485" s="29"/>
      <c r="F485" s="29"/>
    </row>
    <row r="486">
      <c r="B486" s="28"/>
      <c r="C486" s="29"/>
      <c r="D486" s="29"/>
      <c r="E486" s="29"/>
      <c r="F486" s="29"/>
    </row>
    <row r="487">
      <c r="B487" s="28"/>
      <c r="C487" s="29"/>
      <c r="D487" s="29"/>
      <c r="E487" s="29"/>
      <c r="F487" s="29"/>
    </row>
    <row r="488">
      <c r="B488" s="28"/>
      <c r="C488" s="29"/>
      <c r="D488" s="29"/>
      <c r="E488" s="29"/>
      <c r="F488" s="29"/>
    </row>
    <row r="489">
      <c r="B489" s="28"/>
      <c r="C489" s="29"/>
      <c r="D489" s="29"/>
      <c r="E489" s="29"/>
      <c r="F489" s="29"/>
    </row>
    <row r="490">
      <c r="B490" s="28"/>
      <c r="C490" s="29"/>
      <c r="D490" s="29"/>
      <c r="E490" s="29"/>
      <c r="F490" s="29"/>
    </row>
    <row r="491">
      <c r="B491" s="28"/>
      <c r="C491" s="29"/>
      <c r="D491" s="29"/>
      <c r="E491" s="29"/>
      <c r="F491" s="29"/>
    </row>
    <row r="492">
      <c r="B492" s="28"/>
      <c r="C492" s="29"/>
      <c r="D492" s="29"/>
      <c r="E492" s="29"/>
      <c r="F492" s="29"/>
    </row>
    <row r="493">
      <c r="B493" s="28"/>
      <c r="C493" s="29"/>
      <c r="D493" s="29"/>
      <c r="E493" s="29"/>
      <c r="F493" s="29"/>
    </row>
    <row r="494">
      <c r="B494" s="28"/>
      <c r="C494" s="29"/>
      <c r="D494" s="29"/>
      <c r="E494" s="29"/>
      <c r="F494" s="29"/>
    </row>
    <row r="495">
      <c r="B495" s="28"/>
      <c r="C495" s="29"/>
      <c r="D495" s="29"/>
      <c r="E495" s="29"/>
      <c r="F495" s="29"/>
    </row>
    <row r="496">
      <c r="B496" s="28"/>
      <c r="C496" s="29"/>
      <c r="D496" s="29"/>
      <c r="E496" s="29"/>
      <c r="F496" s="29"/>
    </row>
    <row r="497">
      <c r="B497" s="28"/>
      <c r="C497" s="29"/>
      <c r="D497" s="29"/>
      <c r="E497" s="29"/>
      <c r="F497" s="29"/>
    </row>
    <row r="498">
      <c r="B498" s="28"/>
      <c r="C498" s="29"/>
      <c r="D498" s="29"/>
      <c r="E498" s="29"/>
      <c r="F498" s="29"/>
    </row>
    <row r="499">
      <c r="B499" s="28"/>
      <c r="C499" s="29"/>
      <c r="D499" s="29"/>
      <c r="E499" s="29"/>
      <c r="F499" s="29"/>
    </row>
    <row r="500">
      <c r="B500" s="28"/>
      <c r="C500" s="29"/>
      <c r="D500" s="29"/>
      <c r="E500" s="29"/>
      <c r="F500" s="29"/>
    </row>
    <row r="501">
      <c r="B501" s="28"/>
      <c r="C501" s="29"/>
      <c r="D501" s="29"/>
      <c r="E501" s="29"/>
      <c r="F501" s="29"/>
    </row>
    <row r="502">
      <c r="B502" s="28"/>
      <c r="C502" s="29"/>
      <c r="D502" s="29"/>
      <c r="E502" s="29"/>
      <c r="F502" s="29"/>
    </row>
    <row r="503">
      <c r="B503" s="28"/>
      <c r="C503" s="29"/>
      <c r="D503" s="29"/>
      <c r="E503" s="29"/>
      <c r="F503" s="29"/>
    </row>
    <row r="504">
      <c r="B504" s="28"/>
      <c r="C504" s="29"/>
      <c r="D504" s="29"/>
      <c r="E504" s="29"/>
      <c r="F504" s="29"/>
    </row>
    <row r="505">
      <c r="B505" s="28"/>
      <c r="C505" s="29"/>
      <c r="D505" s="29"/>
      <c r="E505" s="29"/>
      <c r="F505" s="29"/>
    </row>
    <row r="506">
      <c r="B506" s="28"/>
      <c r="C506" s="29"/>
      <c r="D506" s="29"/>
      <c r="E506" s="29"/>
      <c r="F506" s="29"/>
    </row>
    <row r="507">
      <c r="B507" s="28"/>
      <c r="C507" s="29"/>
      <c r="D507" s="29"/>
      <c r="E507" s="29"/>
      <c r="F507" s="29"/>
    </row>
    <row r="508">
      <c r="B508" s="28"/>
      <c r="C508" s="29"/>
      <c r="D508" s="29"/>
      <c r="E508" s="29"/>
      <c r="F508" s="29"/>
    </row>
    <row r="509">
      <c r="B509" s="28"/>
      <c r="C509" s="29"/>
      <c r="D509" s="29"/>
      <c r="E509" s="29"/>
      <c r="F509" s="29"/>
    </row>
    <row r="510">
      <c r="B510" s="28"/>
      <c r="C510" s="29"/>
      <c r="D510" s="29"/>
      <c r="E510" s="29"/>
      <c r="F510" s="29"/>
    </row>
    <row r="511">
      <c r="B511" s="28"/>
      <c r="C511" s="29"/>
      <c r="D511" s="29"/>
      <c r="E511" s="29"/>
      <c r="F511" s="29"/>
    </row>
    <row r="512">
      <c r="B512" s="28"/>
      <c r="C512" s="29"/>
      <c r="D512" s="29"/>
      <c r="E512" s="29"/>
      <c r="F512" s="29"/>
    </row>
    <row r="513">
      <c r="B513" s="28"/>
      <c r="C513" s="29"/>
      <c r="D513" s="29"/>
      <c r="E513" s="29"/>
      <c r="F513" s="29"/>
    </row>
    <row r="514">
      <c r="B514" s="28"/>
      <c r="C514" s="29"/>
      <c r="D514" s="29"/>
      <c r="E514" s="29"/>
      <c r="F514" s="29"/>
    </row>
    <row r="515">
      <c r="B515" s="28"/>
      <c r="C515" s="29"/>
      <c r="D515" s="29"/>
      <c r="E515" s="29"/>
      <c r="F515" s="29"/>
    </row>
    <row r="516">
      <c r="B516" s="28"/>
      <c r="C516" s="29"/>
      <c r="D516" s="29"/>
      <c r="E516" s="29"/>
      <c r="F516" s="29"/>
    </row>
    <row r="517">
      <c r="B517" s="28"/>
      <c r="C517" s="29"/>
      <c r="D517" s="29"/>
      <c r="E517" s="29"/>
      <c r="F517" s="29"/>
    </row>
    <row r="518">
      <c r="B518" s="28"/>
      <c r="C518" s="29"/>
      <c r="D518" s="29"/>
      <c r="E518" s="29"/>
      <c r="F518" s="29"/>
    </row>
    <row r="519">
      <c r="B519" s="28"/>
      <c r="C519" s="29"/>
      <c r="D519" s="29"/>
      <c r="E519" s="29"/>
      <c r="F519" s="29"/>
    </row>
    <row r="520">
      <c r="B520" s="28"/>
      <c r="C520" s="29"/>
      <c r="D520" s="29"/>
      <c r="E520" s="29"/>
      <c r="F520" s="29"/>
    </row>
    <row r="521">
      <c r="B521" s="28"/>
      <c r="C521" s="29"/>
      <c r="D521" s="29"/>
      <c r="E521" s="29"/>
      <c r="F521" s="29"/>
    </row>
    <row r="522">
      <c r="B522" s="28"/>
      <c r="C522" s="29"/>
      <c r="D522" s="29"/>
      <c r="E522" s="29"/>
      <c r="F522" s="29"/>
    </row>
    <row r="523">
      <c r="B523" s="28"/>
      <c r="C523" s="29"/>
      <c r="D523" s="29"/>
      <c r="E523" s="29"/>
      <c r="F523" s="29"/>
    </row>
    <row r="524">
      <c r="B524" s="28"/>
      <c r="C524" s="29"/>
      <c r="D524" s="29"/>
      <c r="E524" s="29"/>
      <c r="F524" s="29"/>
    </row>
    <row r="525">
      <c r="B525" s="28"/>
      <c r="C525" s="29"/>
      <c r="D525" s="29"/>
      <c r="E525" s="29"/>
      <c r="F525" s="29"/>
    </row>
    <row r="526">
      <c r="B526" s="28"/>
      <c r="C526" s="29"/>
      <c r="D526" s="29"/>
      <c r="E526" s="29"/>
      <c r="F526" s="29"/>
    </row>
    <row r="527">
      <c r="B527" s="28"/>
      <c r="C527" s="29"/>
      <c r="D527" s="29"/>
      <c r="E527" s="29"/>
      <c r="F527" s="29"/>
    </row>
    <row r="528">
      <c r="B528" s="28"/>
      <c r="C528" s="29"/>
      <c r="D528" s="29"/>
      <c r="E528" s="29"/>
      <c r="F528" s="29"/>
    </row>
    <row r="529">
      <c r="B529" s="28"/>
      <c r="C529" s="29"/>
      <c r="D529" s="29"/>
      <c r="E529" s="29"/>
      <c r="F529" s="29"/>
    </row>
    <row r="530">
      <c r="B530" s="28"/>
      <c r="C530" s="29"/>
      <c r="D530" s="29"/>
      <c r="E530" s="29"/>
      <c r="F530" s="29"/>
    </row>
    <row r="531">
      <c r="B531" s="28"/>
      <c r="C531" s="29"/>
      <c r="D531" s="29"/>
      <c r="E531" s="29"/>
      <c r="F531" s="29"/>
    </row>
    <row r="532">
      <c r="B532" s="28"/>
      <c r="C532" s="29"/>
      <c r="D532" s="29"/>
      <c r="E532" s="29"/>
      <c r="F532" s="29"/>
    </row>
    <row r="533">
      <c r="B533" s="28"/>
      <c r="C533" s="29"/>
      <c r="D533" s="29"/>
      <c r="E533" s="29"/>
      <c r="F533" s="29"/>
    </row>
    <row r="534">
      <c r="B534" s="28"/>
      <c r="C534" s="29"/>
      <c r="D534" s="29"/>
      <c r="E534" s="29"/>
      <c r="F534" s="29"/>
    </row>
    <row r="535">
      <c r="B535" s="28"/>
      <c r="C535" s="29"/>
      <c r="D535" s="29"/>
      <c r="E535" s="29"/>
      <c r="F535" s="29"/>
    </row>
    <row r="536">
      <c r="B536" s="28"/>
      <c r="C536" s="29"/>
      <c r="D536" s="29"/>
      <c r="E536" s="29"/>
      <c r="F536" s="29"/>
    </row>
    <row r="537">
      <c r="B537" s="28"/>
      <c r="C537" s="29"/>
      <c r="D537" s="29"/>
      <c r="E537" s="29"/>
      <c r="F537" s="29"/>
    </row>
    <row r="538">
      <c r="B538" s="28"/>
      <c r="C538" s="29"/>
      <c r="D538" s="29"/>
      <c r="E538" s="29"/>
      <c r="F538" s="29"/>
    </row>
    <row r="539">
      <c r="B539" s="28"/>
      <c r="C539" s="29"/>
      <c r="D539" s="29"/>
      <c r="E539" s="29"/>
      <c r="F539" s="29"/>
    </row>
    <row r="540">
      <c r="B540" s="28"/>
      <c r="C540" s="29"/>
      <c r="D540" s="29"/>
      <c r="E540" s="29"/>
      <c r="F540" s="29"/>
    </row>
    <row r="541">
      <c r="B541" s="28"/>
      <c r="C541" s="29"/>
      <c r="D541" s="29"/>
      <c r="E541" s="29"/>
      <c r="F541" s="29"/>
    </row>
    <row r="542">
      <c r="B542" s="28"/>
      <c r="C542" s="29"/>
      <c r="D542" s="29"/>
      <c r="E542" s="29"/>
      <c r="F542" s="29"/>
    </row>
    <row r="543">
      <c r="B543" s="28"/>
      <c r="C543" s="29"/>
      <c r="D543" s="29"/>
      <c r="E543" s="29"/>
      <c r="F543" s="29"/>
    </row>
    <row r="544">
      <c r="B544" s="28"/>
      <c r="C544" s="29"/>
      <c r="D544" s="29"/>
      <c r="E544" s="29"/>
      <c r="F544" s="29"/>
    </row>
    <row r="545">
      <c r="B545" s="28"/>
      <c r="C545" s="29"/>
      <c r="D545" s="29"/>
      <c r="E545" s="29"/>
      <c r="F545" s="29"/>
    </row>
    <row r="546">
      <c r="B546" s="28"/>
      <c r="C546" s="29"/>
      <c r="D546" s="29"/>
      <c r="E546" s="29"/>
      <c r="F546" s="29"/>
    </row>
    <row r="547">
      <c r="B547" s="28"/>
      <c r="C547" s="29"/>
      <c r="D547" s="29"/>
      <c r="E547" s="29"/>
      <c r="F547" s="29"/>
    </row>
    <row r="548">
      <c r="B548" s="28"/>
      <c r="C548" s="29"/>
      <c r="D548" s="29"/>
      <c r="E548" s="29"/>
      <c r="F548" s="29"/>
    </row>
    <row r="549">
      <c r="B549" s="28"/>
      <c r="C549" s="29"/>
      <c r="D549" s="29"/>
      <c r="E549" s="29"/>
      <c r="F549" s="29"/>
    </row>
    <row r="550">
      <c r="B550" s="28"/>
      <c r="C550" s="29"/>
      <c r="D550" s="29"/>
      <c r="E550" s="29"/>
      <c r="F550" s="29"/>
    </row>
    <row r="551">
      <c r="B551" s="28"/>
      <c r="C551" s="29"/>
      <c r="D551" s="29"/>
      <c r="E551" s="29"/>
      <c r="F551" s="29"/>
    </row>
    <row r="552">
      <c r="B552" s="28"/>
      <c r="C552" s="29"/>
      <c r="D552" s="29"/>
      <c r="E552" s="29"/>
      <c r="F552" s="29"/>
    </row>
    <row r="553">
      <c r="B553" s="28"/>
      <c r="C553" s="29"/>
      <c r="D553" s="29"/>
      <c r="E553" s="29"/>
      <c r="F553" s="29"/>
    </row>
    <row r="554">
      <c r="B554" s="28"/>
      <c r="C554" s="29"/>
      <c r="D554" s="29"/>
      <c r="E554" s="29"/>
      <c r="F554" s="29"/>
    </row>
    <row r="555">
      <c r="B555" s="28"/>
      <c r="C555" s="29"/>
      <c r="D555" s="29"/>
      <c r="E555" s="29"/>
      <c r="F555" s="29"/>
    </row>
    <row r="556">
      <c r="B556" s="28"/>
      <c r="C556" s="29"/>
      <c r="D556" s="29"/>
      <c r="E556" s="29"/>
      <c r="F556" s="29"/>
    </row>
    <row r="557">
      <c r="B557" s="28"/>
      <c r="C557" s="29"/>
      <c r="D557" s="29"/>
      <c r="E557" s="29"/>
      <c r="F557" s="29"/>
    </row>
    <row r="558">
      <c r="B558" s="28"/>
      <c r="C558" s="29"/>
      <c r="D558" s="29"/>
      <c r="E558" s="29"/>
      <c r="F558" s="29"/>
    </row>
    <row r="559">
      <c r="B559" s="28"/>
      <c r="C559" s="29"/>
      <c r="D559" s="29"/>
      <c r="E559" s="29"/>
      <c r="F559" s="29"/>
    </row>
    <row r="560">
      <c r="B560" s="28"/>
      <c r="C560" s="29"/>
      <c r="D560" s="29"/>
      <c r="E560" s="29"/>
      <c r="F560" s="29"/>
    </row>
    <row r="561">
      <c r="B561" s="28"/>
      <c r="C561" s="29"/>
      <c r="D561" s="29"/>
      <c r="E561" s="29"/>
      <c r="F561" s="29"/>
    </row>
    <row r="562">
      <c r="B562" s="28"/>
      <c r="C562" s="29"/>
      <c r="D562" s="29"/>
      <c r="E562" s="29"/>
      <c r="F562" s="29"/>
    </row>
    <row r="563">
      <c r="B563" s="28"/>
      <c r="C563" s="29"/>
      <c r="D563" s="29"/>
      <c r="E563" s="29"/>
      <c r="F563" s="29"/>
    </row>
    <row r="564">
      <c r="B564" s="28"/>
      <c r="C564" s="29"/>
      <c r="D564" s="29"/>
      <c r="E564" s="29"/>
      <c r="F564" s="29"/>
    </row>
    <row r="565">
      <c r="B565" s="28"/>
      <c r="C565" s="29"/>
      <c r="D565" s="29"/>
      <c r="E565" s="29"/>
      <c r="F565" s="29"/>
    </row>
    <row r="566">
      <c r="B566" s="28"/>
      <c r="C566" s="29"/>
      <c r="D566" s="29"/>
      <c r="E566" s="29"/>
      <c r="F566" s="29"/>
    </row>
    <row r="567">
      <c r="B567" s="28"/>
      <c r="C567" s="29"/>
      <c r="D567" s="29"/>
      <c r="E567" s="29"/>
      <c r="F567" s="29"/>
    </row>
    <row r="568">
      <c r="B568" s="28"/>
      <c r="C568" s="29"/>
      <c r="D568" s="29"/>
      <c r="E568" s="29"/>
      <c r="F568" s="29"/>
    </row>
    <row r="569">
      <c r="B569" s="28"/>
      <c r="C569" s="29"/>
      <c r="D569" s="29"/>
      <c r="E569" s="29"/>
      <c r="F569" s="29"/>
    </row>
    <row r="570">
      <c r="B570" s="28"/>
      <c r="C570" s="29"/>
      <c r="D570" s="29"/>
      <c r="E570" s="29"/>
      <c r="F570" s="29"/>
    </row>
    <row r="571">
      <c r="B571" s="28"/>
      <c r="C571" s="29"/>
      <c r="D571" s="29"/>
      <c r="E571" s="29"/>
      <c r="F571" s="29"/>
    </row>
    <row r="572">
      <c r="B572" s="28"/>
      <c r="C572" s="29"/>
      <c r="D572" s="29"/>
      <c r="E572" s="29"/>
      <c r="F572" s="29"/>
    </row>
    <row r="573">
      <c r="B573" s="28"/>
      <c r="C573" s="29"/>
      <c r="D573" s="29"/>
      <c r="E573" s="29"/>
      <c r="F573" s="29"/>
    </row>
    <row r="574">
      <c r="B574" s="28"/>
      <c r="C574" s="29"/>
      <c r="D574" s="29"/>
      <c r="E574" s="29"/>
      <c r="F574" s="29"/>
    </row>
    <row r="575">
      <c r="B575" s="28"/>
      <c r="C575" s="29"/>
      <c r="D575" s="29"/>
      <c r="E575" s="29"/>
      <c r="F575" s="29"/>
    </row>
    <row r="576">
      <c r="B576" s="28"/>
      <c r="C576" s="29"/>
      <c r="D576" s="29"/>
      <c r="E576" s="29"/>
      <c r="F576" s="29"/>
    </row>
    <row r="577">
      <c r="B577" s="28"/>
      <c r="C577" s="29"/>
      <c r="D577" s="29"/>
      <c r="E577" s="29"/>
      <c r="F577" s="29"/>
    </row>
    <row r="578">
      <c r="B578" s="28"/>
      <c r="C578" s="29"/>
      <c r="D578" s="29"/>
      <c r="E578" s="29"/>
      <c r="F578" s="29"/>
    </row>
    <row r="579">
      <c r="B579" s="28"/>
      <c r="C579" s="29"/>
      <c r="D579" s="29"/>
      <c r="E579" s="29"/>
      <c r="F579" s="29"/>
    </row>
    <row r="580">
      <c r="B580" s="28"/>
      <c r="C580" s="29"/>
      <c r="D580" s="29"/>
      <c r="E580" s="29"/>
      <c r="F580" s="29"/>
    </row>
    <row r="581">
      <c r="B581" s="28"/>
      <c r="C581" s="29"/>
      <c r="D581" s="29"/>
      <c r="E581" s="29"/>
      <c r="F581" s="29"/>
    </row>
    <row r="582">
      <c r="B582" s="28"/>
      <c r="C582" s="29"/>
      <c r="D582" s="29"/>
      <c r="E582" s="29"/>
      <c r="F582" s="29"/>
    </row>
    <row r="583">
      <c r="B583" s="28"/>
      <c r="C583" s="29"/>
      <c r="D583" s="29"/>
      <c r="E583" s="29"/>
      <c r="F583" s="29"/>
    </row>
    <row r="584">
      <c r="B584" s="28"/>
      <c r="C584" s="29"/>
      <c r="D584" s="29"/>
      <c r="E584" s="29"/>
      <c r="F584" s="29"/>
    </row>
    <row r="585">
      <c r="B585" s="28"/>
      <c r="C585" s="29"/>
      <c r="D585" s="29"/>
      <c r="E585" s="29"/>
      <c r="F585" s="29"/>
    </row>
    <row r="586">
      <c r="B586" s="28"/>
      <c r="C586" s="29"/>
      <c r="D586" s="29"/>
      <c r="E586" s="29"/>
      <c r="F586" s="29"/>
    </row>
    <row r="587">
      <c r="B587" s="28"/>
      <c r="C587" s="29"/>
      <c r="D587" s="29"/>
      <c r="E587" s="29"/>
      <c r="F587" s="29"/>
    </row>
    <row r="588">
      <c r="B588" s="28"/>
      <c r="C588" s="29"/>
      <c r="D588" s="29"/>
      <c r="E588" s="29"/>
      <c r="F588" s="29"/>
    </row>
    <row r="589">
      <c r="B589" s="28"/>
      <c r="C589" s="29"/>
      <c r="D589" s="29"/>
      <c r="E589" s="29"/>
      <c r="F589" s="29"/>
    </row>
    <row r="590">
      <c r="B590" s="28"/>
      <c r="C590" s="29"/>
      <c r="D590" s="29"/>
      <c r="E590" s="29"/>
      <c r="F590" s="29"/>
    </row>
    <row r="591">
      <c r="B591" s="28"/>
      <c r="C591" s="29"/>
      <c r="D591" s="29"/>
      <c r="E591" s="29"/>
      <c r="F591" s="29"/>
    </row>
    <row r="592">
      <c r="B592" s="28"/>
      <c r="C592" s="29"/>
      <c r="D592" s="29"/>
      <c r="E592" s="29"/>
      <c r="F592" s="29"/>
    </row>
    <row r="593">
      <c r="B593" s="28"/>
      <c r="C593" s="29"/>
      <c r="D593" s="29"/>
      <c r="E593" s="29"/>
      <c r="F593" s="29"/>
    </row>
    <row r="594">
      <c r="B594" s="28"/>
      <c r="C594" s="29"/>
      <c r="D594" s="29"/>
      <c r="E594" s="29"/>
      <c r="F594" s="29"/>
    </row>
    <row r="595">
      <c r="B595" s="28"/>
      <c r="C595" s="29"/>
      <c r="D595" s="29"/>
      <c r="E595" s="29"/>
      <c r="F595" s="29"/>
    </row>
    <row r="596">
      <c r="B596" s="28"/>
      <c r="C596" s="29"/>
      <c r="D596" s="29"/>
      <c r="E596" s="29"/>
      <c r="F596" s="29"/>
    </row>
    <row r="597">
      <c r="B597" s="28"/>
      <c r="C597" s="29"/>
      <c r="D597" s="29"/>
      <c r="E597" s="29"/>
      <c r="F597" s="29"/>
    </row>
    <row r="598">
      <c r="B598" s="28"/>
      <c r="C598" s="29"/>
      <c r="D598" s="29"/>
      <c r="E598" s="29"/>
      <c r="F598" s="29"/>
    </row>
    <row r="599">
      <c r="B599" s="28"/>
      <c r="C599" s="29"/>
      <c r="D599" s="29"/>
      <c r="E599" s="29"/>
      <c r="F599" s="29"/>
    </row>
    <row r="600">
      <c r="B600" s="28"/>
      <c r="C600" s="29"/>
      <c r="D600" s="29"/>
      <c r="E600" s="29"/>
      <c r="F600" s="29"/>
    </row>
    <row r="601">
      <c r="B601" s="28"/>
      <c r="C601" s="29"/>
      <c r="D601" s="29"/>
      <c r="E601" s="29"/>
      <c r="F601" s="29"/>
    </row>
    <row r="602">
      <c r="B602" s="28"/>
      <c r="C602" s="29"/>
      <c r="D602" s="29"/>
      <c r="E602" s="29"/>
      <c r="F602" s="29"/>
    </row>
    <row r="603">
      <c r="B603" s="28"/>
      <c r="C603" s="29"/>
      <c r="D603" s="29"/>
      <c r="E603" s="29"/>
      <c r="F603" s="29"/>
    </row>
    <row r="604">
      <c r="B604" s="28"/>
      <c r="C604" s="29"/>
      <c r="D604" s="29"/>
      <c r="E604" s="29"/>
      <c r="F604" s="29"/>
    </row>
    <row r="605">
      <c r="B605" s="28"/>
      <c r="C605" s="29"/>
      <c r="D605" s="29"/>
      <c r="E605" s="29"/>
      <c r="F605" s="29"/>
    </row>
    <row r="606">
      <c r="B606" s="28"/>
      <c r="C606" s="29"/>
      <c r="D606" s="29"/>
      <c r="E606" s="29"/>
      <c r="F606" s="29"/>
    </row>
    <row r="607">
      <c r="B607" s="28"/>
      <c r="C607" s="29"/>
      <c r="D607" s="29"/>
      <c r="E607" s="29"/>
      <c r="F607" s="29"/>
    </row>
    <row r="608">
      <c r="B608" s="28"/>
      <c r="C608" s="29"/>
      <c r="D608" s="29"/>
      <c r="E608" s="29"/>
      <c r="F608" s="29"/>
    </row>
    <row r="609">
      <c r="B609" s="28"/>
      <c r="C609" s="29"/>
      <c r="D609" s="29"/>
      <c r="E609" s="29"/>
      <c r="F609" s="29"/>
    </row>
    <row r="610">
      <c r="B610" s="28"/>
      <c r="C610" s="29"/>
      <c r="D610" s="29"/>
      <c r="E610" s="29"/>
      <c r="F610" s="29"/>
    </row>
    <row r="611">
      <c r="B611" s="28"/>
      <c r="C611" s="29"/>
      <c r="D611" s="29"/>
      <c r="E611" s="29"/>
      <c r="F611" s="29"/>
    </row>
    <row r="612">
      <c r="B612" s="28"/>
      <c r="C612" s="29"/>
      <c r="D612" s="29"/>
      <c r="E612" s="29"/>
      <c r="F612" s="29"/>
    </row>
    <row r="613">
      <c r="B613" s="28"/>
      <c r="C613" s="29"/>
      <c r="D613" s="29"/>
      <c r="E613" s="29"/>
      <c r="F613" s="29"/>
    </row>
    <row r="614">
      <c r="B614" s="28"/>
      <c r="C614" s="29"/>
      <c r="D614" s="29"/>
      <c r="E614" s="29"/>
      <c r="F614" s="29"/>
    </row>
    <row r="615">
      <c r="B615" s="28"/>
      <c r="C615" s="29"/>
      <c r="D615" s="29"/>
      <c r="E615" s="29"/>
      <c r="F615" s="29"/>
    </row>
    <row r="616">
      <c r="B616" s="28"/>
      <c r="C616" s="29"/>
      <c r="D616" s="29"/>
      <c r="E616" s="29"/>
      <c r="F616" s="29"/>
    </row>
    <row r="617">
      <c r="B617" s="28"/>
      <c r="C617" s="29"/>
      <c r="D617" s="29"/>
      <c r="E617" s="29"/>
      <c r="F617" s="29"/>
    </row>
    <row r="618">
      <c r="B618" s="28"/>
      <c r="C618" s="29"/>
      <c r="D618" s="29"/>
      <c r="E618" s="29"/>
      <c r="F618" s="29"/>
    </row>
    <row r="619">
      <c r="B619" s="28"/>
      <c r="C619" s="29"/>
      <c r="D619" s="29"/>
      <c r="E619" s="29"/>
      <c r="F619" s="29"/>
    </row>
    <row r="620">
      <c r="B620" s="28"/>
      <c r="C620" s="29"/>
      <c r="D620" s="29"/>
      <c r="E620" s="29"/>
      <c r="F620" s="29"/>
    </row>
    <row r="621">
      <c r="B621" s="28"/>
      <c r="C621" s="29"/>
      <c r="D621" s="29"/>
      <c r="E621" s="29"/>
      <c r="F621" s="29"/>
    </row>
    <row r="622">
      <c r="B622" s="28"/>
      <c r="C622" s="29"/>
      <c r="D622" s="29"/>
      <c r="E622" s="29"/>
      <c r="F622" s="29"/>
    </row>
    <row r="623">
      <c r="B623" s="28"/>
      <c r="C623" s="29"/>
      <c r="D623" s="29"/>
      <c r="E623" s="29"/>
      <c r="F623" s="29"/>
    </row>
    <row r="624">
      <c r="B624" s="28"/>
      <c r="C624" s="29"/>
      <c r="D624" s="29"/>
      <c r="E624" s="29"/>
      <c r="F624" s="29"/>
    </row>
    <row r="625">
      <c r="B625" s="28"/>
      <c r="C625" s="29"/>
      <c r="D625" s="29"/>
      <c r="E625" s="29"/>
      <c r="F625" s="29"/>
    </row>
    <row r="626">
      <c r="B626" s="28"/>
      <c r="C626" s="29"/>
      <c r="D626" s="29"/>
      <c r="E626" s="29"/>
      <c r="F626" s="29"/>
    </row>
    <row r="627">
      <c r="B627" s="28"/>
      <c r="C627" s="29"/>
      <c r="D627" s="29"/>
      <c r="E627" s="29"/>
      <c r="F627" s="29"/>
    </row>
    <row r="628">
      <c r="B628" s="28"/>
      <c r="C628" s="29"/>
      <c r="D628" s="29"/>
      <c r="E628" s="29"/>
      <c r="F628" s="29"/>
    </row>
    <row r="629">
      <c r="B629" s="28"/>
      <c r="C629" s="29"/>
      <c r="D629" s="29"/>
      <c r="E629" s="29"/>
      <c r="F629" s="29"/>
    </row>
    <row r="630">
      <c r="B630" s="28"/>
      <c r="C630" s="29"/>
      <c r="D630" s="29"/>
      <c r="E630" s="29"/>
      <c r="F630" s="29"/>
    </row>
    <row r="631">
      <c r="B631" s="28"/>
      <c r="C631" s="29"/>
      <c r="D631" s="29"/>
      <c r="E631" s="29"/>
      <c r="F631" s="29"/>
    </row>
    <row r="632">
      <c r="B632" s="28"/>
      <c r="C632" s="29"/>
      <c r="D632" s="29"/>
      <c r="E632" s="29"/>
      <c r="F632" s="29"/>
    </row>
    <row r="633">
      <c r="B633" s="28"/>
      <c r="C633" s="29"/>
      <c r="D633" s="29"/>
      <c r="E633" s="29"/>
      <c r="F633" s="29"/>
    </row>
    <row r="634">
      <c r="B634" s="28"/>
      <c r="C634" s="29"/>
      <c r="D634" s="29"/>
      <c r="E634" s="29"/>
      <c r="F634" s="29"/>
    </row>
    <row r="635">
      <c r="B635" s="28"/>
      <c r="C635" s="29"/>
      <c r="D635" s="29"/>
      <c r="E635" s="29"/>
      <c r="F635" s="29"/>
    </row>
    <row r="636">
      <c r="B636" s="28"/>
      <c r="C636" s="29"/>
      <c r="D636" s="29"/>
      <c r="E636" s="29"/>
      <c r="F636" s="29"/>
    </row>
    <row r="637">
      <c r="B637" s="28"/>
      <c r="C637" s="29"/>
      <c r="D637" s="29"/>
      <c r="E637" s="29"/>
      <c r="F637" s="29"/>
    </row>
    <row r="638">
      <c r="B638" s="28"/>
      <c r="C638" s="29"/>
      <c r="D638" s="29"/>
      <c r="E638" s="29"/>
      <c r="F638" s="29"/>
    </row>
    <row r="639">
      <c r="B639" s="28"/>
      <c r="C639" s="29"/>
      <c r="D639" s="29"/>
      <c r="E639" s="29"/>
      <c r="F639" s="29"/>
    </row>
    <row r="640">
      <c r="B640" s="28"/>
      <c r="C640" s="29"/>
      <c r="D640" s="29"/>
      <c r="E640" s="29"/>
      <c r="F640" s="29"/>
    </row>
    <row r="641">
      <c r="B641" s="28"/>
      <c r="C641" s="29"/>
      <c r="D641" s="29"/>
      <c r="E641" s="29"/>
      <c r="F641" s="29"/>
    </row>
    <row r="642">
      <c r="B642" s="28"/>
      <c r="C642" s="29"/>
      <c r="D642" s="29"/>
      <c r="E642" s="29"/>
      <c r="F642" s="29"/>
    </row>
    <row r="643">
      <c r="B643" s="28"/>
      <c r="C643" s="29"/>
      <c r="D643" s="29"/>
      <c r="E643" s="29"/>
      <c r="F643" s="29"/>
    </row>
    <row r="644">
      <c r="B644" s="28"/>
      <c r="C644" s="29"/>
      <c r="D644" s="29"/>
      <c r="E644" s="29"/>
      <c r="F644" s="29"/>
    </row>
    <row r="645">
      <c r="B645" s="28"/>
      <c r="C645" s="29"/>
      <c r="D645" s="29"/>
      <c r="E645" s="29"/>
      <c r="F645" s="29"/>
    </row>
    <row r="646">
      <c r="B646" s="28"/>
      <c r="C646" s="29"/>
      <c r="D646" s="29"/>
      <c r="E646" s="29"/>
      <c r="F646" s="29"/>
    </row>
    <row r="647">
      <c r="B647" s="28"/>
      <c r="C647" s="29"/>
      <c r="D647" s="29"/>
      <c r="E647" s="29"/>
      <c r="F647" s="29"/>
    </row>
    <row r="648">
      <c r="B648" s="28"/>
      <c r="C648" s="29"/>
      <c r="D648" s="29"/>
      <c r="E648" s="29"/>
      <c r="F648" s="29"/>
    </row>
    <row r="649">
      <c r="B649" s="28"/>
      <c r="C649" s="29"/>
      <c r="D649" s="29"/>
      <c r="E649" s="29"/>
      <c r="F649" s="29"/>
    </row>
    <row r="650">
      <c r="B650" s="28"/>
      <c r="C650" s="29"/>
      <c r="D650" s="29"/>
      <c r="E650" s="29"/>
      <c r="F650" s="29"/>
    </row>
    <row r="651">
      <c r="B651" s="28"/>
      <c r="C651" s="29"/>
      <c r="D651" s="29"/>
      <c r="E651" s="29"/>
      <c r="F651" s="29"/>
    </row>
    <row r="652">
      <c r="B652" s="28"/>
      <c r="C652" s="29"/>
      <c r="D652" s="29"/>
      <c r="E652" s="29"/>
      <c r="F652" s="29"/>
    </row>
    <row r="653">
      <c r="B653" s="28"/>
      <c r="C653" s="29"/>
      <c r="D653" s="29"/>
      <c r="E653" s="29"/>
      <c r="F653" s="29"/>
    </row>
    <row r="654">
      <c r="B654" s="28"/>
      <c r="C654" s="29"/>
      <c r="D654" s="29"/>
      <c r="E654" s="29"/>
      <c r="F654" s="29"/>
    </row>
    <row r="655">
      <c r="B655" s="28"/>
      <c r="C655" s="29"/>
      <c r="D655" s="29"/>
      <c r="E655" s="29"/>
      <c r="F655" s="29"/>
    </row>
    <row r="656">
      <c r="B656" s="28"/>
      <c r="C656" s="29"/>
      <c r="D656" s="29"/>
      <c r="E656" s="29"/>
      <c r="F656" s="29"/>
    </row>
    <row r="657">
      <c r="B657" s="28"/>
      <c r="C657" s="29"/>
      <c r="D657" s="29"/>
      <c r="E657" s="29"/>
      <c r="F657" s="29"/>
    </row>
    <row r="658">
      <c r="B658" s="28"/>
      <c r="C658" s="29"/>
      <c r="D658" s="29"/>
      <c r="E658" s="29"/>
      <c r="F658" s="29"/>
    </row>
    <row r="659">
      <c r="B659" s="28"/>
      <c r="C659" s="29"/>
      <c r="D659" s="29"/>
      <c r="E659" s="29"/>
      <c r="F659" s="29"/>
    </row>
    <row r="660">
      <c r="B660" s="28"/>
      <c r="C660" s="29"/>
      <c r="D660" s="29"/>
      <c r="E660" s="29"/>
      <c r="F660" s="29"/>
    </row>
    <row r="661">
      <c r="B661" s="28"/>
      <c r="C661" s="29"/>
      <c r="D661" s="29"/>
      <c r="E661" s="29"/>
      <c r="F661" s="29"/>
    </row>
    <row r="662">
      <c r="B662" s="28"/>
      <c r="C662" s="29"/>
      <c r="D662" s="29"/>
      <c r="E662" s="29"/>
      <c r="F662" s="29"/>
    </row>
    <row r="663">
      <c r="B663" s="28"/>
      <c r="C663" s="29"/>
      <c r="D663" s="29"/>
      <c r="E663" s="29"/>
      <c r="F663" s="29"/>
    </row>
    <row r="664">
      <c r="B664" s="28"/>
      <c r="C664" s="29"/>
      <c r="D664" s="29"/>
      <c r="E664" s="29"/>
      <c r="F664" s="29"/>
    </row>
    <row r="665">
      <c r="B665" s="28"/>
      <c r="C665" s="29"/>
      <c r="D665" s="29"/>
      <c r="E665" s="29"/>
      <c r="F665" s="29"/>
    </row>
    <row r="666">
      <c r="B666" s="28"/>
      <c r="C666" s="29"/>
      <c r="D666" s="29"/>
      <c r="E666" s="29"/>
      <c r="F666" s="29"/>
    </row>
    <row r="667">
      <c r="B667" s="28"/>
      <c r="C667" s="29"/>
      <c r="D667" s="29"/>
      <c r="E667" s="29"/>
      <c r="F667" s="29"/>
    </row>
    <row r="668">
      <c r="B668" s="28"/>
      <c r="C668" s="29"/>
      <c r="D668" s="29"/>
      <c r="E668" s="29"/>
      <c r="F668" s="29"/>
    </row>
    <row r="669">
      <c r="B669" s="28"/>
      <c r="C669" s="29"/>
      <c r="D669" s="29"/>
      <c r="E669" s="29"/>
      <c r="F669" s="29"/>
    </row>
    <row r="670">
      <c r="B670" s="28"/>
      <c r="C670" s="29"/>
      <c r="D670" s="29"/>
      <c r="E670" s="29"/>
      <c r="F670" s="29"/>
    </row>
    <row r="671">
      <c r="B671" s="28"/>
      <c r="C671" s="29"/>
      <c r="D671" s="29"/>
      <c r="E671" s="29"/>
      <c r="F671" s="29"/>
    </row>
    <row r="672">
      <c r="B672" s="28"/>
      <c r="C672" s="29"/>
      <c r="D672" s="29"/>
      <c r="E672" s="29"/>
      <c r="F672" s="29"/>
    </row>
    <row r="673">
      <c r="B673" s="28"/>
      <c r="C673" s="29"/>
      <c r="D673" s="29"/>
      <c r="E673" s="29"/>
      <c r="F673" s="29"/>
    </row>
    <row r="674">
      <c r="B674" s="28"/>
      <c r="C674" s="29"/>
      <c r="D674" s="29"/>
      <c r="E674" s="29"/>
      <c r="F674" s="29"/>
    </row>
    <row r="675">
      <c r="B675" s="28"/>
      <c r="C675" s="29"/>
      <c r="D675" s="29"/>
      <c r="E675" s="29"/>
      <c r="F675" s="29"/>
    </row>
    <row r="676">
      <c r="B676" s="28"/>
      <c r="C676" s="29"/>
      <c r="D676" s="29"/>
      <c r="E676" s="29"/>
      <c r="F676" s="29"/>
    </row>
    <row r="677">
      <c r="B677" s="28"/>
      <c r="C677" s="29"/>
      <c r="D677" s="29"/>
      <c r="E677" s="29"/>
      <c r="F677" s="29"/>
    </row>
    <row r="678">
      <c r="B678" s="28"/>
      <c r="C678" s="29"/>
      <c r="D678" s="29"/>
      <c r="E678" s="29"/>
      <c r="F678" s="29"/>
    </row>
    <row r="679">
      <c r="B679" s="28"/>
      <c r="C679" s="29"/>
      <c r="D679" s="29"/>
      <c r="E679" s="29"/>
      <c r="F679" s="29"/>
    </row>
    <row r="680">
      <c r="B680" s="28"/>
      <c r="C680" s="29"/>
      <c r="D680" s="29"/>
      <c r="E680" s="29"/>
      <c r="F680" s="29"/>
    </row>
    <row r="681">
      <c r="B681" s="28"/>
      <c r="C681" s="29"/>
      <c r="D681" s="29"/>
      <c r="E681" s="29"/>
      <c r="F681" s="29"/>
    </row>
    <row r="682">
      <c r="B682" s="28"/>
      <c r="C682" s="29"/>
      <c r="D682" s="29"/>
      <c r="E682" s="29"/>
      <c r="F682" s="29"/>
    </row>
    <row r="683">
      <c r="B683" s="28"/>
      <c r="C683" s="29"/>
      <c r="D683" s="29"/>
      <c r="E683" s="29"/>
      <c r="F683" s="29"/>
    </row>
    <row r="684">
      <c r="B684" s="28"/>
      <c r="C684" s="29"/>
      <c r="D684" s="29"/>
      <c r="E684" s="29"/>
      <c r="F684" s="29"/>
    </row>
    <row r="685">
      <c r="B685" s="28"/>
      <c r="C685" s="29"/>
      <c r="D685" s="29"/>
      <c r="E685" s="29"/>
      <c r="F685" s="29"/>
    </row>
    <row r="686">
      <c r="B686" s="28"/>
      <c r="C686" s="29"/>
      <c r="D686" s="29"/>
      <c r="E686" s="29"/>
      <c r="F686" s="29"/>
    </row>
    <row r="687">
      <c r="B687" s="28"/>
      <c r="C687" s="29"/>
      <c r="D687" s="29"/>
      <c r="E687" s="29"/>
      <c r="F687" s="29"/>
    </row>
    <row r="688">
      <c r="B688" s="28"/>
      <c r="C688" s="29"/>
      <c r="D688" s="29"/>
      <c r="E688" s="29"/>
      <c r="F688" s="29"/>
    </row>
    <row r="689">
      <c r="B689" s="28"/>
      <c r="C689" s="29"/>
      <c r="D689" s="29"/>
      <c r="E689" s="29"/>
      <c r="F689" s="29"/>
    </row>
    <row r="690">
      <c r="B690" s="28"/>
      <c r="C690" s="29"/>
      <c r="D690" s="29"/>
      <c r="E690" s="29"/>
      <c r="F690" s="29"/>
    </row>
    <row r="691">
      <c r="B691" s="28"/>
      <c r="C691" s="29"/>
      <c r="D691" s="29"/>
      <c r="E691" s="29"/>
      <c r="F691" s="29"/>
    </row>
    <row r="692">
      <c r="B692" s="28"/>
      <c r="C692" s="29"/>
      <c r="D692" s="29"/>
      <c r="E692" s="29"/>
      <c r="F692" s="29"/>
    </row>
    <row r="693">
      <c r="B693" s="28"/>
      <c r="C693" s="29"/>
      <c r="D693" s="29"/>
      <c r="E693" s="29"/>
      <c r="F693" s="29"/>
    </row>
    <row r="694">
      <c r="B694" s="28"/>
      <c r="C694" s="29"/>
      <c r="D694" s="29"/>
      <c r="E694" s="29"/>
      <c r="F694" s="29"/>
    </row>
    <row r="695">
      <c r="B695" s="28"/>
      <c r="C695" s="29"/>
      <c r="D695" s="29"/>
      <c r="E695" s="29"/>
      <c r="F695" s="29"/>
    </row>
    <row r="696">
      <c r="B696" s="28"/>
      <c r="C696" s="29"/>
      <c r="D696" s="29"/>
      <c r="E696" s="29"/>
      <c r="F696" s="29"/>
    </row>
    <row r="697">
      <c r="B697" s="28"/>
      <c r="C697" s="29"/>
      <c r="D697" s="29"/>
      <c r="E697" s="29"/>
      <c r="F697" s="29"/>
    </row>
    <row r="698">
      <c r="B698" s="28"/>
      <c r="C698" s="29"/>
      <c r="D698" s="29"/>
      <c r="E698" s="29"/>
      <c r="F698" s="29"/>
    </row>
    <row r="699">
      <c r="B699" s="28"/>
      <c r="C699" s="29"/>
      <c r="D699" s="29"/>
      <c r="E699" s="29"/>
      <c r="F699" s="29"/>
    </row>
    <row r="700">
      <c r="B700" s="28"/>
      <c r="C700" s="29"/>
      <c r="D700" s="29"/>
      <c r="E700" s="29"/>
      <c r="F700" s="29"/>
    </row>
    <row r="701">
      <c r="B701" s="28"/>
      <c r="C701" s="29"/>
      <c r="D701" s="29"/>
      <c r="E701" s="29"/>
      <c r="F701" s="29"/>
    </row>
    <row r="702">
      <c r="B702" s="28"/>
      <c r="C702" s="29"/>
      <c r="D702" s="29"/>
      <c r="E702" s="29"/>
      <c r="F702" s="29"/>
    </row>
    <row r="703">
      <c r="B703" s="28"/>
      <c r="C703" s="29"/>
      <c r="D703" s="29"/>
      <c r="E703" s="29"/>
      <c r="F703" s="29"/>
    </row>
    <row r="704">
      <c r="B704" s="28"/>
      <c r="C704" s="29"/>
      <c r="D704" s="29"/>
      <c r="E704" s="29"/>
      <c r="F704" s="29"/>
    </row>
    <row r="705">
      <c r="B705" s="28"/>
      <c r="C705" s="29"/>
      <c r="D705" s="29"/>
      <c r="E705" s="29"/>
      <c r="F705" s="29"/>
    </row>
    <row r="706">
      <c r="B706" s="28"/>
      <c r="C706" s="29"/>
      <c r="D706" s="29"/>
      <c r="E706" s="29"/>
      <c r="F706" s="29"/>
    </row>
    <row r="707">
      <c r="B707" s="28"/>
      <c r="C707" s="29"/>
      <c r="D707" s="29"/>
      <c r="E707" s="29"/>
      <c r="F707" s="29"/>
    </row>
    <row r="708">
      <c r="B708" s="28"/>
      <c r="C708" s="29"/>
      <c r="D708" s="29"/>
      <c r="E708" s="29"/>
      <c r="F708" s="29"/>
    </row>
    <row r="709">
      <c r="B709" s="28"/>
      <c r="C709" s="29"/>
      <c r="D709" s="29"/>
      <c r="E709" s="29"/>
      <c r="F709" s="29"/>
    </row>
    <row r="710">
      <c r="B710" s="28"/>
      <c r="C710" s="29"/>
      <c r="D710" s="29"/>
      <c r="E710" s="29"/>
      <c r="F710" s="29"/>
    </row>
    <row r="711">
      <c r="B711" s="28"/>
      <c r="C711" s="29"/>
      <c r="D711" s="29"/>
      <c r="E711" s="29"/>
      <c r="F711" s="29"/>
    </row>
    <row r="712">
      <c r="B712" s="28"/>
      <c r="C712" s="29"/>
      <c r="D712" s="29"/>
      <c r="E712" s="29"/>
      <c r="F712" s="29"/>
    </row>
    <row r="713">
      <c r="B713" s="28"/>
      <c r="C713" s="29"/>
      <c r="D713" s="29"/>
      <c r="E713" s="29"/>
      <c r="F713" s="29"/>
    </row>
    <row r="714">
      <c r="B714" s="28"/>
      <c r="C714" s="29"/>
      <c r="D714" s="29"/>
      <c r="E714" s="29"/>
      <c r="F714" s="29"/>
    </row>
    <row r="715">
      <c r="B715" s="28"/>
      <c r="C715" s="29"/>
      <c r="D715" s="29"/>
      <c r="E715" s="29"/>
      <c r="F715" s="29"/>
    </row>
    <row r="716">
      <c r="B716" s="28"/>
      <c r="C716" s="29"/>
      <c r="D716" s="29"/>
      <c r="E716" s="29"/>
      <c r="F716" s="29"/>
    </row>
    <row r="717">
      <c r="B717" s="28"/>
      <c r="C717" s="29"/>
      <c r="D717" s="29"/>
      <c r="E717" s="29"/>
      <c r="F717" s="29"/>
    </row>
    <row r="718">
      <c r="B718" s="28"/>
      <c r="C718" s="29"/>
      <c r="D718" s="29"/>
      <c r="E718" s="29"/>
      <c r="F718" s="29"/>
    </row>
    <row r="719">
      <c r="B719" s="28"/>
      <c r="C719" s="29"/>
      <c r="D719" s="29"/>
      <c r="E719" s="29"/>
      <c r="F719" s="29"/>
    </row>
    <row r="720">
      <c r="B720" s="28"/>
      <c r="C720" s="29"/>
      <c r="D720" s="29"/>
      <c r="E720" s="29"/>
      <c r="F720" s="29"/>
    </row>
    <row r="721">
      <c r="B721" s="28"/>
      <c r="C721" s="29"/>
      <c r="D721" s="29"/>
      <c r="E721" s="29"/>
      <c r="F721" s="29"/>
    </row>
    <row r="722">
      <c r="B722" s="28"/>
      <c r="C722" s="29"/>
      <c r="D722" s="29"/>
      <c r="E722" s="29"/>
      <c r="F722" s="29"/>
    </row>
    <row r="723">
      <c r="B723" s="28"/>
      <c r="C723" s="29"/>
      <c r="D723" s="29"/>
      <c r="E723" s="29"/>
      <c r="F723" s="29"/>
    </row>
    <row r="724">
      <c r="B724" s="28"/>
      <c r="C724" s="29"/>
      <c r="D724" s="29"/>
      <c r="E724" s="29"/>
      <c r="F724" s="29"/>
    </row>
    <row r="725">
      <c r="B725" s="28"/>
      <c r="C725" s="29"/>
      <c r="D725" s="29"/>
      <c r="E725" s="29"/>
      <c r="F725" s="29"/>
    </row>
    <row r="726">
      <c r="B726" s="28"/>
      <c r="C726" s="29"/>
      <c r="D726" s="29"/>
      <c r="E726" s="29"/>
      <c r="F726" s="29"/>
    </row>
    <row r="727">
      <c r="B727" s="28"/>
      <c r="C727" s="29"/>
      <c r="D727" s="29"/>
      <c r="E727" s="29"/>
      <c r="F727" s="29"/>
    </row>
    <row r="728">
      <c r="B728" s="28"/>
      <c r="C728" s="29"/>
      <c r="D728" s="29"/>
      <c r="E728" s="29"/>
      <c r="F728" s="29"/>
    </row>
    <row r="729">
      <c r="B729" s="28"/>
      <c r="C729" s="29"/>
      <c r="D729" s="29"/>
      <c r="E729" s="29"/>
      <c r="F729" s="29"/>
    </row>
    <row r="730">
      <c r="B730" s="28"/>
      <c r="C730" s="29"/>
      <c r="D730" s="29"/>
      <c r="E730" s="29"/>
      <c r="F730" s="29"/>
    </row>
    <row r="731">
      <c r="B731" s="28"/>
      <c r="C731" s="29"/>
      <c r="D731" s="29"/>
      <c r="E731" s="29"/>
      <c r="F731" s="29"/>
    </row>
    <row r="732">
      <c r="B732" s="28"/>
      <c r="C732" s="29"/>
      <c r="D732" s="29"/>
      <c r="E732" s="29"/>
      <c r="F732" s="29"/>
    </row>
    <row r="733">
      <c r="B733" s="28"/>
      <c r="C733" s="29"/>
      <c r="D733" s="29"/>
      <c r="E733" s="29"/>
      <c r="F733" s="29"/>
    </row>
    <row r="734">
      <c r="B734" s="28"/>
      <c r="C734" s="29"/>
      <c r="D734" s="29"/>
      <c r="E734" s="29"/>
      <c r="F734" s="29"/>
    </row>
    <row r="735">
      <c r="B735" s="28"/>
      <c r="C735" s="29"/>
      <c r="D735" s="29"/>
      <c r="E735" s="29"/>
      <c r="F735" s="29"/>
    </row>
    <row r="736">
      <c r="B736" s="28"/>
      <c r="C736" s="29"/>
      <c r="D736" s="29"/>
      <c r="E736" s="29"/>
      <c r="F736" s="29"/>
    </row>
    <row r="737">
      <c r="B737" s="28"/>
      <c r="C737" s="29"/>
      <c r="D737" s="29"/>
      <c r="E737" s="29"/>
      <c r="F737" s="29"/>
    </row>
    <row r="738">
      <c r="B738" s="28"/>
      <c r="C738" s="29"/>
      <c r="D738" s="29"/>
      <c r="E738" s="29"/>
      <c r="F738" s="29"/>
    </row>
    <row r="739">
      <c r="B739" s="28"/>
      <c r="C739" s="29"/>
      <c r="D739" s="29"/>
      <c r="E739" s="29"/>
      <c r="F739" s="29"/>
    </row>
    <row r="740">
      <c r="B740" s="28"/>
      <c r="C740" s="29"/>
      <c r="D740" s="29"/>
      <c r="E740" s="29"/>
      <c r="F740" s="29"/>
    </row>
    <row r="741">
      <c r="B741" s="28"/>
      <c r="C741" s="29"/>
      <c r="D741" s="29"/>
      <c r="E741" s="29"/>
      <c r="F741" s="29"/>
    </row>
    <row r="742">
      <c r="B742" s="28"/>
      <c r="C742" s="29"/>
      <c r="D742" s="29"/>
      <c r="E742" s="29"/>
      <c r="F742" s="29"/>
    </row>
    <row r="743">
      <c r="B743" s="28"/>
      <c r="C743" s="29"/>
      <c r="D743" s="29"/>
      <c r="E743" s="29"/>
      <c r="F743" s="29"/>
    </row>
    <row r="744">
      <c r="B744" s="28"/>
      <c r="C744" s="29"/>
      <c r="D744" s="29"/>
      <c r="E744" s="29"/>
      <c r="F744" s="29"/>
    </row>
    <row r="745">
      <c r="B745" s="28"/>
      <c r="C745" s="29"/>
      <c r="D745" s="29"/>
      <c r="E745" s="29"/>
      <c r="F745" s="29"/>
    </row>
    <row r="746">
      <c r="B746" s="28"/>
      <c r="C746" s="29"/>
      <c r="D746" s="29"/>
      <c r="E746" s="29"/>
      <c r="F746" s="29"/>
    </row>
    <row r="747">
      <c r="B747" s="28"/>
      <c r="C747" s="29"/>
      <c r="D747" s="29"/>
      <c r="E747" s="29"/>
      <c r="F747" s="29"/>
    </row>
    <row r="748">
      <c r="B748" s="28"/>
      <c r="C748" s="29"/>
      <c r="D748" s="29"/>
      <c r="E748" s="29"/>
      <c r="F748" s="29"/>
    </row>
    <row r="749">
      <c r="B749" s="28"/>
      <c r="C749" s="29"/>
      <c r="D749" s="29"/>
      <c r="E749" s="29"/>
      <c r="F749" s="29"/>
    </row>
    <row r="750">
      <c r="B750" s="28"/>
      <c r="C750" s="29"/>
      <c r="D750" s="29"/>
      <c r="E750" s="29"/>
      <c r="F750" s="29"/>
    </row>
    <row r="751">
      <c r="B751" s="28"/>
      <c r="C751" s="29"/>
      <c r="D751" s="29"/>
      <c r="E751" s="29"/>
      <c r="F751" s="29"/>
    </row>
    <row r="752">
      <c r="B752" s="28"/>
      <c r="C752" s="29"/>
      <c r="D752" s="29"/>
      <c r="E752" s="29"/>
      <c r="F752" s="29"/>
    </row>
    <row r="753">
      <c r="B753" s="28"/>
      <c r="C753" s="29"/>
      <c r="D753" s="29"/>
      <c r="E753" s="29"/>
      <c r="F753" s="29"/>
    </row>
    <row r="754">
      <c r="B754" s="28"/>
      <c r="C754" s="29"/>
      <c r="D754" s="29"/>
      <c r="E754" s="29"/>
      <c r="F754" s="29"/>
    </row>
    <row r="755">
      <c r="B755" s="28"/>
      <c r="C755" s="29"/>
      <c r="D755" s="29"/>
      <c r="E755" s="29"/>
      <c r="F755" s="29"/>
    </row>
    <row r="756">
      <c r="B756" s="28"/>
      <c r="C756" s="29"/>
      <c r="D756" s="29"/>
      <c r="E756" s="29"/>
      <c r="F756" s="29"/>
    </row>
    <row r="757">
      <c r="B757" s="28"/>
      <c r="C757" s="29"/>
      <c r="D757" s="29"/>
      <c r="E757" s="29"/>
      <c r="F757" s="29"/>
    </row>
    <row r="758">
      <c r="B758" s="28"/>
      <c r="C758" s="29"/>
      <c r="D758" s="29"/>
      <c r="E758" s="29"/>
      <c r="F758" s="29"/>
    </row>
    <row r="759">
      <c r="B759" s="28"/>
      <c r="C759" s="29"/>
      <c r="D759" s="29"/>
      <c r="E759" s="29"/>
      <c r="F759" s="29"/>
    </row>
    <row r="760">
      <c r="B760" s="28"/>
      <c r="C760" s="29"/>
      <c r="D760" s="29"/>
      <c r="E760" s="29"/>
      <c r="F760" s="29"/>
    </row>
    <row r="761">
      <c r="B761" s="28"/>
      <c r="C761" s="29"/>
      <c r="D761" s="29"/>
      <c r="E761" s="29"/>
      <c r="F761" s="29"/>
    </row>
    <row r="762">
      <c r="B762" s="28"/>
      <c r="C762" s="29"/>
      <c r="D762" s="29"/>
      <c r="E762" s="29"/>
      <c r="F762" s="29"/>
    </row>
    <row r="763">
      <c r="B763" s="28"/>
      <c r="C763" s="29"/>
      <c r="D763" s="29"/>
      <c r="E763" s="29"/>
      <c r="F763" s="29"/>
    </row>
    <row r="764">
      <c r="B764" s="28"/>
      <c r="C764" s="29"/>
      <c r="D764" s="29"/>
      <c r="E764" s="29"/>
      <c r="F764" s="29"/>
    </row>
    <row r="765">
      <c r="B765" s="28"/>
      <c r="C765" s="29"/>
      <c r="D765" s="29"/>
      <c r="E765" s="29"/>
      <c r="F765" s="29"/>
    </row>
    <row r="766">
      <c r="B766" s="28"/>
      <c r="C766" s="29"/>
      <c r="D766" s="29"/>
      <c r="E766" s="29"/>
      <c r="F766" s="29"/>
    </row>
    <row r="767">
      <c r="B767" s="28"/>
      <c r="C767" s="29"/>
      <c r="D767" s="29"/>
      <c r="E767" s="29"/>
      <c r="F767" s="29"/>
    </row>
    <row r="768">
      <c r="B768" s="28"/>
      <c r="C768" s="29"/>
      <c r="D768" s="29"/>
      <c r="E768" s="29"/>
      <c r="F768" s="29"/>
    </row>
    <row r="769">
      <c r="B769" s="28"/>
      <c r="C769" s="29"/>
      <c r="D769" s="29"/>
      <c r="E769" s="29"/>
      <c r="F769" s="29"/>
    </row>
    <row r="770">
      <c r="B770" s="28"/>
      <c r="C770" s="29"/>
      <c r="D770" s="29"/>
      <c r="E770" s="29"/>
      <c r="F770" s="29"/>
    </row>
    <row r="771">
      <c r="B771" s="28"/>
      <c r="C771" s="29"/>
      <c r="D771" s="29"/>
      <c r="E771" s="29"/>
      <c r="F771" s="29"/>
    </row>
    <row r="772">
      <c r="B772" s="28"/>
      <c r="C772" s="29"/>
      <c r="D772" s="29"/>
      <c r="E772" s="29"/>
      <c r="F772" s="29"/>
    </row>
    <row r="773">
      <c r="B773" s="28"/>
      <c r="C773" s="29"/>
      <c r="D773" s="29"/>
      <c r="E773" s="29"/>
      <c r="F773" s="29"/>
    </row>
    <row r="774">
      <c r="B774" s="28"/>
      <c r="C774" s="29"/>
      <c r="D774" s="29"/>
      <c r="E774" s="29"/>
      <c r="F774" s="29"/>
    </row>
    <row r="775">
      <c r="B775" s="28"/>
      <c r="C775" s="29"/>
      <c r="D775" s="29"/>
      <c r="E775" s="29"/>
      <c r="F775" s="29"/>
    </row>
    <row r="776">
      <c r="B776" s="28"/>
      <c r="C776" s="29"/>
      <c r="D776" s="29"/>
      <c r="E776" s="29"/>
      <c r="F776" s="29"/>
    </row>
    <row r="777">
      <c r="B777" s="28"/>
      <c r="C777" s="29"/>
      <c r="D777" s="29"/>
      <c r="E777" s="29"/>
      <c r="F777" s="29"/>
    </row>
    <row r="778">
      <c r="B778" s="28"/>
      <c r="C778" s="29"/>
      <c r="D778" s="29"/>
      <c r="E778" s="29"/>
      <c r="F778" s="29"/>
    </row>
    <row r="779">
      <c r="B779" s="28"/>
      <c r="C779" s="29"/>
      <c r="D779" s="29"/>
      <c r="E779" s="29"/>
      <c r="F779" s="29"/>
    </row>
    <row r="780">
      <c r="B780" s="28"/>
      <c r="C780" s="29"/>
      <c r="D780" s="29"/>
      <c r="E780" s="29"/>
      <c r="F780" s="29"/>
    </row>
    <row r="781">
      <c r="B781" s="28"/>
      <c r="C781" s="29"/>
      <c r="D781" s="29"/>
      <c r="E781" s="29"/>
      <c r="F781" s="29"/>
    </row>
    <row r="782">
      <c r="B782" s="28"/>
      <c r="C782" s="29"/>
      <c r="D782" s="29"/>
      <c r="E782" s="29"/>
      <c r="F782" s="29"/>
    </row>
    <row r="783">
      <c r="B783" s="28"/>
      <c r="C783" s="29"/>
      <c r="D783" s="29"/>
      <c r="E783" s="29"/>
      <c r="F783" s="29"/>
    </row>
    <row r="784">
      <c r="B784" s="28"/>
      <c r="C784" s="29"/>
      <c r="D784" s="29"/>
      <c r="E784" s="29"/>
      <c r="F784" s="29"/>
    </row>
    <row r="785">
      <c r="B785" s="28"/>
      <c r="C785" s="29"/>
      <c r="D785" s="29"/>
      <c r="E785" s="29"/>
      <c r="F785" s="29"/>
    </row>
    <row r="786">
      <c r="B786" s="28"/>
      <c r="C786" s="29"/>
      <c r="D786" s="29"/>
      <c r="E786" s="29"/>
      <c r="F786" s="29"/>
    </row>
    <row r="787">
      <c r="B787" s="28"/>
      <c r="C787" s="29"/>
      <c r="D787" s="29"/>
      <c r="E787" s="29"/>
      <c r="F787" s="29"/>
    </row>
    <row r="788">
      <c r="B788" s="28"/>
      <c r="C788" s="29"/>
      <c r="D788" s="29"/>
      <c r="E788" s="29"/>
      <c r="F788" s="29"/>
    </row>
    <row r="789">
      <c r="B789" s="28"/>
      <c r="C789" s="29"/>
      <c r="D789" s="29"/>
      <c r="E789" s="29"/>
      <c r="F789" s="29"/>
    </row>
    <row r="790">
      <c r="B790" s="28"/>
      <c r="C790" s="29"/>
      <c r="D790" s="29"/>
      <c r="E790" s="29"/>
      <c r="F790" s="29"/>
    </row>
    <row r="791">
      <c r="B791" s="28"/>
      <c r="C791" s="29"/>
      <c r="D791" s="29"/>
      <c r="E791" s="29"/>
      <c r="F791" s="29"/>
    </row>
    <row r="792">
      <c r="B792" s="28"/>
      <c r="C792" s="29"/>
      <c r="D792" s="29"/>
      <c r="E792" s="29"/>
      <c r="F792" s="29"/>
    </row>
    <row r="793">
      <c r="B793" s="28"/>
      <c r="C793" s="29"/>
      <c r="D793" s="29"/>
      <c r="E793" s="29"/>
      <c r="F793" s="29"/>
    </row>
    <row r="794">
      <c r="B794" s="28"/>
      <c r="C794" s="29"/>
      <c r="D794" s="29"/>
      <c r="E794" s="29"/>
      <c r="F794" s="29"/>
    </row>
    <row r="795">
      <c r="B795" s="28"/>
      <c r="C795" s="29"/>
      <c r="D795" s="29"/>
      <c r="E795" s="29"/>
      <c r="F795" s="29"/>
    </row>
    <row r="796">
      <c r="B796" s="28"/>
      <c r="C796" s="29"/>
      <c r="D796" s="29"/>
      <c r="E796" s="29"/>
      <c r="F796" s="29"/>
    </row>
    <row r="797">
      <c r="B797" s="28"/>
      <c r="C797" s="29"/>
      <c r="D797" s="29"/>
      <c r="E797" s="29"/>
      <c r="F797" s="29"/>
    </row>
    <row r="798">
      <c r="B798" s="28"/>
      <c r="C798" s="29"/>
      <c r="D798" s="29"/>
      <c r="E798" s="29"/>
      <c r="F798" s="29"/>
    </row>
    <row r="799">
      <c r="B799" s="28"/>
      <c r="C799" s="29"/>
      <c r="D799" s="29"/>
      <c r="E799" s="29"/>
      <c r="F799" s="29"/>
    </row>
    <row r="800">
      <c r="B800" s="28"/>
      <c r="C800" s="29"/>
      <c r="D800" s="29"/>
      <c r="E800" s="29"/>
      <c r="F800" s="29"/>
    </row>
    <row r="801">
      <c r="B801" s="28"/>
      <c r="C801" s="29"/>
      <c r="D801" s="29"/>
      <c r="E801" s="29"/>
      <c r="F801" s="29"/>
    </row>
    <row r="802">
      <c r="B802" s="28"/>
      <c r="C802" s="29"/>
      <c r="D802" s="29"/>
      <c r="E802" s="29"/>
      <c r="F802" s="29"/>
    </row>
    <row r="803">
      <c r="B803" s="28"/>
      <c r="C803" s="29"/>
      <c r="D803" s="29"/>
      <c r="E803" s="29"/>
      <c r="F803" s="29"/>
    </row>
    <row r="804">
      <c r="B804" s="28"/>
      <c r="C804" s="29"/>
      <c r="D804" s="29"/>
      <c r="E804" s="29"/>
      <c r="F804" s="29"/>
    </row>
    <row r="805">
      <c r="B805" s="28"/>
      <c r="C805" s="29"/>
      <c r="D805" s="29"/>
      <c r="E805" s="29"/>
      <c r="F805" s="29"/>
    </row>
    <row r="806">
      <c r="B806" s="28"/>
      <c r="C806" s="29"/>
      <c r="D806" s="29"/>
      <c r="E806" s="29"/>
      <c r="F806" s="29"/>
    </row>
    <row r="807">
      <c r="B807" s="28"/>
      <c r="C807" s="29"/>
      <c r="D807" s="29"/>
      <c r="E807" s="29"/>
      <c r="F807" s="29"/>
    </row>
    <row r="808">
      <c r="B808" s="28"/>
      <c r="C808" s="29"/>
      <c r="D808" s="29"/>
      <c r="E808" s="29"/>
      <c r="F808" s="29"/>
    </row>
    <row r="809">
      <c r="B809" s="28"/>
      <c r="C809" s="29"/>
      <c r="D809" s="29"/>
      <c r="E809" s="29"/>
      <c r="F809" s="29"/>
    </row>
    <row r="810">
      <c r="B810" s="28"/>
      <c r="C810" s="29"/>
      <c r="D810" s="29"/>
      <c r="E810" s="29"/>
      <c r="F810" s="29"/>
    </row>
    <row r="811">
      <c r="B811" s="28"/>
      <c r="C811" s="29"/>
      <c r="D811" s="29"/>
      <c r="E811" s="29"/>
      <c r="F811" s="29"/>
    </row>
    <row r="812">
      <c r="B812" s="28"/>
      <c r="C812" s="29"/>
      <c r="D812" s="29"/>
      <c r="E812" s="29"/>
      <c r="F812" s="29"/>
    </row>
    <row r="813">
      <c r="B813" s="28"/>
      <c r="C813" s="29"/>
      <c r="D813" s="29"/>
      <c r="E813" s="29"/>
      <c r="F813" s="29"/>
    </row>
    <row r="814">
      <c r="B814" s="28"/>
      <c r="C814" s="29"/>
      <c r="D814" s="29"/>
      <c r="E814" s="29"/>
      <c r="F814" s="29"/>
    </row>
    <row r="815">
      <c r="B815" s="28"/>
      <c r="C815" s="29"/>
      <c r="D815" s="29"/>
      <c r="E815" s="29"/>
      <c r="F815" s="29"/>
    </row>
    <row r="816">
      <c r="B816" s="28"/>
      <c r="C816" s="29"/>
      <c r="D816" s="29"/>
      <c r="E816" s="29"/>
      <c r="F816" s="29"/>
    </row>
    <row r="817">
      <c r="B817" s="28"/>
      <c r="C817" s="29"/>
      <c r="D817" s="29"/>
      <c r="E817" s="29"/>
      <c r="F817" s="29"/>
    </row>
    <row r="818">
      <c r="B818" s="28"/>
      <c r="C818" s="29"/>
      <c r="D818" s="29"/>
      <c r="E818" s="29"/>
      <c r="F818" s="29"/>
    </row>
    <row r="819">
      <c r="B819" s="28"/>
      <c r="C819" s="29"/>
      <c r="D819" s="29"/>
      <c r="E819" s="29"/>
      <c r="F819" s="29"/>
    </row>
    <row r="820">
      <c r="B820" s="28"/>
      <c r="C820" s="29"/>
      <c r="D820" s="29"/>
      <c r="E820" s="29"/>
      <c r="F820" s="29"/>
    </row>
    <row r="821">
      <c r="B821" s="28"/>
      <c r="C821" s="29"/>
      <c r="D821" s="29"/>
      <c r="E821" s="29"/>
      <c r="F821" s="29"/>
    </row>
    <row r="822">
      <c r="B822" s="28"/>
      <c r="C822" s="29"/>
      <c r="D822" s="29"/>
      <c r="E822" s="29"/>
      <c r="F822" s="29"/>
    </row>
    <row r="823">
      <c r="B823" s="28"/>
      <c r="C823" s="29"/>
      <c r="D823" s="29"/>
      <c r="E823" s="29"/>
      <c r="F823" s="29"/>
    </row>
    <row r="824">
      <c r="B824" s="28"/>
      <c r="C824" s="29"/>
      <c r="D824" s="29"/>
      <c r="E824" s="29"/>
      <c r="F824" s="29"/>
    </row>
    <row r="825">
      <c r="B825" s="28"/>
      <c r="C825" s="29"/>
      <c r="D825" s="29"/>
      <c r="E825" s="29"/>
      <c r="F825" s="29"/>
    </row>
    <row r="826">
      <c r="B826" s="28"/>
      <c r="C826" s="29"/>
      <c r="D826" s="29"/>
      <c r="E826" s="29"/>
      <c r="F826" s="29"/>
    </row>
    <row r="827">
      <c r="B827" s="28"/>
      <c r="C827" s="29"/>
      <c r="D827" s="29"/>
      <c r="E827" s="29"/>
      <c r="F827" s="29"/>
    </row>
    <row r="828">
      <c r="B828" s="28"/>
      <c r="C828" s="29"/>
      <c r="D828" s="29"/>
      <c r="E828" s="29"/>
      <c r="F828" s="29"/>
    </row>
    <row r="829">
      <c r="B829" s="28"/>
      <c r="C829" s="29"/>
      <c r="D829" s="29"/>
      <c r="E829" s="29"/>
      <c r="F829" s="29"/>
    </row>
    <row r="830">
      <c r="B830" s="28"/>
      <c r="C830" s="29"/>
      <c r="D830" s="29"/>
      <c r="E830" s="29"/>
      <c r="F830" s="29"/>
    </row>
    <row r="831">
      <c r="B831" s="28"/>
      <c r="C831" s="29"/>
      <c r="D831" s="29"/>
      <c r="E831" s="29"/>
      <c r="F831" s="29"/>
    </row>
    <row r="832">
      <c r="B832" s="28"/>
      <c r="C832" s="29"/>
      <c r="D832" s="29"/>
      <c r="E832" s="29"/>
      <c r="F832" s="29"/>
    </row>
    <row r="833">
      <c r="B833" s="28"/>
      <c r="C833" s="29"/>
      <c r="D833" s="29"/>
      <c r="E833" s="29"/>
      <c r="F833" s="29"/>
    </row>
    <row r="834">
      <c r="B834" s="28"/>
      <c r="C834" s="29"/>
      <c r="D834" s="29"/>
      <c r="E834" s="29"/>
      <c r="F834" s="29"/>
    </row>
    <row r="835">
      <c r="B835" s="28"/>
      <c r="C835" s="29"/>
      <c r="D835" s="29"/>
      <c r="E835" s="29"/>
      <c r="F835" s="29"/>
    </row>
    <row r="836">
      <c r="B836" s="28"/>
      <c r="C836" s="29"/>
      <c r="D836" s="29"/>
      <c r="E836" s="29"/>
      <c r="F836" s="29"/>
    </row>
    <row r="837">
      <c r="B837" s="28"/>
      <c r="C837" s="29"/>
      <c r="D837" s="29"/>
      <c r="E837" s="29"/>
      <c r="F837" s="29"/>
    </row>
    <row r="838">
      <c r="B838" s="28"/>
      <c r="C838" s="29"/>
      <c r="D838" s="29"/>
      <c r="E838" s="29"/>
      <c r="F838" s="29"/>
    </row>
    <row r="839">
      <c r="B839" s="28"/>
      <c r="C839" s="29"/>
      <c r="D839" s="29"/>
      <c r="E839" s="29"/>
      <c r="F839" s="29"/>
    </row>
    <row r="840">
      <c r="B840" s="28"/>
      <c r="C840" s="29"/>
      <c r="D840" s="29"/>
      <c r="E840" s="29"/>
      <c r="F840" s="29"/>
    </row>
    <row r="841">
      <c r="B841" s="28"/>
      <c r="C841" s="29"/>
      <c r="D841" s="29"/>
      <c r="E841" s="29"/>
      <c r="F841" s="29"/>
    </row>
    <row r="842">
      <c r="B842" s="28"/>
      <c r="C842" s="29"/>
      <c r="D842" s="29"/>
      <c r="E842" s="29"/>
      <c r="F842" s="29"/>
    </row>
    <row r="843">
      <c r="B843" s="28"/>
      <c r="C843" s="29"/>
      <c r="D843" s="29"/>
      <c r="E843" s="29"/>
      <c r="F843" s="29"/>
    </row>
    <row r="844">
      <c r="B844" s="28"/>
      <c r="C844" s="29"/>
      <c r="D844" s="29"/>
      <c r="E844" s="29"/>
      <c r="F844" s="29"/>
    </row>
    <row r="845">
      <c r="B845" s="28"/>
      <c r="C845" s="29"/>
      <c r="D845" s="29"/>
      <c r="E845" s="29"/>
      <c r="F845" s="29"/>
    </row>
    <row r="846">
      <c r="B846" s="28"/>
      <c r="C846" s="29"/>
      <c r="D846" s="29"/>
      <c r="E846" s="29"/>
      <c r="F846" s="29"/>
    </row>
    <row r="847">
      <c r="B847" s="28"/>
      <c r="C847" s="29"/>
      <c r="D847" s="29"/>
      <c r="E847" s="29"/>
      <c r="F847" s="29"/>
    </row>
    <row r="848">
      <c r="B848" s="28"/>
      <c r="C848" s="29"/>
      <c r="D848" s="29"/>
      <c r="E848" s="29"/>
      <c r="F848" s="29"/>
    </row>
    <row r="849">
      <c r="B849" s="28"/>
      <c r="C849" s="29"/>
      <c r="D849" s="29"/>
      <c r="E849" s="29"/>
      <c r="F849" s="29"/>
    </row>
    <row r="850">
      <c r="B850" s="28"/>
      <c r="C850" s="29"/>
      <c r="D850" s="29"/>
      <c r="E850" s="29"/>
      <c r="F850" s="29"/>
    </row>
    <row r="851">
      <c r="B851" s="28"/>
      <c r="C851" s="29"/>
      <c r="D851" s="29"/>
      <c r="E851" s="29"/>
      <c r="F851" s="29"/>
    </row>
    <row r="852">
      <c r="B852" s="28"/>
      <c r="C852" s="29"/>
      <c r="D852" s="29"/>
      <c r="E852" s="29"/>
      <c r="F852" s="29"/>
    </row>
    <row r="853">
      <c r="B853" s="28"/>
      <c r="C853" s="29"/>
      <c r="D853" s="29"/>
      <c r="E853" s="29"/>
      <c r="F853" s="29"/>
    </row>
    <row r="854">
      <c r="B854" s="28"/>
      <c r="C854" s="29"/>
      <c r="D854" s="29"/>
      <c r="E854" s="29"/>
      <c r="F854" s="29"/>
    </row>
    <row r="855">
      <c r="B855" s="28"/>
      <c r="C855" s="29"/>
      <c r="D855" s="29"/>
      <c r="E855" s="29"/>
      <c r="F855" s="29"/>
    </row>
    <row r="856">
      <c r="B856" s="28"/>
      <c r="C856" s="29"/>
      <c r="D856" s="29"/>
      <c r="E856" s="29"/>
      <c r="F856" s="29"/>
    </row>
    <row r="857">
      <c r="B857" s="28"/>
      <c r="C857" s="29"/>
      <c r="D857" s="29"/>
      <c r="E857" s="29"/>
      <c r="F857" s="29"/>
    </row>
    <row r="858">
      <c r="B858" s="28"/>
      <c r="C858" s="29"/>
      <c r="D858" s="29"/>
      <c r="E858" s="29"/>
      <c r="F858" s="29"/>
    </row>
    <row r="859">
      <c r="B859" s="28"/>
      <c r="C859" s="29"/>
      <c r="D859" s="29"/>
      <c r="E859" s="29"/>
      <c r="F859" s="29"/>
    </row>
    <row r="860">
      <c r="B860" s="28"/>
      <c r="C860" s="29"/>
      <c r="D860" s="29"/>
      <c r="E860" s="29"/>
      <c r="F860" s="29"/>
    </row>
    <row r="861">
      <c r="B861" s="28"/>
      <c r="C861" s="29"/>
      <c r="D861" s="29"/>
      <c r="E861" s="29"/>
      <c r="F861" s="29"/>
    </row>
    <row r="862">
      <c r="B862" s="28"/>
      <c r="C862" s="29"/>
      <c r="D862" s="29"/>
      <c r="E862" s="29"/>
      <c r="F862" s="29"/>
    </row>
    <row r="863">
      <c r="B863" s="28"/>
      <c r="C863" s="29"/>
      <c r="D863" s="29"/>
      <c r="E863" s="29"/>
      <c r="F863" s="29"/>
    </row>
    <row r="864">
      <c r="B864" s="28"/>
      <c r="C864" s="29"/>
      <c r="D864" s="29"/>
      <c r="E864" s="29"/>
      <c r="F864" s="29"/>
    </row>
    <row r="865">
      <c r="B865" s="28"/>
      <c r="C865" s="29"/>
      <c r="D865" s="29"/>
      <c r="E865" s="29"/>
      <c r="F865" s="29"/>
    </row>
    <row r="866">
      <c r="B866" s="28"/>
      <c r="C866" s="29"/>
      <c r="D866" s="29"/>
      <c r="E866" s="29"/>
      <c r="F866" s="29"/>
    </row>
    <row r="867">
      <c r="B867" s="28"/>
      <c r="C867" s="29"/>
      <c r="D867" s="29"/>
      <c r="E867" s="29"/>
      <c r="F867" s="29"/>
    </row>
    <row r="868">
      <c r="B868" s="28"/>
      <c r="C868" s="29"/>
      <c r="D868" s="29"/>
      <c r="E868" s="29"/>
      <c r="F868" s="29"/>
    </row>
    <row r="869">
      <c r="B869" s="28"/>
      <c r="C869" s="29"/>
      <c r="D869" s="29"/>
      <c r="E869" s="29"/>
      <c r="F869" s="29"/>
    </row>
    <row r="870">
      <c r="B870" s="28"/>
      <c r="C870" s="29"/>
      <c r="D870" s="29"/>
      <c r="E870" s="29"/>
      <c r="F870" s="29"/>
    </row>
    <row r="871">
      <c r="B871" s="28"/>
      <c r="C871" s="29"/>
      <c r="D871" s="29"/>
      <c r="E871" s="29"/>
      <c r="F871" s="29"/>
    </row>
    <row r="872">
      <c r="B872" s="28"/>
      <c r="C872" s="29"/>
      <c r="D872" s="29"/>
      <c r="E872" s="29"/>
      <c r="F872" s="29"/>
    </row>
    <row r="873">
      <c r="B873" s="28"/>
      <c r="C873" s="29"/>
      <c r="D873" s="29"/>
      <c r="E873" s="29"/>
      <c r="F873" s="29"/>
    </row>
    <row r="874">
      <c r="B874" s="28"/>
      <c r="C874" s="29"/>
      <c r="D874" s="29"/>
      <c r="E874" s="29"/>
      <c r="F874" s="29"/>
    </row>
    <row r="875">
      <c r="B875" s="28"/>
      <c r="C875" s="29"/>
      <c r="D875" s="29"/>
      <c r="E875" s="29"/>
      <c r="F875" s="29"/>
    </row>
    <row r="876">
      <c r="B876" s="28"/>
      <c r="C876" s="29"/>
      <c r="D876" s="29"/>
      <c r="E876" s="29"/>
      <c r="F876" s="29"/>
    </row>
    <row r="877">
      <c r="B877" s="28"/>
      <c r="C877" s="29"/>
      <c r="D877" s="29"/>
      <c r="E877" s="29"/>
      <c r="F877" s="29"/>
    </row>
    <row r="878">
      <c r="B878" s="28"/>
      <c r="C878" s="29"/>
      <c r="D878" s="29"/>
      <c r="E878" s="29"/>
      <c r="F878" s="29"/>
    </row>
    <row r="879">
      <c r="B879" s="28"/>
      <c r="C879" s="29"/>
      <c r="D879" s="29"/>
      <c r="E879" s="29"/>
      <c r="F879" s="29"/>
    </row>
    <row r="880">
      <c r="B880" s="28"/>
      <c r="C880" s="29"/>
      <c r="D880" s="29"/>
      <c r="E880" s="29"/>
      <c r="F880" s="29"/>
    </row>
    <row r="881">
      <c r="B881" s="28"/>
      <c r="C881" s="29"/>
      <c r="D881" s="29"/>
      <c r="E881" s="29"/>
      <c r="F881" s="29"/>
    </row>
    <row r="882">
      <c r="B882" s="28"/>
      <c r="C882" s="29"/>
      <c r="D882" s="29"/>
      <c r="E882" s="29"/>
      <c r="F882" s="29"/>
    </row>
    <row r="883">
      <c r="B883" s="28"/>
      <c r="C883" s="29"/>
      <c r="D883" s="29"/>
      <c r="E883" s="29"/>
      <c r="F883" s="29"/>
    </row>
    <row r="884">
      <c r="B884" s="28"/>
      <c r="C884" s="29"/>
      <c r="D884" s="29"/>
      <c r="E884" s="29"/>
      <c r="F884" s="29"/>
    </row>
    <row r="885">
      <c r="B885" s="28"/>
      <c r="C885" s="29"/>
      <c r="D885" s="29"/>
      <c r="E885" s="29"/>
      <c r="F885" s="29"/>
    </row>
    <row r="886">
      <c r="B886" s="28"/>
      <c r="C886" s="29"/>
      <c r="D886" s="29"/>
      <c r="E886" s="29"/>
      <c r="F886" s="29"/>
    </row>
    <row r="887">
      <c r="B887" s="28"/>
      <c r="C887" s="29"/>
      <c r="D887" s="29"/>
      <c r="E887" s="29"/>
      <c r="F887" s="29"/>
    </row>
    <row r="888">
      <c r="B888" s="28"/>
      <c r="C888" s="29"/>
      <c r="D888" s="29"/>
      <c r="E888" s="29"/>
      <c r="F888" s="29"/>
    </row>
    <row r="889">
      <c r="B889" s="28"/>
      <c r="C889" s="29"/>
      <c r="D889" s="29"/>
      <c r="E889" s="29"/>
      <c r="F889" s="29"/>
    </row>
    <row r="890">
      <c r="B890" s="28"/>
      <c r="C890" s="29"/>
      <c r="D890" s="29"/>
      <c r="E890" s="29"/>
      <c r="F890" s="29"/>
    </row>
    <row r="891">
      <c r="B891" s="28"/>
      <c r="C891" s="29"/>
      <c r="D891" s="29"/>
      <c r="E891" s="29"/>
      <c r="F891" s="29"/>
    </row>
    <row r="892">
      <c r="B892" s="28"/>
      <c r="C892" s="29"/>
      <c r="D892" s="29"/>
      <c r="E892" s="29"/>
      <c r="F892" s="29"/>
    </row>
    <row r="893">
      <c r="B893" s="28"/>
      <c r="C893" s="29"/>
      <c r="D893" s="29"/>
      <c r="E893" s="29"/>
      <c r="F893" s="29"/>
    </row>
    <row r="894">
      <c r="B894" s="28"/>
      <c r="C894" s="29"/>
      <c r="D894" s="29"/>
      <c r="E894" s="29"/>
      <c r="F894" s="29"/>
    </row>
    <row r="895">
      <c r="B895" s="28"/>
      <c r="C895" s="29"/>
      <c r="D895" s="29"/>
      <c r="E895" s="29"/>
      <c r="F895" s="29"/>
    </row>
    <row r="896">
      <c r="B896" s="28"/>
      <c r="C896" s="29"/>
      <c r="D896" s="29"/>
      <c r="E896" s="29"/>
      <c r="F896" s="29"/>
    </row>
    <row r="897">
      <c r="B897" s="28"/>
      <c r="C897" s="29"/>
      <c r="D897" s="29"/>
      <c r="E897" s="29"/>
      <c r="F897" s="29"/>
    </row>
    <row r="898">
      <c r="B898" s="28"/>
      <c r="C898" s="29"/>
      <c r="D898" s="29"/>
      <c r="E898" s="29"/>
      <c r="F898" s="29"/>
    </row>
    <row r="899">
      <c r="B899" s="28"/>
      <c r="C899" s="29"/>
      <c r="D899" s="29"/>
      <c r="E899" s="29"/>
      <c r="F899" s="29"/>
    </row>
    <row r="900">
      <c r="B900" s="28"/>
      <c r="C900" s="29"/>
      <c r="D900" s="29"/>
      <c r="E900" s="29"/>
      <c r="F900" s="29"/>
    </row>
    <row r="901">
      <c r="B901" s="28"/>
      <c r="C901" s="29"/>
      <c r="D901" s="29"/>
      <c r="E901" s="29"/>
      <c r="F901" s="29"/>
    </row>
    <row r="902">
      <c r="B902" s="28"/>
      <c r="C902" s="29"/>
      <c r="D902" s="29"/>
      <c r="E902" s="29"/>
      <c r="F902" s="29"/>
    </row>
    <row r="903">
      <c r="B903" s="28"/>
      <c r="C903" s="29"/>
      <c r="D903" s="29"/>
      <c r="E903" s="29"/>
      <c r="F903" s="29"/>
    </row>
    <row r="904">
      <c r="B904" s="28"/>
      <c r="C904" s="29"/>
      <c r="D904" s="29"/>
      <c r="E904" s="29"/>
      <c r="F904" s="29"/>
    </row>
    <row r="905">
      <c r="B905" s="28"/>
      <c r="C905" s="29"/>
      <c r="D905" s="29"/>
      <c r="E905" s="29"/>
      <c r="F905" s="29"/>
    </row>
    <row r="906">
      <c r="B906" s="28"/>
      <c r="C906" s="29"/>
      <c r="D906" s="29"/>
      <c r="E906" s="29"/>
      <c r="F906" s="29"/>
    </row>
    <row r="907">
      <c r="B907" s="28"/>
      <c r="C907" s="29"/>
      <c r="D907" s="29"/>
      <c r="E907" s="29"/>
      <c r="F907" s="29"/>
    </row>
    <row r="908">
      <c r="B908" s="28"/>
      <c r="C908" s="29"/>
      <c r="D908" s="29"/>
      <c r="E908" s="29"/>
      <c r="F908" s="29"/>
    </row>
    <row r="909">
      <c r="B909" s="28"/>
      <c r="C909" s="29"/>
      <c r="D909" s="29"/>
      <c r="E909" s="29"/>
      <c r="F909" s="29"/>
    </row>
    <row r="910">
      <c r="B910" s="28"/>
      <c r="C910" s="29"/>
      <c r="D910" s="29"/>
      <c r="E910" s="29"/>
      <c r="F910" s="29"/>
    </row>
    <row r="911">
      <c r="B911" s="28"/>
      <c r="C911" s="29"/>
      <c r="D911" s="29"/>
      <c r="E911" s="29"/>
      <c r="F911" s="29"/>
    </row>
    <row r="912">
      <c r="B912" s="28"/>
      <c r="C912" s="29"/>
      <c r="D912" s="29"/>
      <c r="E912" s="29"/>
      <c r="F912" s="29"/>
    </row>
    <row r="913">
      <c r="B913" s="28"/>
      <c r="C913" s="29"/>
      <c r="D913" s="29"/>
      <c r="E913" s="29"/>
      <c r="F913" s="29"/>
    </row>
    <row r="914">
      <c r="B914" s="28"/>
      <c r="C914" s="29"/>
      <c r="D914" s="29"/>
      <c r="E914" s="29"/>
      <c r="F914" s="29"/>
    </row>
    <row r="915">
      <c r="B915" s="28"/>
      <c r="C915" s="29"/>
      <c r="D915" s="29"/>
      <c r="E915" s="29"/>
      <c r="F915" s="29"/>
    </row>
    <row r="916">
      <c r="B916" s="28"/>
      <c r="C916" s="29"/>
      <c r="D916" s="29"/>
      <c r="E916" s="29"/>
      <c r="F916" s="29"/>
    </row>
    <row r="917">
      <c r="B917" s="28"/>
      <c r="C917" s="29"/>
      <c r="D917" s="29"/>
      <c r="E917" s="29"/>
      <c r="F917" s="29"/>
    </row>
    <row r="918">
      <c r="B918" s="28"/>
      <c r="C918" s="29"/>
      <c r="D918" s="29"/>
      <c r="E918" s="29"/>
      <c r="F918" s="29"/>
    </row>
    <row r="919">
      <c r="B919" s="28"/>
      <c r="C919" s="29"/>
      <c r="D919" s="29"/>
      <c r="E919" s="29"/>
      <c r="F919" s="29"/>
    </row>
    <row r="920">
      <c r="B920" s="28"/>
      <c r="C920" s="29"/>
      <c r="D920" s="29"/>
      <c r="E920" s="29"/>
      <c r="F920" s="29"/>
    </row>
    <row r="921">
      <c r="B921" s="28"/>
      <c r="C921" s="29"/>
      <c r="D921" s="29"/>
      <c r="E921" s="29"/>
      <c r="F921" s="29"/>
    </row>
    <row r="922">
      <c r="B922" s="28"/>
      <c r="C922" s="29"/>
      <c r="D922" s="29"/>
      <c r="E922" s="29"/>
      <c r="F922" s="29"/>
    </row>
    <row r="923">
      <c r="B923" s="28"/>
      <c r="C923" s="29"/>
      <c r="D923" s="29"/>
      <c r="E923" s="29"/>
      <c r="F923" s="29"/>
    </row>
    <row r="924">
      <c r="B924" s="28"/>
      <c r="C924" s="29"/>
      <c r="D924" s="29"/>
      <c r="E924" s="29"/>
      <c r="F924" s="29"/>
    </row>
    <row r="925">
      <c r="B925" s="28"/>
      <c r="C925" s="29"/>
      <c r="D925" s="29"/>
      <c r="E925" s="29"/>
      <c r="F925" s="29"/>
    </row>
    <row r="926">
      <c r="B926" s="28"/>
      <c r="C926" s="29"/>
      <c r="D926" s="29"/>
      <c r="E926" s="29"/>
      <c r="F926" s="29"/>
    </row>
    <row r="927">
      <c r="B927" s="28"/>
      <c r="C927" s="29"/>
      <c r="D927" s="29"/>
      <c r="E927" s="29"/>
      <c r="F927" s="29"/>
    </row>
    <row r="928">
      <c r="B928" s="28"/>
      <c r="C928" s="29"/>
      <c r="D928" s="29"/>
      <c r="E928" s="29"/>
      <c r="F928" s="29"/>
    </row>
    <row r="929">
      <c r="B929" s="28"/>
      <c r="C929" s="29"/>
      <c r="D929" s="29"/>
      <c r="E929" s="29"/>
      <c r="F929" s="29"/>
    </row>
    <row r="930">
      <c r="B930" s="28"/>
      <c r="C930" s="29"/>
      <c r="D930" s="29"/>
      <c r="E930" s="29"/>
      <c r="F930" s="29"/>
    </row>
    <row r="931">
      <c r="B931" s="28"/>
      <c r="C931" s="29"/>
      <c r="D931" s="29"/>
      <c r="E931" s="29"/>
      <c r="F931" s="29"/>
    </row>
    <row r="932">
      <c r="B932" s="28"/>
      <c r="C932" s="29"/>
      <c r="D932" s="29"/>
      <c r="E932" s="29"/>
      <c r="F932" s="29"/>
    </row>
    <row r="933">
      <c r="B933" s="28"/>
      <c r="C933" s="29"/>
      <c r="D933" s="29"/>
      <c r="E933" s="29"/>
      <c r="F933" s="29"/>
    </row>
    <row r="934">
      <c r="B934" s="28"/>
      <c r="C934" s="29"/>
      <c r="D934" s="29"/>
      <c r="E934" s="29"/>
      <c r="F934" s="29"/>
    </row>
    <row r="935">
      <c r="B935" s="28"/>
      <c r="C935" s="29"/>
      <c r="D935" s="29"/>
      <c r="E935" s="29"/>
      <c r="F935" s="29"/>
    </row>
    <row r="936">
      <c r="B936" s="28"/>
      <c r="C936" s="29"/>
      <c r="D936" s="29"/>
      <c r="E936" s="29"/>
      <c r="F936" s="29"/>
    </row>
    <row r="937">
      <c r="B937" s="28"/>
      <c r="C937" s="29"/>
      <c r="D937" s="29"/>
      <c r="E937" s="29"/>
      <c r="F937" s="29"/>
    </row>
    <row r="938">
      <c r="B938" s="28"/>
      <c r="C938" s="29"/>
      <c r="D938" s="29"/>
      <c r="E938" s="29"/>
      <c r="F938" s="29"/>
    </row>
    <row r="939">
      <c r="B939" s="28"/>
      <c r="C939" s="29"/>
      <c r="D939" s="29"/>
      <c r="E939" s="29"/>
      <c r="F939" s="29"/>
    </row>
    <row r="940">
      <c r="B940" s="28"/>
      <c r="C940" s="29"/>
      <c r="D940" s="29"/>
      <c r="E940" s="29"/>
      <c r="F940" s="29"/>
    </row>
    <row r="941">
      <c r="B941" s="28"/>
      <c r="C941" s="29"/>
      <c r="D941" s="29"/>
      <c r="E941" s="29"/>
      <c r="F941" s="29"/>
    </row>
    <row r="942">
      <c r="B942" s="28"/>
      <c r="C942" s="29"/>
      <c r="D942" s="29"/>
      <c r="E942" s="29"/>
      <c r="F942" s="29"/>
    </row>
    <row r="943">
      <c r="B943" s="28"/>
      <c r="C943" s="29"/>
      <c r="D943" s="29"/>
      <c r="E943" s="29"/>
      <c r="F943" s="29"/>
    </row>
    <row r="944">
      <c r="B944" s="28"/>
      <c r="C944" s="29"/>
      <c r="D944" s="29"/>
      <c r="E944" s="29"/>
      <c r="F944" s="29"/>
    </row>
    <row r="945">
      <c r="B945" s="28"/>
      <c r="C945" s="29"/>
      <c r="D945" s="29"/>
      <c r="E945" s="29"/>
      <c r="F945" s="29"/>
    </row>
    <row r="946">
      <c r="B946" s="28"/>
      <c r="C946" s="29"/>
      <c r="D946" s="29"/>
      <c r="E946" s="29"/>
      <c r="F946" s="29"/>
    </row>
    <row r="947">
      <c r="B947" s="28"/>
      <c r="C947" s="29"/>
      <c r="D947" s="29"/>
      <c r="E947" s="29"/>
      <c r="F947" s="29"/>
    </row>
    <row r="948">
      <c r="B948" s="28"/>
      <c r="C948" s="29"/>
      <c r="D948" s="29"/>
      <c r="E948" s="29"/>
      <c r="F948" s="29"/>
    </row>
    <row r="949">
      <c r="B949" s="28"/>
      <c r="C949" s="29"/>
      <c r="D949" s="29"/>
      <c r="E949" s="29"/>
      <c r="F949" s="29"/>
    </row>
    <row r="950">
      <c r="B950" s="28"/>
      <c r="C950" s="29"/>
      <c r="D950" s="29"/>
      <c r="E950" s="29"/>
      <c r="F950" s="29"/>
    </row>
    <row r="951">
      <c r="B951" s="28"/>
      <c r="C951" s="29"/>
      <c r="D951" s="29"/>
      <c r="E951" s="29"/>
      <c r="F951" s="29"/>
    </row>
    <row r="952">
      <c r="B952" s="28"/>
      <c r="C952" s="29"/>
      <c r="D952" s="29"/>
      <c r="E952" s="29"/>
      <c r="F952" s="29"/>
    </row>
    <row r="953">
      <c r="B953" s="28"/>
      <c r="C953" s="29"/>
      <c r="D953" s="29"/>
      <c r="E953" s="29"/>
      <c r="F953" s="29"/>
    </row>
    <row r="954">
      <c r="B954" s="28"/>
      <c r="C954" s="29"/>
      <c r="D954" s="29"/>
      <c r="E954" s="29"/>
      <c r="F954" s="29"/>
    </row>
    <row r="955">
      <c r="B955" s="28"/>
      <c r="C955" s="29"/>
      <c r="D955" s="29"/>
      <c r="E955" s="29"/>
      <c r="F955" s="29"/>
    </row>
    <row r="956">
      <c r="B956" s="28"/>
      <c r="C956" s="29"/>
      <c r="D956" s="29"/>
      <c r="E956" s="29"/>
      <c r="F956" s="29"/>
    </row>
    <row r="957">
      <c r="B957" s="28"/>
      <c r="C957" s="29"/>
      <c r="D957" s="29"/>
      <c r="E957" s="29"/>
      <c r="F957" s="29"/>
    </row>
    <row r="958">
      <c r="B958" s="28"/>
      <c r="C958" s="29"/>
      <c r="D958" s="29"/>
      <c r="E958" s="29"/>
      <c r="F958" s="29"/>
    </row>
    <row r="959">
      <c r="B959" s="28"/>
      <c r="C959" s="29"/>
      <c r="D959" s="29"/>
      <c r="E959" s="29"/>
      <c r="F959" s="29"/>
    </row>
    <row r="960">
      <c r="B960" s="28"/>
      <c r="C960" s="29"/>
      <c r="D960" s="29"/>
      <c r="E960" s="29"/>
      <c r="F960" s="29"/>
    </row>
    <row r="961">
      <c r="B961" s="28"/>
      <c r="C961" s="29"/>
      <c r="D961" s="29"/>
      <c r="E961" s="29"/>
      <c r="F961" s="29"/>
    </row>
    <row r="962">
      <c r="B962" s="28"/>
      <c r="C962" s="29"/>
      <c r="D962" s="29"/>
      <c r="E962" s="29"/>
      <c r="F962" s="29"/>
    </row>
    <row r="963">
      <c r="B963" s="28"/>
      <c r="C963" s="29"/>
      <c r="D963" s="29"/>
      <c r="E963" s="29"/>
      <c r="F963" s="29"/>
    </row>
    <row r="964">
      <c r="B964" s="28"/>
      <c r="C964" s="29"/>
      <c r="D964" s="29"/>
      <c r="E964" s="29"/>
      <c r="F964" s="29"/>
    </row>
    <row r="965">
      <c r="B965" s="28"/>
      <c r="C965" s="29"/>
      <c r="D965" s="29"/>
      <c r="E965" s="29"/>
      <c r="F965" s="29"/>
    </row>
    <row r="966">
      <c r="B966" s="28"/>
      <c r="C966" s="29"/>
      <c r="D966" s="29"/>
      <c r="E966" s="29"/>
      <c r="F966" s="29"/>
    </row>
    <row r="967">
      <c r="B967" s="28"/>
      <c r="C967" s="29"/>
      <c r="D967" s="29"/>
      <c r="E967" s="29"/>
      <c r="F967" s="29"/>
    </row>
    <row r="968">
      <c r="B968" s="28"/>
      <c r="C968" s="29"/>
      <c r="D968" s="29"/>
      <c r="E968" s="29"/>
      <c r="F968" s="29"/>
    </row>
    <row r="969">
      <c r="B969" s="28"/>
      <c r="C969" s="29"/>
      <c r="D969" s="29"/>
      <c r="E969" s="29"/>
      <c r="F969" s="29"/>
    </row>
    <row r="970">
      <c r="B970" s="28"/>
      <c r="C970" s="29"/>
      <c r="D970" s="29"/>
      <c r="E970" s="29"/>
      <c r="F970" s="29"/>
    </row>
    <row r="971">
      <c r="B971" s="28"/>
      <c r="C971" s="29"/>
      <c r="D971" s="29"/>
      <c r="E971" s="29"/>
      <c r="F971" s="29"/>
    </row>
    <row r="972">
      <c r="B972" s="28"/>
      <c r="C972" s="29"/>
      <c r="D972" s="29"/>
      <c r="E972" s="29"/>
      <c r="F972" s="29"/>
    </row>
    <row r="973">
      <c r="B973" s="28"/>
      <c r="C973" s="29"/>
      <c r="D973" s="29"/>
      <c r="E973" s="29"/>
      <c r="F973" s="29"/>
    </row>
    <row r="974">
      <c r="B974" s="28"/>
      <c r="C974" s="29"/>
      <c r="D974" s="29"/>
      <c r="E974" s="29"/>
      <c r="F974" s="29"/>
    </row>
    <row r="975">
      <c r="B975" s="28"/>
      <c r="C975" s="29"/>
      <c r="D975" s="29"/>
      <c r="E975" s="29"/>
      <c r="F975" s="29"/>
    </row>
    <row r="976">
      <c r="B976" s="28"/>
      <c r="C976" s="29"/>
      <c r="D976" s="29"/>
      <c r="E976" s="29"/>
      <c r="F976" s="29"/>
    </row>
    <row r="977">
      <c r="B977" s="28"/>
      <c r="C977" s="29"/>
      <c r="D977" s="29"/>
      <c r="E977" s="29"/>
      <c r="F977" s="29"/>
    </row>
    <row r="978">
      <c r="B978" s="28"/>
      <c r="C978" s="29"/>
      <c r="D978" s="29"/>
      <c r="E978" s="29"/>
      <c r="F978" s="29"/>
    </row>
    <row r="979">
      <c r="B979" s="28"/>
      <c r="C979" s="29"/>
      <c r="D979" s="29"/>
      <c r="E979" s="29"/>
      <c r="F979" s="29"/>
    </row>
    <row r="980">
      <c r="B980" s="28"/>
      <c r="C980" s="29"/>
      <c r="D980" s="29"/>
      <c r="E980" s="29"/>
      <c r="F980" s="29"/>
    </row>
    <row r="981">
      <c r="B981" s="28"/>
      <c r="C981" s="29"/>
      <c r="D981" s="29"/>
      <c r="E981" s="29"/>
      <c r="F981" s="29"/>
    </row>
    <row r="982">
      <c r="B982" s="28"/>
      <c r="C982" s="29"/>
      <c r="D982" s="29"/>
      <c r="E982" s="29"/>
      <c r="F982" s="29"/>
    </row>
    <row r="983">
      <c r="B983" s="28"/>
      <c r="C983" s="29"/>
      <c r="D983" s="29"/>
      <c r="E983" s="29"/>
      <c r="F983" s="29"/>
    </row>
    <row r="984">
      <c r="B984" s="28"/>
      <c r="C984" s="29"/>
      <c r="D984" s="29"/>
      <c r="E984" s="29"/>
      <c r="F984" s="29"/>
    </row>
    <row r="985">
      <c r="B985" s="28"/>
      <c r="C985" s="29"/>
      <c r="D985" s="29"/>
      <c r="E985" s="29"/>
      <c r="F985" s="29"/>
    </row>
    <row r="986">
      <c r="B986" s="28"/>
      <c r="C986" s="29"/>
      <c r="D986" s="29"/>
      <c r="E986" s="29"/>
      <c r="F986" s="29"/>
    </row>
    <row r="987">
      <c r="B987" s="28"/>
      <c r="C987" s="29"/>
      <c r="D987" s="29"/>
      <c r="E987" s="29"/>
      <c r="F987" s="29"/>
    </row>
    <row r="988">
      <c r="B988" s="28"/>
      <c r="C988" s="29"/>
      <c r="D988" s="29"/>
      <c r="E988" s="29"/>
      <c r="F988" s="29"/>
    </row>
    <row r="989">
      <c r="B989" s="28"/>
      <c r="C989" s="29"/>
      <c r="D989" s="29"/>
      <c r="E989" s="29"/>
      <c r="F989" s="29"/>
    </row>
    <row r="990">
      <c r="B990" s="28"/>
      <c r="C990" s="29"/>
      <c r="D990" s="29"/>
      <c r="E990" s="29"/>
      <c r="F990" s="29"/>
    </row>
    <row r="991">
      <c r="B991" s="28"/>
      <c r="C991" s="29"/>
      <c r="D991" s="29"/>
      <c r="E991" s="29"/>
      <c r="F991" s="29"/>
    </row>
    <row r="992">
      <c r="B992" s="28"/>
      <c r="C992" s="29"/>
      <c r="D992" s="29"/>
      <c r="E992" s="29"/>
      <c r="F992" s="29"/>
    </row>
    <row r="993">
      <c r="B993" s="28"/>
      <c r="C993" s="29"/>
      <c r="D993" s="29"/>
      <c r="E993" s="29"/>
      <c r="F993" s="29"/>
    </row>
    <row r="994">
      <c r="B994" s="28"/>
      <c r="C994" s="29"/>
      <c r="D994" s="29"/>
      <c r="E994" s="29"/>
      <c r="F994" s="29"/>
    </row>
    <row r="995">
      <c r="B995" s="28"/>
      <c r="C995" s="29"/>
      <c r="D995" s="29"/>
      <c r="E995" s="29"/>
      <c r="F995" s="29"/>
    </row>
    <row r="996">
      <c r="B996" s="28"/>
      <c r="C996" s="29"/>
      <c r="D996" s="29"/>
      <c r="E996" s="29"/>
      <c r="F996" s="29"/>
    </row>
    <row r="997">
      <c r="B997" s="28"/>
      <c r="C997" s="29"/>
      <c r="D997" s="29"/>
      <c r="E997" s="29"/>
      <c r="F997" s="29"/>
    </row>
    <row r="998">
      <c r="B998" s="28"/>
      <c r="C998" s="29"/>
      <c r="D998" s="29"/>
      <c r="E998" s="29"/>
      <c r="F998" s="29"/>
    </row>
    <row r="999">
      <c r="B999" s="28"/>
      <c r="C999" s="29"/>
      <c r="D999" s="29"/>
      <c r="E999" s="29"/>
      <c r="F999" s="29"/>
    </row>
    <row r="1000">
      <c r="B1000" s="28"/>
      <c r="C1000" s="29"/>
      <c r="D1000" s="29"/>
      <c r="E1000" s="29"/>
      <c r="F1000" s="29"/>
    </row>
    <row r="1001">
      <c r="B1001" s="28"/>
      <c r="C1001" s="29"/>
      <c r="D1001" s="29"/>
      <c r="E1001" s="29"/>
      <c r="F1001" s="29"/>
    </row>
    <row r="1002">
      <c r="B1002" s="28"/>
    </row>
  </sheetData>
  <autoFilter ref="$B$1:$F$214">
    <sortState ref="B1:F214">
      <sortCondition ref="B1:B214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63"/>
    <col customWidth="1" min="3" max="5" width="14.88"/>
    <col customWidth="1" min="6" max="6" width="13.13"/>
  </cols>
  <sheetData>
    <row r="1">
      <c r="B1" s="11" t="s">
        <v>2091</v>
      </c>
      <c r="C1" s="17" t="s">
        <v>8</v>
      </c>
      <c r="D1" s="17" t="s">
        <v>9</v>
      </c>
      <c r="E1" s="17" t="s">
        <v>10</v>
      </c>
      <c r="F1" s="17" t="s">
        <v>11</v>
      </c>
    </row>
    <row r="2">
      <c r="B2" s="24">
        <v>0.0</v>
      </c>
      <c r="C2" s="24">
        <v>55.64246823</v>
      </c>
      <c r="D2" s="24">
        <v>25.08014133</v>
      </c>
      <c r="E2" s="24">
        <v>14.77886772</v>
      </c>
      <c r="F2" s="24">
        <v>4.498522714</v>
      </c>
    </row>
    <row r="3">
      <c r="B3" s="24">
        <v>0.0</v>
      </c>
      <c r="C3" s="24">
        <v>66.58504376</v>
      </c>
      <c r="D3" s="24">
        <v>24.41415803</v>
      </c>
      <c r="E3" s="24">
        <v>6.383874146</v>
      </c>
      <c r="F3" s="24">
        <v>2.616924066</v>
      </c>
    </row>
    <row r="4">
      <c r="B4" s="24">
        <v>0.0</v>
      </c>
      <c r="C4" s="24">
        <v>90.20327165</v>
      </c>
      <c r="D4" s="24">
        <v>4.207348246</v>
      </c>
      <c r="E4" s="24">
        <v>4.269023951</v>
      </c>
      <c r="F4" s="24">
        <v>1.320356149</v>
      </c>
    </row>
    <row r="5">
      <c r="B5" s="24">
        <v>0.0</v>
      </c>
      <c r="C5" s="24">
        <v>62.46644874</v>
      </c>
      <c r="D5" s="24">
        <v>12.29969513</v>
      </c>
      <c r="E5" s="24">
        <v>12.45046093</v>
      </c>
      <c r="F5" s="24">
        <v>12.78339519</v>
      </c>
    </row>
    <row r="6">
      <c r="B6" s="24">
        <v>0.0</v>
      </c>
      <c r="C6" s="24">
        <v>37.57521525</v>
      </c>
      <c r="D6" s="24">
        <v>14.35396111</v>
      </c>
      <c r="E6" s="24">
        <v>38.52496761</v>
      </c>
      <c r="F6" s="24">
        <v>9.545856027</v>
      </c>
    </row>
    <row r="7">
      <c r="B7" s="24">
        <v>0.0</v>
      </c>
      <c r="C7" s="24">
        <v>93.9284905</v>
      </c>
      <c r="D7" s="24">
        <v>1.646193862</v>
      </c>
      <c r="E7" s="24">
        <v>1.561274833</v>
      </c>
      <c r="F7" s="24">
        <v>2.864040809</v>
      </c>
    </row>
    <row r="8">
      <c r="B8" s="24">
        <v>0.0</v>
      </c>
      <c r="C8" s="24">
        <v>85.48103812</v>
      </c>
      <c r="D8" s="24">
        <v>1.52256302</v>
      </c>
      <c r="E8" s="24">
        <v>12.99639886</v>
      </c>
      <c r="F8" s="24">
        <v>0.0</v>
      </c>
    </row>
    <row r="9">
      <c r="B9" s="24">
        <v>0.0</v>
      </c>
      <c r="C9" s="24">
        <v>49.8319053</v>
      </c>
      <c r="D9" s="24">
        <v>9.285773026</v>
      </c>
      <c r="E9" s="24">
        <v>40.31645129</v>
      </c>
      <c r="F9" s="24">
        <v>0.5658703845</v>
      </c>
    </row>
    <row r="10">
      <c r="B10" s="24">
        <v>0.0</v>
      </c>
      <c r="C10" s="24">
        <v>90.92579795</v>
      </c>
      <c r="D10" s="24">
        <v>2.391535671</v>
      </c>
      <c r="E10" s="24">
        <v>6.682666377</v>
      </c>
      <c r="F10" s="24">
        <v>0.0</v>
      </c>
    </row>
    <row r="11">
      <c r="B11" s="24">
        <v>0.0</v>
      </c>
      <c r="C11" s="24">
        <v>94.09135806</v>
      </c>
      <c r="D11" s="24">
        <v>2.305264955</v>
      </c>
      <c r="E11" s="24">
        <v>3.603376986</v>
      </c>
      <c r="F11" s="24">
        <v>0.0</v>
      </c>
    </row>
    <row r="12">
      <c r="B12" s="24">
        <v>0.0</v>
      </c>
      <c r="C12" s="24">
        <v>96.57441263</v>
      </c>
      <c r="D12" s="24">
        <v>1.60029586</v>
      </c>
      <c r="E12" s="24">
        <v>0.1598017947</v>
      </c>
      <c r="F12" s="24">
        <v>1.66548972</v>
      </c>
    </row>
    <row r="13">
      <c r="B13" s="24">
        <v>1.0</v>
      </c>
      <c r="C13" s="24">
        <v>100.0</v>
      </c>
      <c r="D13" s="24">
        <v>0.0</v>
      </c>
      <c r="E13" s="24">
        <v>0.0</v>
      </c>
      <c r="F13" s="24">
        <v>0.0</v>
      </c>
    </row>
    <row r="14">
      <c r="B14" s="24">
        <v>2.0</v>
      </c>
      <c r="C14" s="24">
        <v>97.88023776</v>
      </c>
      <c r="D14" s="24">
        <v>0.8581049804</v>
      </c>
      <c r="E14" s="24">
        <v>0.3164802414</v>
      </c>
      <c r="F14" s="24">
        <v>0.9451770151</v>
      </c>
    </row>
    <row r="15">
      <c r="B15" s="24">
        <v>2.0</v>
      </c>
      <c r="C15" s="24">
        <v>100.0</v>
      </c>
      <c r="D15" s="24">
        <v>0.0</v>
      </c>
      <c r="E15" s="24">
        <v>0.0</v>
      </c>
      <c r="F15" s="24">
        <v>0.0</v>
      </c>
    </row>
    <row r="16">
      <c r="B16" s="24">
        <v>3.0</v>
      </c>
      <c r="C16" s="24">
        <v>40.03013919</v>
      </c>
      <c r="D16" s="24">
        <v>30.18668334</v>
      </c>
      <c r="E16" s="24">
        <v>23.49561327</v>
      </c>
      <c r="F16" s="24">
        <v>6.287564203</v>
      </c>
    </row>
    <row r="17">
      <c r="B17" s="24">
        <v>4.0</v>
      </c>
      <c r="C17" s="24">
        <v>63.65035482</v>
      </c>
      <c r="D17" s="24">
        <v>13.55843013</v>
      </c>
      <c r="E17" s="24">
        <v>15.73132479</v>
      </c>
      <c r="F17" s="24">
        <v>7.059890254</v>
      </c>
    </row>
    <row r="18">
      <c r="B18" s="24">
        <v>4.0</v>
      </c>
      <c r="C18" s="24">
        <v>92.082745</v>
      </c>
      <c r="D18" s="24">
        <v>7.917255</v>
      </c>
      <c r="E18" s="24">
        <v>0.0</v>
      </c>
      <c r="F18" s="24">
        <v>0.0</v>
      </c>
    </row>
    <row r="19">
      <c r="B19" s="24">
        <v>5.0</v>
      </c>
      <c r="C19" s="24">
        <v>32.7182589</v>
      </c>
      <c r="D19" s="24">
        <v>38.62690254</v>
      </c>
      <c r="E19" s="24">
        <v>28.3404457</v>
      </c>
      <c r="F19" s="24">
        <v>0.3143928626</v>
      </c>
    </row>
    <row r="20">
      <c r="B20" s="24">
        <v>5.0</v>
      </c>
      <c r="C20" s="24" t="s">
        <v>17</v>
      </c>
      <c r="D20" s="24" t="s">
        <v>17</v>
      </c>
      <c r="E20" s="24" t="s">
        <v>17</v>
      </c>
      <c r="F20" s="24" t="s">
        <v>17</v>
      </c>
    </row>
    <row r="21">
      <c r="B21" s="24">
        <v>6.0</v>
      </c>
      <c r="C21" s="24">
        <v>95.51453844</v>
      </c>
      <c r="D21" s="24">
        <v>0.0</v>
      </c>
      <c r="E21" s="24">
        <v>4.48546156</v>
      </c>
      <c r="F21" s="24">
        <v>0.0</v>
      </c>
    </row>
    <row r="22">
      <c r="B22" s="24">
        <v>6.0</v>
      </c>
      <c r="C22" s="24" t="s">
        <v>17</v>
      </c>
      <c r="D22" s="24" t="s">
        <v>17</v>
      </c>
      <c r="E22" s="24" t="s">
        <v>17</v>
      </c>
      <c r="F22" s="24" t="s">
        <v>17</v>
      </c>
    </row>
    <row r="23">
      <c r="B23" s="24">
        <v>7.0</v>
      </c>
      <c r="C23" s="24">
        <v>99.84576172</v>
      </c>
      <c r="D23" s="24">
        <v>0.0</v>
      </c>
      <c r="E23" s="24">
        <v>0.1542382836</v>
      </c>
      <c r="F23" s="24">
        <v>0.0</v>
      </c>
    </row>
    <row r="24">
      <c r="B24" s="24">
        <v>8.0</v>
      </c>
      <c r="C24" s="24">
        <v>88.39720123</v>
      </c>
      <c r="D24" s="24">
        <v>1.255132675</v>
      </c>
      <c r="E24" s="24">
        <v>0.0</v>
      </c>
      <c r="F24" s="24">
        <v>10.3476661</v>
      </c>
    </row>
    <row r="25">
      <c r="B25" s="24">
        <v>8.0</v>
      </c>
      <c r="C25" s="24">
        <v>94.42972</v>
      </c>
      <c r="D25" s="24">
        <v>5.39028</v>
      </c>
      <c r="E25" s="24">
        <v>0.18</v>
      </c>
      <c r="F25" s="24">
        <v>0.0</v>
      </c>
    </row>
    <row r="26">
      <c r="B26" s="24">
        <v>8.0</v>
      </c>
      <c r="C26" s="24" t="s">
        <v>17</v>
      </c>
      <c r="D26" s="24" t="s">
        <v>17</v>
      </c>
      <c r="E26" s="24" t="s">
        <v>17</v>
      </c>
      <c r="F26" s="24" t="s">
        <v>17</v>
      </c>
    </row>
    <row r="27">
      <c r="B27" s="24">
        <v>8.0</v>
      </c>
      <c r="C27" s="24" t="s">
        <v>17</v>
      </c>
      <c r="D27" s="24" t="s">
        <v>17</v>
      </c>
      <c r="E27" s="24" t="s">
        <v>17</v>
      </c>
      <c r="F27" s="24" t="s">
        <v>17</v>
      </c>
    </row>
    <row r="28">
      <c r="B28" s="24">
        <v>9.0</v>
      </c>
      <c r="C28" s="24">
        <v>96.73119365</v>
      </c>
      <c r="D28" s="24">
        <v>3.268806351</v>
      </c>
      <c r="E28" s="24">
        <v>0.0</v>
      </c>
      <c r="F28" s="24">
        <v>0.0</v>
      </c>
    </row>
    <row r="29">
      <c r="B29" s="24">
        <v>9.0</v>
      </c>
      <c r="C29" s="24">
        <v>79.04372386</v>
      </c>
      <c r="D29" s="24">
        <v>15.15494718</v>
      </c>
      <c r="E29" s="24">
        <v>1.596119156</v>
      </c>
      <c r="F29" s="24">
        <v>4.20520981</v>
      </c>
    </row>
    <row r="30">
      <c r="B30" s="24">
        <v>10.0</v>
      </c>
      <c r="C30" s="24" t="s">
        <v>17</v>
      </c>
      <c r="D30" s="24" t="s">
        <v>17</v>
      </c>
      <c r="E30" s="24" t="s">
        <v>17</v>
      </c>
      <c r="F30" s="24" t="s">
        <v>17</v>
      </c>
    </row>
    <row r="31">
      <c r="B31" s="24">
        <v>10.0</v>
      </c>
      <c r="C31" s="24">
        <v>58.05226799</v>
      </c>
      <c r="D31" s="24">
        <v>12.70520504</v>
      </c>
      <c r="E31" s="24">
        <v>23.97796833</v>
      </c>
      <c r="F31" s="24">
        <v>5.264558634</v>
      </c>
    </row>
    <row r="32">
      <c r="B32" s="24">
        <v>10.0</v>
      </c>
      <c r="C32" s="24">
        <v>71.25616743</v>
      </c>
      <c r="D32" s="24">
        <v>11.97218925</v>
      </c>
      <c r="E32" s="24">
        <v>7.081803759</v>
      </c>
      <c r="F32" s="24">
        <v>9.689839563</v>
      </c>
    </row>
    <row r="33">
      <c r="B33" s="24">
        <v>11.0</v>
      </c>
      <c r="C33" s="24">
        <v>88.59986076</v>
      </c>
      <c r="D33" s="24">
        <v>3.852278117</v>
      </c>
      <c r="E33" s="24">
        <v>5.174596509</v>
      </c>
      <c r="F33" s="24">
        <v>2.373264617</v>
      </c>
    </row>
    <row r="34">
      <c r="B34" s="24">
        <v>11.0</v>
      </c>
      <c r="C34" s="24">
        <v>100.0</v>
      </c>
      <c r="D34" s="24">
        <v>0.0</v>
      </c>
      <c r="E34" s="24">
        <v>0.0</v>
      </c>
      <c r="F34" s="24">
        <v>0.0</v>
      </c>
    </row>
    <row r="35">
      <c r="B35" s="24">
        <v>12.0</v>
      </c>
      <c r="C35" s="24">
        <v>76.6435992</v>
      </c>
      <c r="D35" s="24">
        <v>3.207143928</v>
      </c>
      <c r="E35" s="24">
        <v>4.140706948</v>
      </c>
      <c r="F35" s="24">
        <v>16.00854992</v>
      </c>
    </row>
    <row r="36">
      <c r="B36" s="24">
        <v>12.0</v>
      </c>
      <c r="C36" s="24" t="s">
        <v>17</v>
      </c>
      <c r="D36" s="24" t="s">
        <v>17</v>
      </c>
      <c r="E36" s="24" t="s">
        <v>17</v>
      </c>
      <c r="F36" s="24" t="s">
        <v>17</v>
      </c>
    </row>
    <row r="37">
      <c r="B37" s="24">
        <v>12.0</v>
      </c>
      <c r="C37" s="24">
        <v>79.93664283</v>
      </c>
      <c r="D37" s="24">
        <v>0.2447364082</v>
      </c>
      <c r="E37" s="24">
        <v>3.954133693</v>
      </c>
      <c r="F37" s="24">
        <v>15.86448707</v>
      </c>
    </row>
    <row r="38">
      <c r="B38" s="24">
        <v>12.0</v>
      </c>
      <c r="C38" s="24">
        <v>100.0</v>
      </c>
      <c r="D38" s="24">
        <v>0.0</v>
      </c>
      <c r="E38" s="24">
        <v>0.0</v>
      </c>
      <c r="F38" s="24">
        <v>0.0</v>
      </c>
    </row>
    <row r="39">
      <c r="B39" s="24">
        <v>12.0</v>
      </c>
      <c r="C39" s="24">
        <v>99.67078734</v>
      </c>
      <c r="D39" s="24">
        <v>0.0</v>
      </c>
      <c r="E39" s="24">
        <v>0.3292126628</v>
      </c>
      <c r="F39" s="24">
        <v>0.0</v>
      </c>
    </row>
    <row r="40">
      <c r="B40" s="24">
        <v>13.0</v>
      </c>
      <c r="C40" s="24">
        <v>59.40526749</v>
      </c>
      <c r="D40" s="24">
        <v>6.528523649</v>
      </c>
      <c r="E40" s="24">
        <v>26.955911</v>
      </c>
      <c r="F40" s="24">
        <v>7.110297857</v>
      </c>
    </row>
    <row r="41">
      <c r="B41" s="24">
        <v>13.0</v>
      </c>
      <c r="C41" s="24">
        <v>48.23118958</v>
      </c>
      <c r="D41" s="24">
        <v>31.78469426</v>
      </c>
      <c r="E41" s="24">
        <v>14.07616061</v>
      </c>
      <c r="F41" s="24">
        <v>5.907955546</v>
      </c>
    </row>
    <row r="42">
      <c r="B42" s="24">
        <v>13.0</v>
      </c>
      <c r="C42" s="24">
        <v>71.89275005</v>
      </c>
      <c r="D42" s="24">
        <v>11.93454827</v>
      </c>
      <c r="E42" s="24">
        <v>4.999356483</v>
      </c>
      <c r="F42" s="24">
        <v>11.17334519</v>
      </c>
    </row>
    <row r="43">
      <c r="B43" s="24">
        <v>13.0</v>
      </c>
      <c r="C43" s="24" t="s">
        <v>17</v>
      </c>
      <c r="D43" s="24" t="s">
        <v>17</v>
      </c>
      <c r="E43" s="24" t="s">
        <v>17</v>
      </c>
      <c r="F43" s="24" t="s">
        <v>17</v>
      </c>
    </row>
    <row r="44">
      <c r="B44" s="24">
        <v>13.0</v>
      </c>
      <c r="C44" s="24" t="s">
        <v>17</v>
      </c>
      <c r="D44" s="24" t="s">
        <v>17</v>
      </c>
      <c r="E44" s="24" t="s">
        <v>17</v>
      </c>
      <c r="F44" s="24" t="s">
        <v>17</v>
      </c>
    </row>
    <row r="45">
      <c r="B45" s="24">
        <v>14.0</v>
      </c>
      <c r="C45" s="24">
        <v>50.74817899</v>
      </c>
      <c r="D45" s="24">
        <v>26.14432944</v>
      </c>
      <c r="E45" s="24">
        <v>9.704719143</v>
      </c>
      <c r="F45" s="24">
        <v>13.40277243</v>
      </c>
    </row>
    <row r="46">
      <c r="B46" s="24">
        <v>14.0</v>
      </c>
      <c r="C46" s="24">
        <v>43.52758112</v>
      </c>
      <c r="D46" s="24">
        <v>12.67259943</v>
      </c>
      <c r="E46" s="24">
        <v>30.12380645</v>
      </c>
      <c r="F46" s="24">
        <v>13.676013</v>
      </c>
    </row>
    <row r="47">
      <c r="B47" s="24">
        <v>14.0</v>
      </c>
      <c r="C47" s="24">
        <v>100.0</v>
      </c>
      <c r="D47" s="24">
        <v>0.0</v>
      </c>
      <c r="E47" s="24">
        <v>0.0</v>
      </c>
      <c r="F47" s="24">
        <v>0.0</v>
      </c>
    </row>
    <row r="48">
      <c r="B48" s="24">
        <v>14.0</v>
      </c>
      <c r="C48" s="24">
        <v>100.0</v>
      </c>
      <c r="D48" s="24">
        <v>0.0</v>
      </c>
      <c r="E48" s="24">
        <v>0.0</v>
      </c>
      <c r="F48" s="24">
        <v>0.0</v>
      </c>
    </row>
    <row r="49">
      <c r="B49" s="24">
        <v>16.0</v>
      </c>
      <c r="C49" s="24">
        <v>100.0</v>
      </c>
      <c r="D49" s="24">
        <v>0.0</v>
      </c>
      <c r="E49" s="24">
        <v>0.0</v>
      </c>
      <c r="F49" s="24">
        <v>0.0</v>
      </c>
    </row>
    <row r="50">
      <c r="B50" s="24">
        <v>16.0</v>
      </c>
      <c r="C50" s="24">
        <v>100.0</v>
      </c>
      <c r="D50" s="24">
        <v>0.0</v>
      </c>
      <c r="E50" s="24">
        <v>0.0</v>
      </c>
      <c r="F50" s="24">
        <v>0.0</v>
      </c>
    </row>
    <row r="51">
      <c r="B51" s="24">
        <v>17.0</v>
      </c>
      <c r="C51" s="24">
        <v>94.2718842</v>
      </c>
      <c r="D51" s="24">
        <v>0.0</v>
      </c>
      <c r="E51" s="24">
        <v>5.703923618</v>
      </c>
      <c r="F51" s="24">
        <v>0.02419218345</v>
      </c>
    </row>
    <row r="52">
      <c r="B52" s="24">
        <v>17.0</v>
      </c>
      <c r="C52" s="24" t="s">
        <v>17</v>
      </c>
      <c r="D52" s="24" t="s">
        <v>17</v>
      </c>
      <c r="E52" s="24" t="s">
        <v>17</v>
      </c>
      <c r="F52" s="24" t="s">
        <v>17</v>
      </c>
    </row>
    <row r="53">
      <c r="B53" s="24">
        <v>17.0</v>
      </c>
      <c r="C53" s="24" t="s">
        <v>17</v>
      </c>
      <c r="D53" s="24" t="s">
        <v>17</v>
      </c>
      <c r="E53" s="24" t="s">
        <v>17</v>
      </c>
      <c r="F53" s="24" t="s">
        <v>17</v>
      </c>
    </row>
    <row r="54">
      <c r="B54" s="24">
        <v>18.0</v>
      </c>
      <c r="C54" s="24">
        <v>95.94525953</v>
      </c>
      <c r="D54" s="24">
        <v>0.9789509154</v>
      </c>
      <c r="E54" s="24">
        <v>3.075789551</v>
      </c>
      <c r="F54" s="24" t="s">
        <v>17</v>
      </c>
    </row>
    <row r="55">
      <c r="B55" s="24">
        <v>19.0</v>
      </c>
      <c r="C55" s="24">
        <v>90.5374357</v>
      </c>
      <c r="D55" s="24">
        <v>0.7032099038</v>
      </c>
      <c r="E55" s="24">
        <v>6.510488612</v>
      </c>
      <c r="F55" s="24">
        <v>2.248865782</v>
      </c>
    </row>
    <row r="56">
      <c r="B56" s="24">
        <v>19.0</v>
      </c>
      <c r="C56" s="24">
        <v>89.87579955</v>
      </c>
      <c r="D56" s="24">
        <v>0.8067095079</v>
      </c>
      <c r="E56" s="24">
        <v>9.317490946</v>
      </c>
      <c r="F56" s="24">
        <v>0.0</v>
      </c>
    </row>
    <row r="57">
      <c r="B57" s="24">
        <v>19.0</v>
      </c>
      <c r="C57" s="24">
        <v>100.0</v>
      </c>
      <c r="D57" s="24">
        <v>0.0</v>
      </c>
      <c r="E57" s="24">
        <v>0.0</v>
      </c>
      <c r="F57" s="24">
        <v>0.0</v>
      </c>
    </row>
    <row r="58">
      <c r="B58" s="24">
        <v>19.0</v>
      </c>
      <c r="C58" s="24" t="s">
        <v>17</v>
      </c>
      <c r="D58" s="24" t="s">
        <v>17</v>
      </c>
      <c r="E58" s="24" t="s">
        <v>17</v>
      </c>
      <c r="F58" s="24" t="s">
        <v>17</v>
      </c>
    </row>
    <row r="59">
      <c r="B59" s="24">
        <v>19.0</v>
      </c>
      <c r="C59" s="24">
        <v>44.74588901</v>
      </c>
      <c r="D59" s="24">
        <v>10.51114859</v>
      </c>
      <c r="E59" s="24">
        <v>44.7429624</v>
      </c>
      <c r="F59" s="24" t="s">
        <v>17</v>
      </c>
    </row>
    <row r="60">
      <c r="B60" s="24">
        <v>19.0</v>
      </c>
      <c r="C60" s="24">
        <v>98.5952381</v>
      </c>
      <c r="D60" s="24">
        <v>0.0</v>
      </c>
      <c r="E60" s="24">
        <v>1.404761905</v>
      </c>
      <c r="F60" s="24">
        <v>0.0</v>
      </c>
    </row>
    <row r="61">
      <c r="B61" s="24">
        <v>19.0</v>
      </c>
      <c r="C61" s="24">
        <v>100.0</v>
      </c>
      <c r="D61" s="24">
        <v>0.0</v>
      </c>
      <c r="E61" s="24">
        <v>0.0</v>
      </c>
      <c r="F61" s="24">
        <v>0.0</v>
      </c>
    </row>
    <row r="62">
      <c r="B62" s="24">
        <v>19.0</v>
      </c>
      <c r="C62" s="24" t="s">
        <v>17</v>
      </c>
      <c r="D62" s="24" t="s">
        <v>17</v>
      </c>
      <c r="E62" s="24" t="s">
        <v>17</v>
      </c>
      <c r="F62" s="24" t="s">
        <v>17</v>
      </c>
    </row>
    <row r="63">
      <c r="B63" s="24">
        <v>20.0</v>
      </c>
      <c r="C63" s="24">
        <v>94.83114678</v>
      </c>
      <c r="D63" s="24">
        <v>2.599251339</v>
      </c>
      <c r="E63" s="24">
        <v>0.0</v>
      </c>
      <c r="F63" s="24">
        <v>2.569601877</v>
      </c>
    </row>
    <row r="64">
      <c r="B64" s="24">
        <v>21.0</v>
      </c>
      <c r="C64" s="24" t="s">
        <v>17</v>
      </c>
      <c r="D64" s="24" t="s">
        <v>17</v>
      </c>
      <c r="E64" s="24" t="s">
        <v>17</v>
      </c>
      <c r="F64" s="24" t="s">
        <v>17</v>
      </c>
    </row>
    <row r="65">
      <c r="B65" s="24">
        <v>21.0</v>
      </c>
      <c r="C65" s="24">
        <v>93.78278023</v>
      </c>
      <c r="D65" s="24">
        <v>0.0</v>
      </c>
      <c r="E65" s="24">
        <v>6.217219771</v>
      </c>
      <c r="F65" s="24">
        <v>0.0</v>
      </c>
    </row>
    <row r="66">
      <c r="B66" s="24">
        <v>22.0</v>
      </c>
      <c r="C66" s="24">
        <v>66.32791521</v>
      </c>
      <c r="D66" s="24">
        <v>1.956824851</v>
      </c>
      <c r="E66" s="24">
        <v>19.68294895</v>
      </c>
      <c r="F66" s="24">
        <v>12.03231098</v>
      </c>
    </row>
    <row r="67">
      <c r="B67" s="24">
        <v>22.0</v>
      </c>
      <c r="C67" s="24">
        <v>36.40642028</v>
      </c>
      <c r="D67" s="24">
        <v>1.601776163</v>
      </c>
      <c r="E67" s="24">
        <v>43.95389345</v>
      </c>
      <c r="F67" s="24">
        <v>18.03791011</v>
      </c>
    </row>
    <row r="68">
      <c r="B68" s="24">
        <v>22.0</v>
      </c>
      <c r="C68" s="24">
        <v>48.22728833</v>
      </c>
      <c r="D68" s="24">
        <v>8.331703613</v>
      </c>
      <c r="E68" s="24">
        <v>31.60865444</v>
      </c>
      <c r="F68" s="24">
        <v>11.83235362</v>
      </c>
    </row>
    <row r="69">
      <c r="B69" s="24">
        <v>22.0</v>
      </c>
      <c r="C69" s="24" t="s">
        <v>17</v>
      </c>
      <c r="D69" s="24" t="s">
        <v>17</v>
      </c>
      <c r="E69" s="24" t="s">
        <v>17</v>
      </c>
      <c r="F69" s="24" t="s">
        <v>17</v>
      </c>
    </row>
    <row r="70">
      <c r="B70" s="24">
        <v>23.0</v>
      </c>
      <c r="C70" s="24">
        <v>91.93925234</v>
      </c>
      <c r="D70" s="24">
        <v>1.862616064</v>
      </c>
      <c r="E70" s="24">
        <v>6.014693049</v>
      </c>
      <c r="F70" s="24">
        <v>0.1834385438</v>
      </c>
    </row>
    <row r="71">
      <c r="B71" s="24">
        <v>23.0</v>
      </c>
      <c r="C71" s="24">
        <v>93.45439508</v>
      </c>
      <c r="D71" s="24">
        <v>0.7804762049</v>
      </c>
      <c r="E71" s="24">
        <v>0.0</v>
      </c>
      <c r="F71" s="24">
        <v>5.765128712</v>
      </c>
    </row>
    <row r="72">
      <c r="B72" s="24">
        <v>23.0</v>
      </c>
      <c r="C72" s="24">
        <v>100.0</v>
      </c>
      <c r="D72" s="24">
        <v>0.0</v>
      </c>
      <c r="E72" s="24">
        <v>0.0</v>
      </c>
      <c r="F72" s="24">
        <v>0.0</v>
      </c>
    </row>
    <row r="73">
      <c r="B73" s="24">
        <v>23.0</v>
      </c>
      <c r="C73" s="24" t="s">
        <v>17</v>
      </c>
      <c r="D73" s="24" t="s">
        <v>17</v>
      </c>
      <c r="E73" s="24" t="s">
        <v>17</v>
      </c>
      <c r="F73" s="24" t="s">
        <v>17</v>
      </c>
    </row>
    <row r="74">
      <c r="B74" s="24">
        <v>24.0</v>
      </c>
      <c r="C74" s="24">
        <v>98.13492075</v>
      </c>
      <c r="D74" s="24">
        <v>0.0</v>
      </c>
      <c r="E74" s="24">
        <v>1.865079247</v>
      </c>
      <c r="F74" s="24">
        <v>0.0</v>
      </c>
    </row>
    <row r="75">
      <c r="B75" s="24">
        <v>24.0</v>
      </c>
      <c r="C75" s="24">
        <v>100.0</v>
      </c>
      <c r="D75" s="24">
        <v>0.0</v>
      </c>
      <c r="E75" s="24">
        <v>0.0</v>
      </c>
      <c r="F75" s="24">
        <v>0.0</v>
      </c>
    </row>
    <row r="76">
      <c r="B76" s="24">
        <v>24.0</v>
      </c>
      <c r="C76" s="24" t="s">
        <v>17</v>
      </c>
      <c r="D76" s="24" t="s">
        <v>17</v>
      </c>
      <c r="E76" s="24" t="s">
        <v>17</v>
      </c>
      <c r="F76" s="24" t="s">
        <v>17</v>
      </c>
    </row>
    <row r="77">
      <c r="B77" s="24">
        <v>25.0</v>
      </c>
      <c r="C77" s="24">
        <v>96.81402383</v>
      </c>
      <c r="D77" s="24">
        <v>1.734152255</v>
      </c>
      <c r="E77" s="24">
        <v>1.451823918</v>
      </c>
      <c r="F77" s="24">
        <v>0.0</v>
      </c>
    </row>
    <row r="78">
      <c r="B78" s="24">
        <v>25.0</v>
      </c>
      <c r="C78" s="24" t="s">
        <v>17</v>
      </c>
      <c r="D78" s="24" t="s">
        <v>17</v>
      </c>
      <c r="E78" s="24" t="s">
        <v>17</v>
      </c>
      <c r="F78" s="24" t="s">
        <v>17</v>
      </c>
    </row>
    <row r="79">
      <c r="B79" s="24">
        <v>26.0</v>
      </c>
      <c r="C79" s="24">
        <v>53.19902707</v>
      </c>
      <c r="D79" s="24">
        <v>27.45764451</v>
      </c>
      <c r="E79" s="24">
        <v>5.637660008</v>
      </c>
      <c r="F79" s="24">
        <v>13.70566842</v>
      </c>
    </row>
    <row r="80">
      <c r="B80" s="24">
        <v>26.0</v>
      </c>
      <c r="C80" s="24">
        <v>98.16188754</v>
      </c>
      <c r="D80" s="24">
        <v>0.0</v>
      </c>
      <c r="E80" s="24">
        <v>1.821833386</v>
      </c>
      <c r="F80" s="24">
        <v>0.01627906977</v>
      </c>
    </row>
    <row r="81">
      <c r="B81" s="24">
        <v>26.0</v>
      </c>
      <c r="C81" s="24" t="s">
        <v>17</v>
      </c>
      <c r="D81" s="24" t="s">
        <v>17</v>
      </c>
      <c r="E81" s="24" t="s">
        <v>17</v>
      </c>
      <c r="F81" s="24" t="s">
        <v>17</v>
      </c>
    </row>
    <row r="82">
      <c r="B82" s="24">
        <v>26.0</v>
      </c>
      <c r="C82" s="24" t="s">
        <v>17</v>
      </c>
      <c r="D82" s="24" t="s">
        <v>17</v>
      </c>
      <c r="E82" s="24" t="s">
        <v>17</v>
      </c>
      <c r="F82" s="24" t="s">
        <v>17</v>
      </c>
    </row>
    <row r="83">
      <c r="B83" s="24">
        <v>27.0</v>
      </c>
      <c r="C83" s="24">
        <v>88.75362488</v>
      </c>
      <c r="D83" s="24">
        <v>0.3564402606</v>
      </c>
      <c r="E83" s="24">
        <v>10.18993486</v>
      </c>
      <c r="F83" s="24">
        <v>0.7</v>
      </c>
    </row>
    <row r="84">
      <c r="B84" s="24">
        <v>28.0</v>
      </c>
      <c r="C84" s="24">
        <v>78.47295942</v>
      </c>
      <c r="D84" s="24">
        <v>5.598583786</v>
      </c>
      <c r="E84" s="24">
        <v>15.0109696</v>
      </c>
      <c r="F84" s="24">
        <v>0.9174871957</v>
      </c>
    </row>
    <row r="85">
      <c r="B85" s="24">
        <v>28.0</v>
      </c>
      <c r="C85" s="24">
        <v>45.72441318</v>
      </c>
      <c r="D85" s="24">
        <v>10.6323901</v>
      </c>
      <c r="E85" s="24">
        <v>24.40516973</v>
      </c>
      <c r="F85" s="24">
        <v>19.23802699</v>
      </c>
    </row>
    <row r="86">
      <c r="B86" s="24">
        <v>29.0</v>
      </c>
      <c r="C86" s="24">
        <v>64.10021689</v>
      </c>
      <c r="D86" s="24">
        <v>6.537775797</v>
      </c>
      <c r="E86" s="24">
        <v>3.383709875</v>
      </c>
      <c r="F86" s="24">
        <v>25.97829744</v>
      </c>
    </row>
    <row r="87">
      <c r="B87" s="24">
        <v>29.0</v>
      </c>
      <c r="C87" s="24">
        <v>99.71937474</v>
      </c>
      <c r="D87" s="24">
        <v>0.0</v>
      </c>
      <c r="E87" s="24">
        <v>0.2806252626</v>
      </c>
      <c r="F87" s="24">
        <v>0.0</v>
      </c>
    </row>
    <row r="88">
      <c r="B88" s="24">
        <v>29.0</v>
      </c>
      <c r="C88" s="24" t="s">
        <v>17</v>
      </c>
      <c r="D88" s="24" t="s">
        <v>17</v>
      </c>
      <c r="E88" s="24" t="s">
        <v>17</v>
      </c>
      <c r="F88" s="24" t="s">
        <v>17</v>
      </c>
    </row>
    <row r="89">
      <c r="B89" s="24">
        <v>30.0</v>
      </c>
      <c r="C89" s="24">
        <v>99.8175993</v>
      </c>
      <c r="D89" s="24">
        <v>0.0</v>
      </c>
      <c r="E89" s="24">
        <v>0.1824006965</v>
      </c>
      <c r="F89" s="24">
        <v>0.0</v>
      </c>
    </row>
    <row r="90">
      <c r="B90" s="24">
        <v>30.0</v>
      </c>
      <c r="C90" s="24">
        <v>90.03753791</v>
      </c>
      <c r="D90" s="24">
        <v>8.79672214</v>
      </c>
      <c r="E90" s="24">
        <v>0.9946030281</v>
      </c>
      <c r="F90" s="24">
        <v>0.1711369258</v>
      </c>
    </row>
    <row r="91">
      <c r="B91" s="24">
        <v>30.0</v>
      </c>
      <c r="C91" s="24">
        <v>100.0</v>
      </c>
      <c r="D91" s="24">
        <v>0.0</v>
      </c>
      <c r="E91" s="24">
        <v>0.0</v>
      </c>
      <c r="F91" s="24">
        <v>0.0</v>
      </c>
    </row>
    <row r="92">
      <c r="B92" s="24">
        <v>31.0</v>
      </c>
      <c r="C92" s="24">
        <v>21.98279234</v>
      </c>
      <c r="D92" s="24">
        <v>12.68294146</v>
      </c>
      <c r="E92" s="24">
        <v>51.21598167</v>
      </c>
      <c r="F92" s="24">
        <v>14.11828453</v>
      </c>
    </row>
    <row r="93">
      <c r="B93" s="24">
        <v>31.0</v>
      </c>
      <c r="C93" s="24" t="s">
        <v>17</v>
      </c>
      <c r="D93" s="24" t="s">
        <v>17</v>
      </c>
      <c r="E93" s="24" t="s">
        <v>17</v>
      </c>
      <c r="F93" s="24" t="s">
        <v>17</v>
      </c>
    </row>
    <row r="94">
      <c r="B94" s="24">
        <v>32.0</v>
      </c>
      <c r="C94" s="24">
        <v>75.2429282</v>
      </c>
      <c r="D94" s="24">
        <v>4.052382433</v>
      </c>
      <c r="E94" s="24">
        <v>20.51245174</v>
      </c>
      <c r="F94" s="24">
        <v>0.1922376314</v>
      </c>
    </row>
    <row r="95">
      <c r="B95" s="24">
        <v>32.0</v>
      </c>
      <c r="C95" s="24">
        <v>61.65821003</v>
      </c>
      <c r="D95" s="24">
        <v>7.128924583</v>
      </c>
      <c r="E95" s="24">
        <v>20.92487535</v>
      </c>
      <c r="F95" s="24">
        <v>10.28799004</v>
      </c>
    </row>
    <row r="96">
      <c r="B96" s="24">
        <v>32.0</v>
      </c>
      <c r="C96" s="24">
        <v>89.08802405</v>
      </c>
      <c r="D96" s="24">
        <v>0.0</v>
      </c>
      <c r="E96" s="24">
        <v>5.759897938</v>
      </c>
      <c r="F96" s="24">
        <v>5.152078012</v>
      </c>
    </row>
    <row r="97">
      <c r="B97" s="24">
        <v>32.0</v>
      </c>
      <c r="C97" s="24">
        <v>100.0</v>
      </c>
      <c r="D97" s="24">
        <v>0.0</v>
      </c>
      <c r="E97" s="24">
        <v>0.0</v>
      </c>
      <c r="F97" s="24">
        <v>0.0</v>
      </c>
    </row>
    <row r="98">
      <c r="B98" s="24">
        <v>33.0</v>
      </c>
      <c r="C98" s="24">
        <v>99.82768234</v>
      </c>
      <c r="D98" s="24">
        <v>0.0</v>
      </c>
      <c r="E98" s="24">
        <v>0.1723176618</v>
      </c>
      <c r="F98" s="24">
        <v>0.0</v>
      </c>
    </row>
    <row r="99">
      <c r="B99" s="24">
        <v>33.0</v>
      </c>
      <c r="C99" s="24">
        <v>28.10659415</v>
      </c>
      <c r="D99" s="24">
        <v>19.4058899</v>
      </c>
      <c r="E99" s="24">
        <v>46.37307301</v>
      </c>
      <c r="F99" s="24">
        <v>6.114442944</v>
      </c>
    </row>
    <row r="100">
      <c r="B100" s="24">
        <v>33.0</v>
      </c>
      <c r="C100" s="24" t="s">
        <v>17</v>
      </c>
      <c r="D100" s="24" t="s">
        <v>17</v>
      </c>
      <c r="E100" s="24" t="s">
        <v>17</v>
      </c>
      <c r="F100" s="24" t="s">
        <v>17</v>
      </c>
    </row>
    <row r="101">
      <c r="B101" s="24">
        <v>33.0</v>
      </c>
      <c r="C101" s="24">
        <v>100.0</v>
      </c>
      <c r="D101" s="24">
        <v>0.0</v>
      </c>
      <c r="E101" s="24">
        <v>0.0</v>
      </c>
      <c r="F101" s="24">
        <v>0.0</v>
      </c>
    </row>
    <row r="102">
      <c r="B102" s="24">
        <v>33.0</v>
      </c>
      <c r="C102" s="24">
        <v>100.0</v>
      </c>
      <c r="D102" s="24">
        <v>0.0</v>
      </c>
      <c r="E102" s="24">
        <v>0.0</v>
      </c>
      <c r="F102" s="24">
        <v>0.0</v>
      </c>
    </row>
    <row r="103">
      <c r="B103" s="24">
        <v>34.0</v>
      </c>
      <c r="C103" s="24" t="s">
        <v>17</v>
      </c>
      <c r="D103" s="24" t="s">
        <v>17</v>
      </c>
      <c r="E103" s="24" t="s">
        <v>17</v>
      </c>
      <c r="F103" s="24" t="s">
        <v>17</v>
      </c>
    </row>
    <row r="104">
      <c r="B104" s="24">
        <v>34.0</v>
      </c>
      <c r="C104" s="24">
        <v>100.0</v>
      </c>
      <c r="D104" s="24">
        <v>0.0</v>
      </c>
      <c r="E104" s="24">
        <v>0.0</v>
      </c>
      <c r="F104" s="24">
        <v>0.0</v>
      </c>
    </row>
    <row r="105">
      <c r="B105" s="24">
        <v>36.0</v>
      </c>
      <c r="C105" s="24">
        <v>91.78032287</v>
      </c>
      <c r="D105" s="24">
        <v>6.220703339</v>
      </c>
      <c r="E105" s="24">
        <v>1.72769216</v>
      </c>
      <c r="F105" s="24">
        <v>0.2712816327</v>
      </c>
    </row>
    <row r="106">
      <c r="B106" s="24">
        <v>36.0</v>
      </c>
      <c r="C106" s="24">
        <v>97.46871457</v>
      </c>
      <c r="D106" s="24">
        <v>1.505202232</v>
      </c>
      <c r="E106" s="24">
        <v>0.9105631982</v>
      </c>
      <c r="F106" s="24">
        <v>0.11552</v>
      </c>
    </row>
    <row r="107">
      <c r="B107" s="24">
        <v>36.0</v>
      </c>
      <c r="C107" s="24">
        <v>47.28073293</v>
      </c>
      <c r="D107" s="24">
        <v>12.06161014</v>
      </c>
      <c r="E107" s="24">
        <v>30.73550468</v>
      </c>
      <c r="F107" s="24">
        <v>9.922152249</v>
      </c>
    </row>
    <row r="108">
      <c r="B108" s="24">
        <v>36.0</v>
      </c>
      <c r="C108" s="24" t="s">
        <v>17</v>
      </c>
      <c r="D108" s="24" t="s">
        <v>17</v>
      </c>
      <c r="E108" s="24" t="s">
        <v>17</v>
      </c>
      <c r="F108" s="24" t="s">
        <v>17</v>
      </c>
    </row>
    <row r="109">
      <c r="B109" s="24">
        <v>37.0</v>
      </c>
      <c r="C109" s="24">
        <v>90.1193298</v>
      </c>
      <c r="D109" s="24">
        <v>1.849169999</v>
      </c>
      <c r="E109" s="24">
        <v>4.583438691</v>
      </c>
      <c r="F109" s="24">
        <v>3.448061508</v>
      </c>
    </row>
    <row r="110">
      <c r="B110" s="24">
        <v>37.0</v>
      </c>
      <c r="C110" s="24">
        <v>100.0</v>
      </c>
      <c r="D110" s="24">
        <v>0.0</v>
      </c>
      <c r="E110" s="24">
        <v>0.0</v>
      </c>
      <c r="F110" s="24">
        <v>0.0</v>
      </c>
    </row>
    <row r="111">
      <c r="B111" s="24">
        <v>38.0</v>
      </c>
      <c r="C111" s="24">
        <v>88.78250313</v>
      </c>
      <c r="D111" s="24">
        <v>5.902210054</v>
      </c>
      <c r="E111" s="24">
        <v>4.57637573</v>
      </c>
      <c r="F111" s="24">
        <v>0.7389110856</v>
      </c>
    </row>
    <row r="112">
      <c r="B112" s="24">
        <v>38.0</v>
      </c>
      <c r="C112" s="24" t="s">
        <v>17</v>
      </c>
      <c r="D112" s="24" t="s">
        <v>17</v>
      </c>
      <c r="E112" s="24" t="s">
        <v>17</v>
      </c>
      <c r="F112" s="24" t="s">
        <v>17</v>
      </c>
    </row>
    <row r="113">
      <c r="B113" s="24">
        <v>38.0</v>
      </c>
      <c r="C113" s="24">
        <v>87.05074495</v>
      </c>
      <c r="D113" s="24">
        <v>0.009631811022</v>
      </c>
      <c r="E113" s="24">
        <v>7.26819549</v>
      </c>
      <c r="F113" s="24">
        <v>5.671427747</v>
      </c>
    </row>
    <row r="114">
      <c r="B114" s="24">
        <v>38.0</v>
      </c>
      <c r="C114" s="24">
        <v>98.33706893</v>
      </c>
      <c r="D114" s="24">
        <v>0.0</v>
      </c>
      <c r="E114" s="24">
        <v>1.662931067</v>
      </c>
      <c r="F114" s="24">
        <v>0.0</v>
      </c>
    </row>
    <row r="115">
      <c r="B115" s="24">
        <v>38.0</v>
      </c>
      <c r="C115" s="24" t="s">
        <v>17</v>
      </c>
      <c r="D115" s="24" t="s">
        <v>17</v>
      </c>
      <c r="E115" s="24" t="s">
        <v>17</v>
      </c>
      <c r="F115" s="24" t="s">
        <v>17</v>
      </c>
    </row>
    <row r="116">
      <c r="B116" s="24">
        <v>40.0</v>
      </c>
      <c r="C116" s="24">
        <v>100.0</v>
      </c>
      <c r="D116" s="24">
        <v>0.0</v>
      </c>
      <c r="E116" s="24">
        <v>0.0</v>
      </c>
      <c r="F116" s="24">
        <v>0.0</v>
      </c>
    </row>
    <row r="117">
      <c r="B117" s="24">
        <v>41.0</v>
      </c>
      <c r="C117" s="24">
        <v>60.99418489</v>
      </c>
      <c r="D117" s="24">
        <v>2.096609799</v>
      </c>
      <c r="E117" s="24">
        <v>36.90920532</v>
      </c>
      <c r="F117" s="24">
        <v>0.0</v>
      </c>
    </row>
    <row r="118">
      <c r="B118" s="24">
        <v>41.0</v>
      </c>
      <c r="C118" s="24">
        <v>69.18852321</v>
      </c>
      <c r="D118" s="24">
        <v>16.49783239</v>
      </c>
      <c r="E118" s="24">
        <v>14.24376547</v>
      </c>
      <c r="F118" s="24">
        <v>0.0698789368</v>
      </c>
    </row>
    <row r="119">
      <c r="B119" s="24">
        <v>41.0</v>
      </c>
      <c r="C119" s="24">
        <v>98.57922314</v>
      </c>
      <c r="D119" s="24">
        <v>0.0</v>
      </c>
      <c r="E119" s="24">
        <v>1.42077686</v>
      </c>
      <c r="F119" s="24">
        <v>0.0</v>
      </c>
    </row>
    <row r="120">
      <c r="B120" s="24">
        <v>42.0</v>
      </c>
      <c r="C120" s="24">
        <v>96.07258236</v>
      </c>
      <c r="D120" s="24">
        <v>0.0</v>
      </c>
      <c r="E120" s="24">
        <v>0.0</v>
      </c>
      <c r="F120" s="24">
        <v>3.927417637</v>
      </c>
    </row>
    <row r="121">
      <c r="B121" s="24">
        <v>42.0</v>
      </c>
      <c r="C121" s="24">
        <v>95.84497475</v>
      </c>
      <c r="D121" s="24">
        <v>3.545864028</v>
      </c>
      <c r="E121" s="24">
        <v>0.5711602866</v>
      </c>
      <c r="F121" s="24">
        <v>0.03800093141</v>
      </c>
    </row>
    <row r="122">
      <c r="B122" s="24">
        <v>42.0</v>
      </c>
      <c r="C122" s="24">
        <v>61.07075114</v>
      </c>
      <c r="D122" s="24">
        <v>3.084170572</v>
      </c>
      <c r="E122" s="24">
        <v>17.58078116</v>
      </c>
      <c r="F122" s="24">
        <v>18.26429713</v>
      </c>
    </row>
    <row r="123">
      <c r="B123" s="24">
        <v>42.0</v>
      </c>
      <c r="C123" s="24">
        <v>98.56412231</v>
      </c>
      <c r="D123" s="24">
        <v>0.9955971951</v>
      </c>
      <c r="E123" s="24">
        <v>0.4402804931</v>
      </c>
      <c r="F123" s="24">
        <v>0.0</v>
      </c>
    </row>
    <row r="124">
      <c r="B124" s="24">
        <v>42.0</v>
      </c>
      <c r="C124" s="24">
        <v>100.0</v>
      </c>
      <c r="D124" s="24">
        <v>0.0</v>
      </c>
      <c r="E124" s="24">
        <v>0.0</v>
      </c>
      <c r="F124" s="24">
        <v>0.0</v>
      </c>
    </row>
    <row r="125">
      <c r="B125" s="24">
        <v>43.0</v>
      </c>
      <c r="C125" s="24">
        <v>72.08089521</v>
      </c>
      <c r="D125" s="24">
        <v>3.78241223</v>
      </c>
      <c r="E125" s="24">
        <v>21.72810084</v>
      </c>
      <c r="F125" s="24">
        <v>2.408591717</v>
      </c>
    </row>
    <row r="126">
      <c r="B126" s="24">
        <v>43.0</v>
      </c>
      <c r="C126" s="24">
        <v>74.30061449</v>
      </c>
      <c r="D126" s="24">
        <v>19.71184258</v>
      </c>
      <c r="E126" s="24">
        <v>1.729405704</v>
      </c>
      <c r="F126" s="24">
        <v>4.258137228</v>
      </c>
    </row>
    <row r="127">
      <c r="B127" s="24">
        <v>43.0</v>
      </c>
      <c r="C127" s="24" t="s">
        <v>17</v>
      </c>
      <c r="D127" s="24" t="s">
        <v>17</v>
      </c>
      <c r="E127" s="24" t="s">
        <v>17</v>
      </c>
      <c r="F127" s="24" t="s">
        <v>17</v>
      </c>
    </row>
    <row r="128">
      <c r="B128" s="24">
        <v>43.0</v>
      </c>
      <c r="C128" s="24" t="s">
        <v>17</v>
      </c>
      <c r="D128" s="24" t="s">
        <v>17</v>
      </c>
      <c r="E128" s="24" t="s">
        <v>17</v>
      </c>
      <c r="F128" s="24" t="s">
        <v>17</v>
      </c>
    </row>
    <row r="129">
      <c r="B129" s="24">
        <v>44.0</v>
      </c>
      <c r="C129" s="24">
        <v>80.48779562</v>
      </c>
      <c r="D129" s="24">
        <v>2.049364675</v>
      </c>
      <c r="E129" s="24">
        <v>11.26233968</v>
      </c>
      <c r="F129" s="24">
        <v>6.200500018</v>
      </c>
    </row>
    <row r="130">
      <c r="B130" s="24">
        <v>44.0</v>
      </c>
      <c r="C130" s="24">
        <v>100.0</v>
      </c>
      <c r="D130" s="24">
        <v>0.0</v>
      </c>
      <c r="E130" s="24">
        <v>0.0</v>
      </c>
      <c r="F130" s="24">
        <v>0.0</v>
      </c>
    </row>
    <row r="131">
      <c r="B131" s="24">
        <v>44.0</v>
      </c>
      <c r="C131" s="24">
        <v>27.80822661</v>
      </c>
      <c r="D131" s="24">
        <v>8.740488389</v>
      </c>
      <c r="E131" s="24">
        <v>22.93315258</v>
      </c>
      <c r="F131" s="24">
        <v>40.51813242</v>
      </c>
    </row>
    <row r="132">
      <c r="B132" s="24">
        <v>44.0</v>
      </c>
      <c r="C132" s="24">
        <v>93.93623193</v>
      </c>
      <c r="D132" s="24">
        <v>3.351687357</v>
      </c>
      <c r="E132" s="24">
        <v>2.71208071</v>
      </c>
      <c r="F132" s="24">
        <v>0.0</v>
      </c>
    </row>
    <row r="133">
      <c r="B133" s="24">
        <v>45.0</v>
      </c>
      <c r="C133" s="24">
        <v>97.33333333</v>
      </c>
      <c r="D133" s="24">
        <v>2.666666667</v>
      </c>
      <c r="E133" s="24">
        <v>0.0</v>
      </c>
      <c r="F133" s="24">
        <v>0.0</v>
      </c>
    </row>
    <row r="134">
      <c r="B134" s="24">
        <v>45.0</v>
      </c>
      <c r="C134" s="24">
        <v>42.8457001</v>
      </c>
      <c r="D134" s="24">
        <v>13.25598695</v>
      </c>
      <c r="E134" s="24">
        <v>43.89831295</v>
      </c>
      <c r="F134" s="24">
        <v>0.0</v>
      </c>
    </row>
    <row r="135">
      <c r="B135" s="24">
        <v>45.0</v>
      </c>
      <c r="C135" s="24" t="s">
        <v>17</v>
      </c>
      <c r="D135" s="24" t="s">
        <v>17</v>
      </c>
      <c r="E135" s="24" t="s">
        <v>17</v>
      </c>
      <c r="F135" s="24" t="s">
        <v>17</v>
      </c>
    </row>
    <row r="136">
      <c r="B136" s="24">
        <v>46.0</v>
      </c>
      <c r="C136" s="24">
        <v>59.10744663</v>
      </c>
      <c r="D136" s="24">
        <v>3.520974285</v>
      </c>
      <c r="E136" s="24">
        <v>29.78017368</v>
      </c>
      <c r="F136" s="24">
        <v>7.5914054</v>
      </c>
    </row>
    <row r="137">
      <c r="B137" s="24">
        <v>46.0</v>
      </c>
      <c r="C137" s="24">
        <v>99.64625</v>
      </c>
      <c r="D137" s="24">
        <v>0.35375</v>
      </c>
      <c r="E137" s="24">
        <v>0.0</v>
      </c>
      <c r="F137" s="24">
        <v>0.0</v>
      </c>
    </row>
    <row r="138">
      <c r="B138" s="24">
        <v>47.0</v>
      </c>
      <c r="C138" s="24">
        <v>51.77997893</v>
      </c>
      <c r="D138" s="24">
        <v>11.56900419</v>
      </c>
      <c r="E138" s="24">
        <v>12.51911322</v>
      </c>
      <c r="F138" s="24">
        <v>24.13190366</v>
      </c>
    </row>
    <row r="139">
      <c r="B139" s="24">
        <v>47.0</v>
      </c>
      <c r="C139" s="24">
        <v>91.06193322</v>
      </c>
      <c r="D139" s="24">
        <v>3.959520428</v>
      </c>
      <c r="E139" s="24">
        <v>4.978546347</v>
      </c>
      <c r="F139" s="24">
        <v>0.0</v>
      </c>
    </row>
    <row r="140">
      <c r="B140" s="24">
        <v>47.0</v>
      </c>
      <c r="C140" s="24">
        <v>99.11122753</v>
      </c>
      <c r="D140" s="24">
        <v>0.8887724684</v>
      </c>
      <c r="E140" s="24">
        <v>0.0</v>
      </c>
      <c r="F140" s="24">
        <v>0.0</v>
      </c>
    </row>
    <row r="141">
      <c r="B141" s="24">
        <v>48.0</v>
      </c>
      <c r="C141" s="24">
        <v>55.72244686</v>
      </c>
      <c r="D141" s="24">
        <v>13.34316829</v>
      </c>
      <c r="E141" s="24">
        <v>23.17527956</v>
      </c>
      <c r="F141" s="24">
        <v>7.759105289</v>
      </c>
    </row>
    <row r="142">
      <c r="B142" s="24">
        <v>48.0</v>
      </c>
      <c r="C142" s="31" t="s">
        <v>17</v>
      </c>
      <c r="D142" s="31" t="s">
        <v>17</v>
      </c>
      <c r="E142" s="31" t="s">
        <v>17</v>
      </c>
      <c r="F142" s="31" t="s">
        <v>17</v>
      </c>
    </row>
    <row r="143">
      <c r="B143" s="24">
        <v>48.0</v>
      </c>
      <c r="C143" s="24">
        <v>80.79943849</v>
      </c>
      <c r="D143" s="24">
        <v>1.596943771</v>
      </c>
      <c r="E143" s="24">
        <v>9.612691163</v>
      </c>
      <c r="F143" s="24">
        <v>7.990926578</v>
      </c>
    </row>
    <row r="144">
      <c r="B144" s="24">
        <v>48.0</v>
      </c>
      <c r="C144" s="24">
        <v>99.0604959</v>
      </c>
      <c r="D144" s="24">
        <v>0.0</v>
      </c>
      <c r="E144" s="24">
        <v>0.9395041006</v>
      </c>
      <c r="F144" s="24">
        <v>0.0</v>
      </c>
    </row>
    <row r="145">
      <c r="B145" s="24">
        <v>48.0</v>
      </c>
      <c r="C145" s="24" t="s">
        <v>17</v>
      </c>
      <c r="D145" s="24" t="s">
        <v>17</v>
      </c>
      <c r="E145" s="24" t="s">
        <v>17</v>
      </c>
      <c r="F145" s="24" t="s">
        <v>17</v>
      </c>
    </row>
    <row r="146">
      <c r="B146" s="24">
        <v>49.0</v>
      </c>
      <c r="C146" s="24" t="s">
        <v>17</v>
      </c>
      <c r="D146" s="24" t="s">
        <v>17</v>
      </c>
      <c r="E146" s="24" t="s">
        <v>17</v>
      </c>
      <c r="F146" s="24" t="s">
        <v>17</v>
      </c>
    </row>
    <row r="147">
      <c r="B147" s="24">
        <v>50.0</v>
      </c>
      <c r="C147" s="24">
        <v>100.0</v>
      </c>
      <c r="D147" s="24">
        <v>0.0</v>
      </c>
      <c r="E147" s="24">
        <v>0.0</v>
      </c>
      <c r="F147" s="24">
        <v>0.0</v>
      </c>
    </row>
    <row r="148">
      <c r="B148" s="24">
        <v>51.0</v>
      </c>
      <c r="C148" s="24">
        <v>33.59362881</v>
      </c>
      <c r="D148" s="24">
        <v>42.16438068</v>
      </c>
      <c r="E148" s="24">
        <v>14.11109616</v>
      </c>
      <c r="F148" s="24">
        <v>10.13089435</v>
      </c>
    </row>
    <row r="149">
      <c r="B149" s="24">
        <v>51.0</v>
      </c>
      <c r="C149" s="24">
        <v>49.9113389</v>
      </c>
      <c r="D149" s="24">
        <v>18.49039689</v>
      </c>
      <c r="E149" s="24">
        <v>31.5496173</v>
      </c>
      <c r="F149" s="24">
        <v>0.04864690722</v>
      </c>
    </row>
    <row r="150">
      <c r="B150" s="24">
        <v>52.0</v>
      </c>
      <c r="C150" s="24">
        <v>91.54410196</v>
      </c>
      <c r="D150" s="24">
        <v>1.583163513</v>
      </c>
      <c r="E150" s="24">
        <v>6.872734531</v>
      </c>
      <c r="F150" s="24" t="s">
        <v>17</v>
      </c>
    </row>
    <row r="151">
      <c r="B151" s="24">
        <v>52.0</v>
      </c>
      <c r="C151" s="24">
        <v>100.0</v>
      </c>
      <c r="D151" s="24">
        <v>0.0</v>
      </c>
      <c r="E151" s="24">
        <v>0.0</v>
      </c>
      <c r="F151" s="24">
        <v>0.0</v>
      </c>
    </row>
    <row r="152">
      <c r="B152" s="24">
        <v>53.0</v>
      </c>
      <c r="C152" s="24">
        <v>100.0</v>
      </c>
      <c r="D152" s="24">
        <v>0.0</v>
      </c>
      <c r="E152" s="24">
        <v>0.0</v>
      </c>
      <c r="F152" s="24">
        <v>0.0</v>
      </c>
    </row>
    <row r="153">
      <c r="B153" s="24">
        <v>54.0</v>
      </c>
      <c r="C153" s="24">
        <v>99.14328736</v>
      </c>
      <c r="D153" s="24">
        <v>0.0</v>
      </c>
      <c r="E153" s="24">
        <v>0.856712639</v>
      </c>
      <c r="F153" s="24">
        <v>0.0</v>
      </c>
    </row>
    <row r="154">
      <c r="B154" s="24">
        <v>54.0</v>
      </c>
      <c r="C154" s="24">
        <v>45.44696534</v>
      </c>
      <c r="D154" s="24">
        <v>13.98368881</v>
      </c>
      <c r="E154" s="24">
        <v>21.21996133</v>
      </c>
      <c r="F154" s="24">
        <v>19.34938452</v>
      </c>
    </row>
    <row r="155">
      <c r="B155" s="24">
        <v>54.0</v>
      </c>
      <c r="C155" s="24">
        <v>50.68133437</v>
      </c>
      <c r="D155" s="24">
        <v>33.53021373</v>
      </c>
      <c r="E155" s="24">
        <v>11.60782393</v>
      </c>
      <c r="F155" s="24">
        <v>4.180627978</v>
      </c>
    </row>
    <row r="156">
      <c r="B156" s="24">
        <v>54.0</v>
      </c>
      <c r="C156" s="24">
        <v>98.71555642</v>
      </c>
      <c r="D156" s="24">
        <v>0.3174006273</v>
      </c>
      <c r="E156" s="24">
        <v>0.9670429576</v>
      </c>
      <c r="F156" s="24" t="s">
        <v>17</v>
      </c>
    </row>
    <row r="157">
      <c r="B157" s="24">
        <v>54.0</v>
      </c>
      <c r="C157" s="24">
        <v>95.30083</v>
      </c>
      <c r="D157" s="24">
        <v>4.69917</v>
      </c>
      <c r="E157" s="24">
        <v>0.0</v>
      </c>
      <c r="F157" s="24">
        <v>0.0</v>
      </c>
    </row>
    <row r="158">
      <c r="B158" s="24">
        <v>55.0</v>
      </c>
      <c r="C158" s="24">
        <v>78.17294282</v>
      </c>
      <c r="D158" s="24">
        <v>0.0</v>
      </c>
      <c r="E158" s="24">
        <v>21.82705718</v>
      </c>
      <c r="F158" s="24">
        <v>0.0</v>
      </c>
    </row>
    <row r="159">
      <c r="B159" s="24">
        <v>56.0</v>
      </c>
      <c r="C159" s="24" t="s">
        <v>17</v>
      </c>
      <c r="D159" s="24" t="s">
        <v>17</v>
      </c>
      <c r="E159" s="24" t="s">
        <v>17</v>
      </c>
      <c r="F159" s="24" t="s">
        <v>17</v>
      </c>
    </row>
    <row r="160">
      <c r="B160" s="24">
        <v>56.0</v>
      </c>
      <c r="C160" s="24" t="s">
        <v>17</v>
      </c>
      <c r="D160" s="24" t="s">
        <v>17</v>
      </c>
      <c r="E160" s="24" t="s">
        <v>17</v>
      </c>
      <c r="F160" s="24" t="s">
        <v>17</v>
      </c>
    </row>
    <row r="161">
      <c r="B161" s="24">
        <v>57.0</v>
      </c>
      <c r="C161" s="24">
        <v>85.39991216</v>
      </c>
      <c r="D161" s="24">
        <v>8.490737371</v>
      </c>
      <c r="E161" s="24">
        <v>2.568971895</v>
      </c>
      <c r="F161" s="24">
        <v>3.540378574</v>
      </c>
    </row>
    <row r="162">
      <c r="B162" s="24">
        <v>57.0</v>
      </c>
      <c r="C162" s="24">
        <v>99.73877609</v>
      </c>
      <c r="D162" s="24">
        <v>0.0</v>
      </c>
      <c r="E162" s="24">
        <v>0.2612239122</v>
      </c>
      <c r="F162" s="24">
        <v>0.0</v>
      </c>
    </row>
    <row r="163">
      <c r="B163" s="24">
        <v>57.0</v>
      </c>
      <c r="C163" s="24">
        <v>80.11452544</v>
      </c>
      <c r="D163" s="24">
        <v>9.911127022</v>
      </c>
      <c r="E163" s="24">
        <v>9.623217003</v>
      </c>
      <c r="F163" s="24">
        <v>0.3511305397</v>
      </c>
    </row>
    <row r="164">
      <c r="B164" s="24">
        <v>57.0</v>
      </c>
      <c r="C164" s="24" t="s">
        <v>17</v>
      </c>
      <c r="D164" s="24" t="s">
        <v>17</v>
      </c>
      <c r="E164" s="24" t="s">
        <v>17</v>
      </c>
      <c r="F164" s="24" t="s">
        <v>17</v>
      </c>
    </row>
    <row r="165">
      <c r="B165" s="24">
        <v>58.0</v>
      </c>
      <c r="C165" s="24">
        <v>65.06715583</v>
      </c>
      <c r="D165" s="24">
        <v>15.51772278</v>
      </c>
      <c r="E165" s="24">
        <v>7.492899307</v>
      </c>
      <c r="F165" s="24">
        <v>11.92222209</v>
      </c>
    </row>
    <row r="166">
      <c r="B166" s="24">
        <v>58.0</v>
      </c>
      <c r="C166" s="24">
        <v>52.11755275</v>
      </c>
      <c r="D166" s="24">
        <v>8.187542019</v>
      </c>
      <c r="E166" s="24">
        <v>20.7910842</v>
      </c>
      <c r="F166" s="24">
        <v>18.90382103</v>
      </c>
    </row>
    <row r="167">
      <c r="B167" s="24">
        <v>58.0</v>
      </c>
      <c r="C167" s="24">
        <v>85.66796238</v>
      </c>
      <c r="D167" s="24">
        <v>1.17809123</v>
      </c>
      <c r="E167" s="24">
        <v>10.61491462</v>
      </c>
      <c r="F167" s="24">
        <v>2.539031772</v>
      </c>
    </row>
    <row r="168">
      <c r="B168" s="24">
        <v>59.0</v>
      </c>
      <c r="C168" s="24">
        <v>99.9190125</v>
      </c>
      <c r="D168" s="24">
        <v>0.0809875</v>
      </c>
      <c r="E168" s="24">
        <v>0.0</v>
      </c>
      <c r="F168" s="24">
        <v>0.0</v>
      </c>
    </row>
    <row r="169">
      <c r="B169" s="24">
        <v>59.0</v>
      </c>
      <c r="C169" s="24">
        <v>97.99520758</v>
      </c>
      <c r="D169" s="24">
        <v>1.358317682</v>
      </c>
      <c r="E169" s="24">
        <v>0.6464747393</v>
      </c>
      <c r="F169" s="24">
        <v>0.0</v>
      </c>
    </row>
    <row r="170">
      <c r="B170" s="24">
        <v>60.0</v>
      </c>
      <c r="C170" s="24">
        <v>57.68576527</v>
      </c>
      <c r="D170" s="24">
        <v>21.25148213</v>
      </c>
      <c r="E170" s="24">
        <v>16.89675238</v>
      </c>
      <c r="F170" s="24">
        <v>4.166000219</v>
      </c>
    </row>
    <row r="171">
      <c r="B171" s="24">
        <v>61.0</v>
      </c>
      <c r="C171" s="24">
        <v>90.30446437</v>
      </c>
      <c r="D171" s="24">
        <v>1.385315508</v>
      </c>
      <c r="E171" s="24">
        <v>1.115118127</v>
      </c>
      <c r="F171" s="24">
        <v>7.195101991</v>
      </c>
    </row>
    <row r="172">
      <c r="B172" s="24">
        <v>62.0</v>
      </c>
      <c r="C172" s="24">
        <v>100.0</v>
      </c>
      <c r="D172" s="24">
        <v>0.0</v>
      </c>
      <c r="E172" s="24">
        <v>0.0</v>
      </c>
      <c r="F172" s="24">
        <v>0.0</v>
      </c>
    </row>
    <row r="173">
      <c r="B173" s="24">
        <v>62.0</v>
      </c>
      <c r="C173" s="24" t="s">
        <v>17</v>
      </c>
      <c r="D173" s="24" t="s">
        <v>17</v>
      </c>
      <c r="E173" s="24" t="s">
        <v>17</v>
      </c>
      <c r="F173" s="24" t="s">
        <v>17</v>
      </c>
    </row>
    <row r="174">
      <c r="B174" s="24">
        <v>63.0</v>
      </c>
      <c r="C174" s="24">
        <v>89.66123351</v>
      </c>
      <c r="D174" s="24">
        <v>1.832679086</v>
      </c>
      <c r="E174" s="24">
        <v>8.506087409</v>
      </c>
      <c r="F174" s="24">
        <v>0.0</v>
      </c>
    </row>
    <row r="175">
      <c r="B175" s="24">
        <v>63.0</v>
      </c>
      <c r="C175" s="24">
        <v>93.82873538</v>
      </c>
      <c r="D175" s="24">
        <v>4.297948765</v>
      </c>
      <c r="E175" s="24">
        <v>1.602839669</v>
      </c>
      <c r="F175" s="24">
        <v>0.2704761905</v>
      </c>
    </row>
    <row r="176">
      <c r="B176" s="24">
        <v>63.0</v>
      </c>
      <c r="C176" s="24">
        <v>76.25077991</v>
      </c>
      <c r="D176" s="24">
        <v>21.63212113</v>
      </c>
      <c r="E176" s="24">
        <v>1.897409218</v>
      </c>
      <c r="F176" s="24">
        <v>0.2196897375</v>
      </c>
    </row>
    <row r="177">
      <c r="B177" s="24">
        <v>63.0</v>
      </c>
      <c r="C177" s="24" t="s">
        <v>17</v>
      </c>
      <c r="D177" s="24" t="s">
        <v>17</v>
      </c>
      <c r="E177" s="24" t="s">
        <v>17</v>
      </c>
      <c r="F177" s="24" t="s">
        <v>17</v>
      </c>
    </row>
    <row r="178">
      <c r="B178" s="24">
        <v>63.0</v>
      </c>
      <c r="C178" s="24" t="s">
        <v>17</v>
      </c>
      <c r="D178" s="24" t="s">
        <v>17</v>
      </c>
      <c r="E178" s="24" t="s">
        <v>17</v>
      </c>
      <c r="F178" s="24" t="s">
        <v>17</v>
      </c>
    </row>
    <row r="179">
      <c r="B179" s="24">
        <v>64.0</v>
      </c>
      <c r="C179" s="24">
        <v>77.34612896</v>
      </c>
      <c r="D179" s="24">
        <v>12.03707816</v>
      </c>
      <c r="E179" s="24">
        <v>6.623063373</v>
      </c>
      <c r="F179" s="24">
        <v>3.993729502</v>
      </c>
    </row>
    <row r="180">
      <c r="B180" s="24">
        <v>65.0</v>
      </c>
      <c r="C180" s="24" t="s">
        <v>17</v>
      </c>
      <c r="D180" s="24" t="s">
        <v>17</v>
      </c>
      <c r="E180" s="24" t="s">
        <v>17</v>
      </c>
      <c r="F180" s="24" t="s">
        <v>17</v>
      </c>
    </row>
    <row r="181">
      <c r="B181" s="24">
        <v>65.0</v>
      </c>
      <c r="C181" s="31" t="s">
        <v>17</v>
      </c>
      <c r="D181" s="31" t="s">
        <v>17</v>
      </c>
      <c r="E181" s="31" t="s">
        <v>17</v>
      </c>
      <c r="F181" s="31" t="s">
        <v>17</v>
      </c>
    </row>
    <row r="182">
      <c r="B182" s="24">
        <v>65.0</v>
      </c>
      <c r="C182" s="24" t="s">
        <v>17</v>
      </c>
      <c r="D182" s="24" t="s">
        <v>17</v>
      </c>
      <c r="E182" s="24" t="s">
        <v>17</v>
      </c>
      <c r="F182" s="24" t="s">
        <v>17</v>
      </c>
    </row>
    <row r="183">
      <c r="B183" s="24">
        <v>68.0</v>
      </c>
      <c r="C183" s="24">
        <v>96.02516977</v>
      </c>
      <c r="D183" s="24">
        <v>2.684574639</v>
      </c>
      <c r="E183" s="24">
        <v>0.7882555911</v>
      </c>
      <c r="F183" s="24">
        <v>0.502</v>
      </c>
    </row>
    <row r="184">
      <c r="B184" s="24">
        <v>69.0</v>
      </c>
      <c r="C184" s="24">
        <v>87.258429</v>
      </c>
      <c r="D184" s="24">
        <v>2.606070485</v>
      </c>
      <c r="E184" s="24">
        <v>2.954593684</v>
      </c>
      <c r="F184" s="24">
        <v>7.180906832</v>
      </c>
    </row>
    <row r="185">
      <c r="B185" s="24">
        <v>69.0</v>
      </c>
      <c r="C185" s="24">
        <v>37.07586282</v>
      </c>
      <c r="D185" s="24">
        <v>36.64324958</v>
      </c>
      <c r="E185" s="24">
        <v>21.82149546</v>
      </c>
      <c r="F185" s="24">
        <v>4.459392143</v>
      </c>
    </row>
    <row r="186">
      <c r="B186" s="24">
        <v>69.0</v>
      </c>
      <c r="C186" s="24">
        <v>100.0</v>
      </c>
      <c r="D186" s="24">
        <v>0.0</v>
      </c>
      <c r="E186" s="24">
        <v>0.0</v>
      </c>
      <c r="F186" s="24">
        <v>0.0</v>
      </c>
    </row>
    <row r="187">
      <c r="B187" s="24">
        <v>69.0</v>
      </c>
      <c r="C187" s="24" t="s">
        <v>17</v>
      </c>
      <c r="D187" s="24" t="s">
        <v>17</v>
      </c>
      <c r="E187" s="24" t="s">
        <v>17</v>
      </c>
      <c r="F187" s="24" t="s">
        <v>17</v>
      </c>
    </row>
    <row r="188">
      <c r="B188" s="24">
        <v>71.0</v>
      </c>
      <c r="C188" s="24">
        <v>100.0</v>
      </c>
      <c r="D188" s="24">
        <v>0.0</v>
      </c>
      <c r="E188" s="24">
        <v>0.0</v>
      </c>
      <c r="F188" s="24">
        <v>0.0</v>
      </c>
    </row>
    <row r="189">
      <c r="B189" s="24">
        <v>72.0</v>
      </c>
      <c r="C189" s="24">
        <v>86.32308326</v>
      </c>
      <c r="D189" s="24">
        <v>1.791982583</v>
      </c>
      <c r="E189" s="24">
        <v>7.162364342</v>
      </c>
      <c r="F189" s="24">
        <v>4.722569811</v>
      </c>
    </row>
    <row r="190">
      <c r="B190" s="24">
        <v>72.0</v>
      </c>
      <c r="C190" s="24">
        <v>97.31147869</v>
      </c>
      <c r="D190" s="24">
        <v>0.6239465945</v>
      </c>
      <c r="E190" s="24">
        <v>2.024714716</v>
      </c>
      <c r="F190" s="24">
        <v>0.03986</v>
      </c>
    </row>
    <row r="191">
      <c r="B191" s="24">
        <v>73.0</v>
      </c>
      <c r="C191" s="24">
        <v>99.33283515</v>
      </c>
      <c r="D191" s="24">
        <v>0.3359418224</v>
      </c>
      <c r="E191" s="24">
        <v>0.3312230319</v>
      </c>
      <c r="F191" s="24">
        <v>0.0</v>
      </c>
    </row>
    <row r="192">
      <c r="B192" s="24">
        <v>74.0</v>
      </c>
      <c r="C192" s="24">
        <v>48.8666865</v>
      </c>
      <c r="D192" s="24">
        <v>12.64088359</v>
      </c>
      <c r="E192" s="24">
        <v>23.6862564</v>
      </c>
      <c r="F192" s="24">
        <v>14.80617352</v>
      </c>
    </row>
    <row r="193">
      <c r="B193" s="24">
        <v>74.0</v>
      </c>
      <c r="C193" s="24">
        <v>100.0</v>
      </c>
      <c r="D193" s="24">
        <v>0.0</v>
      </c>
      <c r="E193" s="24">
        <v>0.0</v>
      </c>
      <c r="F193" s="24">
        <v>0.0</v>
      </c>
    </row>
    <row r="194">
      <c r="B194" s="24">
        <v>75.0</v>
      </c>
      <c r="C194" s="24">
        <v>52.75270267</v>
      </c>
      <c r="D194" s="24">
        <v>5.221136889</v>
      </c>
      <c r="E194" s="24">
        <v>23.14294909</v>
      </c>
      <c r="F194" s="24">
        <v>18.88321135</v>
      </c>
    </row>
    <row r="195">
      <c r="B195" s="24">
        <v>75.0</v>
      </c>
      <c r="C195" s="24" t="s">
        <v>17</v>
      </c>
      <c r="D195" s="24" t="s">
        <v>17</v>
      </c>
      <c r="E195" s="24" t="s">
        <v>17</v>
      </c>
      <c r="F195" s="24" t="s">
        <v>17</v>
      </c>
    </row>
    <row r="196">
      <c r="B196" s="24">
        <v>76.0</v>
      </c>
      <c r="C196" s="24" t="s">
        <v>17</v>
      </c>
      <c r="D196" s="24" t="s">
        <v>17</v>
      </c>
      <c r="E196" s="24" t="s">
        <v>17</v>
      </c>
      <c r="F196" s="24" t="s">
        <v>17</v>
      </c>
    </row>
    <row r="197">
      <c r="B197" s="24">
        <v>76.0</v>
      </c>
      <c r="C197" s="24">
        <v>94.38665114</v>
      </c>
      <c r="D197" s="24">
        <v>2.591752445</v>
      </c>
      <c r="E197" s="24">
        <v>1.905972935</v>
      </c>
      <c r="F197" s="24">
        <v>1.115623477</v>
      </c>
    </row>
    <row r="198">
      <c r="B198" s="24">
        <v>76.0</v>
      </c>
      <c r="C198" s="24">
        <v>90.19744812</v>
      </c>
      <c r="D198" s="24">
        <v>0.5444513971</v>
      </c>
      <c r="E198" s="24">
        <v>9.258100478</v>
      </c>
      <c r="F198" s="24" t="s">
        <v>17</v>
      </c>
    </row>
    <row r="199">
      <c r="B199" s="24">
        <v>77.0</v>
      </c>
      <c r="C199" s="24" t="s">
        <v>17</v>
      </c>
      <c r="D199" s="24" t="s">
        <v>17</v>
      </c>
      <c r="E199" s="24" t="s">
        <v>17</v>
      </c>
      <c r="F199" s="24" t="s">
        <v>17</v>
      </c>
    </row>
    <row r="200">
      <c r="B200" s="24">
        <v>78.0</v>
      </c>
      <c r="C200" s="24" t="s">
        <v>17</v>
      </c>
      <c r="D200" s="24" t="s">
        <v>17</v>
      </c>
      <c r="E200" s="24" t="s">
        <v>17</v>
      </c>
      <c r="F200" s="24" t="s">
        <v>17</v>
      </c>
    </row>
    <row r="201">
      <c r="B201" s="24">
        <v>79.0</v>
      </c>
      <c r="C201" s="24" t="s">
        <v>17</v>
      </c>
      <c r="D201" s="24" t="s">
        <v>17</v>
      </c>
      <c r="E201" s="24" t="s">
        <v>17</v>
      </c>
      <c r="F201" s="24" t="s">
        <v>17</v>
      </c>
    </row>
    <row r="202">
      <c r="B202" s="24">
        <v>80.0</v>
      </c>
      <c r="C202" s="24">
        <v>100.0</v>
      </c>
      <c r="D202" s="24">
        <v>0.0</v>
      </c>
      <c r="E202" s="24">
        <v>0.0</v>
      </c>
      <c r="F202" s="24">
        <v>0.0</v>
      </c>
    </row>
    <row r="203">
      <c r="B203" s="24">
        <v>81.0</v>
      </c>
      <c r="C203" s="24">
        <v>78.42256469</v>
      </c>
      <c r="D203" s="24">
        <v>2.316962142</v>
      </c>
      <c r="E203" s="24">
        <v>6.592393694</v>
      </c>
      <c r="F203" s="24">
        <v>12.66807947</v>
      </c>
    </row>
    <row r="204">
      <c r="B204" s="24">
        <v>81.0</v>
      </c>
      <c r="C204" s="24">
        <v>86.76707282</v>
      </c>
      <c r="D204" s="24">
        <v>0.7312282016</v>
      </c>
      <c r="E204" s="24">
        <v>5.13386897</v>
      </c>
      <c r="F204" s="24">
        <v>7.367830005</v>
      </c>
    </row>
    <row r="205">
      <c r="B205" s="24">
        <v>82.0</v>
      </c>
      <c r="C205" s="24">
        <v>48.28242885</v>
      </c>
      <c r="D205" s="24">
        <v>18.59098467</v>
      </c>
      <c r="E205" s="24">
        <v>23.01364655</v>
      </c>
      <c r="F205" s="24">
        <v>10.11293992</v>
      </c>
    </row>
    <row r="206">
      <c r="B206" s="24">
        <v>83.0</v>
      </c>
      <c r="C206" s="24">
        <v>97.40128797</v>
      </c>
      <c r="D206" s="24">
        <v>0.0</v>
      </c>
      <c r="E206" s="24">
        <v>2.598712031</v>
      </c>
      <c r="F206" s="24">
        <v>0.0</v>
      </c>
    </row>
    <row r="207">
      <c r="B207" s="24">
        <v>83.0</v>
      </c>
      <c r="C207" s="24">
        <v>99.75698503</v>
      </c>
      <c r="D207" s="24">
        <v>0.0</v>
      </c>
      <c r="E207" s="24">
        <v>0.2430149677</v>
      </c>
      <c r="F207" s="24">
        <v>0.0</v>
      </c>
    </row>
    <row r="208">
      <c r="B208" s="24">
        <v>83.0</v>
      </c>
      <c r="C208" s="24" t="s">
        <v>17</v>
      </c>
      <c r="D208" s="24" t="s">
        <v>17</v>
      </c>
      <c r="E208" s="24" t="s">
        <v>17</v>
      </c>
      <c r="F208" s="24" t="s">
        <v>17</v>
      </c>
    </row>
    <row r="209">
      <c r="B209" s="24">
        <v>86.0</v>
      </c>
      <c r="C209" s="24">
        <v>98.46807854</v>
      </c>
      <c r="D209" s="24">
        <v>1.103159706</v>
      </c>
      <c r="E209" s="24">
        <v>0.4287617551</v>
      </c>
      <c r="F209" s="24">
        <v>0.0</v>
      </c>
    </row>
    <row r="210">
      <c r="B210" s="24">
        <v>86.0</v>
      </c>
      <c r="C210" s="24" t="s">
        <v>17</v>
      </c>
      <c r="D210" s="24" t="s">
        <v>17</v>
      </c>
      <c r="E210" s="24" t="s">
        <v>17</v>
      </c>
      <c r="F210" s="24" t="s">
        <v>17</v>
      </c>
    </row>
    <row r="211">
      <c r="B211" s="24">
        <v>87.0</v>
      </c>
      <c r="C211" s="24">
        <v>83.32948118</v>
      </c>
      <c r="D211" s="24">
        <v>6.977359359</v>
      </c>
      <c r="E211" s="24">
        <v>3.776999287</v>
      </c>
      <c r="F211" s="24">
        <v>5.916160173</v>
      </c>
    </row>
    <row r="212">
      <c r="B212" s="24">
        <v>91.0</v>
      </c>
      <c r="C212" s="24">
        <v>39.07134367</v>
      </c>
      <c r="D212" s="24">
        <v>2.429850293</v>
      </c>
      <c r="E212" s="24">
        <v>24.43180086</v>
      </c>
      <c r="F212" s="24">
        <v>34.06700517</v>
      </c>
    </row>
    <row r="213">
      <c r="B213" s="24">
        <v>100.0</v>
      </c>
      <c r="C213" s="24">
        <v>99.70767665</v>
      </c>
      <c r="D213" s="24">
        <v>0.0</v>
      </c>
      <c r="E213" s="24">
        <v>0.2923233459</v>
      </c>
      <c r="F213" s="24">
        <v>0.0</v>
      </c>
    </row>
    <row r="214">
      <c r="B214" s="24">
        <v>100.0</v>
      </c>
      <c r="C214" s="24">
        <v>39.15415932</v>
      </c>
      <c r="D214" s="24">
        <v>23.98774039</v>
      </c>
      <c r="E214" s="24">
        <v>31.99150648</v>
      </c>
      <c r="F214" s="24">
        <v>4.866593813</v>
      </c>
    </row>
    <row r="215">
      <c r="B215" s="36"/>
      <c r="C215" s="28"/>
      <c r="D215" s="28"/>
      <c r="E215" s="29"/>
      <c r="F215" s="29"/>
    </row>
    <row r="216">
      <c r="B216" s="41"/>
      <c r="C216" s="30"/>
      <c r="D216" s="30"/>
      <c r="E216" s="29"/>
      <c r="F216" s="29"/>
    </row>
    <row r="217">
      <c r="B217" s="41"/>
      <c r="C217" s="30"/>
      <c r="D217" s="30"/>
      <c r="E217" s="29"/>
      <c r="F217" s="29"/>
    </row>
    <row r="218">
      <c r="B218" s="41"/>
      <c r="C218" s="30"/>
      <c r="D218" s="30"/>
      <c r="E218" s="29"/>
      <c r="F218" s="29"/>
    </row>
    <row r="219">
      <c r="B219" s="36"/>
      <c r="C219" s="29"/>
      <c r="D219" s="29"/>
      <c r="E219" s="29"/>
      <c r="F219" s="29"/>
    </row>
    <row r="220">
      <c r="B220" s="36"/>
      <c r="C220" s="29"/>
      <c r="D220" s="29"/>
      <c r="E220" s="29"/>
      <c r="F220" s="29"/>
    </row>
    <row r="221">
      <c r="B221" s="36"/>
      <c r="C221" s="29"/>
      <c r="D221" s="29"/>
      <c r="E221" s="29"/>
      <c r="F221" s="29"/>
    </row>
    <row r="222">
      <c r="B222" s="29"/>
      <c r="C222" s="53">
        <f t="shared" ref="C222:F222" si="1">MIN(C2:C214)</f>
        <v>21.98279234</v>
      </c>
      <c r="D222" s="53">
        <f t="shared" si="1"/>
        <v>0</v>
      </c>
      <c r="E222" s="53">
        <f t="shared" si="1"/>
        <v>0</v>
      </c>
      <c r="F222" s="53">
        <f t="shared" si="1"/>
        <v>0</v>
      </c>
    </row>
    <row r="223">
      <c r="B223" s="29"/>
      <c r="C223" s="61">
        <f t="shared" ref="C223:F223" si="2">MAX(C2:C214)</f>
        <v>100</v>
      </c>
      <c r="D223" s="61">
        <f t="shared" si="2"/>
        <v>42.16438068</v>
      </c>
      <c r="E223" s="61">
        <f t="shared" si="2"/>
        <v>51.21598167</v>
      </c>
      <c r="F223" s="61">
        <f t="shared" si="2"/>
        <v>40.51813242</v>
      </c>
    </row>
    <row r="224">
      <c r="B224" s="29"/>
      <c r="C224" s="61">
        <f t="shared" ref="C224:F224" si="3">AVERAGE(C2:C214)</f>
        <v>81.33591803</v>
      </c>
      <c r="D224" s="61">
        <f t="shared" si="3"/>
        <v>5.836562548</v>
      </c>
      <c r="E224" s="61">
        <f t="shared" si="3"/>
        <v>8.732261484</v>
      </c>
      <c r="F224" s="61">
        <f t="shared" si="3"/>
        <v>4.224039638</v>
      </c>
    </row>
    <row r="225">
      <c r="B225" s="29"/>
      <c r="C225" s="61">
        <f t="shared" ref="C225:F225" si="4">MEDIAN(C2:C214)</f>
        <v>90.73161683</v>
      </c>
      <c r="D225" s="61">
        <f t="shared" si="4"/>
        <v>1.812330835</v>
      </c>
      <c r="E225" s="61">
        <f t="shared" si="4"/>
        <v>3.229749713</v>
      </c>
      <c r="F225" s="61">
        <f t="shared" si="4"/>
        <v>0.2196897375</v>
      </c>
    </row>
    <row r="226">
      <c r="B226" s="29"/>
      <c r="C226" s="61">
        <f t="shared" ref="C226:F226" si="5">MODE(C2:C214)</f>
        <v>100</v>
      </c>
      <c r="D226" s="61">
        <f t="shared" si="5"/>
        <v>0</v>
      </c>
      <c r="E226" s="61">
        <f t="shared" si="5"/>
        <v>0</v>
      </c>
      <c r="F226" s="61">
        <f t="shared" si="5"/>
        <v>0</v>
      </c>
    </row>
    <row r="227">
      <c r="B227" s="29"/>
      <c r="C227" s="61">
        <f t="shared" ref="C227:F227" si="6">Quartile(C2:C214,1)</f>
        <v>64.8254211</v>
      </c>
      <c r="D227" s="61">
        <f t="shared" si="6"/>
        <v>0</v>
      </c>
      <c r="E227" s="61">
        <f t="shared" si="6"/>
        <v>0.1584109169</v>
      </c>
      <c r="F227" s="61">
        <f t="shared" si="6"/>
        <v>0</v>
      </c>
    </row>
    <row r="228">
      <c r="B228" s="29"/>
      <c r="C228" s="67">
        <f t="shared" ref="C228:F228" si="7">Quartile(C2:C214,3)</f>
        <v>99.11924249</v>
      </c>
      <c r="D228" s="67">
        <f t="shared" si="7"/>
        <v>8.553175126</v>
      </c>
      <c r="E228" s="67">
        <f t="shared" si="7"/>
        <v>13.2663393</v>
      </c>
      <c r="F228" s="67">
        <f t="shared" si="7"/>
        <v>6.157471481</v>
      </c>
    </row>
    <row r="229">
      <c r="B229" s="29"/>
      <c r="C229" s="67">
        <f t="shared" ref="C229:F229" si="8">C228-C227</f>
        <v>34.29382139</v>
      </c>
      <c r="D229" s="67">
        <f t="shared" si="8"/>
        <v>8.553175126</v>
      </c>
      <c r="E229" s="67">
        <f t="shared" si="8"/>
        <v>13.10792838</v>
      </c>
      <c r="F229" s="67">
        <f t="shared" si="8"/>
        <v>6.157471481</v>
      </c>
    </row>
    <row r="230">
      <c r="B230" s="36"/>
      <c r="C230" s="67">
        <f t="shared" ref="C230:F230" si="9">stdev(C2:C214)</f>
        <v>21.50663741</v>
      </c>
      <c r="D230" s="67">
        <f t="shared" si="9"/>
        <v>8.704765846</v>
      </c>
      <c r="E230" s="67">
        <f t="shared" si="9"/>
        <v>11.82849434</v>
      </c>
      <c r="F230" s="67">
        <f t="shared" si="9"/>
        <v>6.847951395</v>
      </c>
    </row>
    <row r="231">
      <c r="B231" s="36"/>
      <c r="C231" s="29"/>
      <c r="D231" s="29"/>
      <c r="E231" s="29"/>
      <c r="F231" s="29"/>
    </row>
    <row r="232">
      <c r="B232" s="36"/>
      <c r="C232" s="53">
        <v>21.98279234</v>
      </c>
      <c r="D232" s="53">
        <v>0.0</v>
      </c>
      <c r="E232" s="53">
        <v>0.0</v>
      </c>
      <c r="F232" s="53">
        <v>0.0</v>
      </c>
    </row>
    <row r="233">
      <c r="B233" s="36"/>
      <c r="C233" s="61">
        <v>100.0</v>
      </c>
      <c r="D233" s="61">
        <v>42.16438068</v>
      </c>
      <c r="E233" s="61">
        <v>51.21598167</v>
      </c>
      <c r="F233" s="61">
        <v>40.51813242</v>
      </c>
    </row>
    <row r="234">
      <c r="B234" s="36"/>
      <c r="C234" s="61">
        <v>81.33591802609756</v>
      </c>
      <c r="D234" s="61">
        <v>5.836562547955012</v>
      </c>
      <c r="E234" s="61">
        <v>8.732261484443907</v>
      </c>
      <c r="F234" s="61">
        <v>4.224039637676414</v>
      </c>
    </row>
    <row r="235">
      <c r="B235" s="36"/>
      <c r="C235" s="61">
        <v>90.731616825</v>
      </c>
      <c r="D235" s="61">
        <v>1.8123308345</v>
      </c>
      <c r="E235" s="61">
        <v>3.2297497130000004</v>
      </c>
      <c r="F235" s="61">
        <v>0.2196897375</v>
      </c>
    </row>
    <row r="236">
      <c r="B236" s="36"/>
      <c r="C236" s="61">
        <v>100.0</v>
      </c>
      <c r="D236" s="61">
        <v>0.0</v>
      </c>
      <c r="E236" s="61">
        <v>0.0</v>
      </c>
      <c r="F236" s="61">
        <v>0.0</v>
      </c>
    </row>
    <row r="237">
      <c r="B237" s="36"/>
      <c r="C237" s="61">
        <v>64.825421095</v>
      </c>
      <c r="D237" s="61">
        <v>0.0</v>
      </c>
      <c r="E237" s="61">
        <v>0.158410916925</v>
      </c>
      <c r="F237" s="61">
        <v>0.0</v>
      </c>
    </row>
    <row r="238">
      <c r="B238" s="36"/>
      <c r="C238" s="67">
        <v>99.1192424875</v>
      </c>
      <c r="D238" s="67">
        <v>8.5531751255</v>
      </c>
      <c r="E238" s="67">
        <v>13.2663392975</v>
      </c>
      <c r="F238" s="67">
        <v>6.157471481</v>
      </c>
    </row>
    <row r="239">
      <c r="B239" s="36"/>
      <c r="C239" s="67">
        <v>34.29382139250001</v>
      </c>
      <c r="D239" s="67">
        <v>8.5531751255</v>
      </c>
      <c r="E239" s="67">
        <v>13.107928380575</v>
      </c>
      <c r="F239" s="67">
        <v>6.157471481</v>
      </c>
    </row>
    <row r="240">
      <c r="B240" s="36"/>
      <c r="C240" s="67">
        <v>21.506637412794767</v>
      </c>
      <c r="D240" s="67">
        <v>8.704765846439118</v>
      </c>
      <c r="E240" s="67">
        <v>11.828494341592378</v>
      </c>
      <c r="F240" s="67">
        <v>6.8479513949824815</v>
      </c>
    </row>
    <row r="241">
      <c r="B241" s="36"/>
      <c r="C241" s="29"/>
      <c r="D241" s="29"/>
      <c r="E241" s="29"/>
      <c r="F241" s="29"/>
    </row>
    <row r="242">
      <c r="B242" s="36"/>
      <c r="C242" s="29"/>
      <c r="D242" s="29"/>
      <c r="E242" s="29"/>
      <c r="F242" s="29"/>
    </row>
    <row r="243">
      <c r="B243" s="36"/>
      <c r="C243" s="60" t="s">
        <v>2108</v>
      </c>
      <c r="D243" s="60" t="s">
        <v>2109</v>
      </c>
      <c r="E243" s="60" t="s">
        <v>2111</v>
      </c>
      <c r="F243" s="60" t="s">
        <v>2113</v>
      </c>
    </row>
    <row r="244">
      <c r="B244" s="36"/>
      <c r="C244" s="61">
        <v>97.3481397</v>
      </c>
      <c r="D244" s="61">
        <v>100.0</v>
      </c>
      <c r="E244" s="61">
        <v>85.64331096000001</v>
      </c>
      <c r="F244" s="67">
        <v>99.88752524</v>
      </c>
    </row>
    <row r="245">
      <c r="B245" s="36"/>
      <c r="C245" s="61">
        <v>0.4707829181</v>
      </c>
      <c r="D245" s="61">
        <v>0.0</v>
      </c>
      <c r="E245" s="61">
        <v>0.0</v>
      </c>
      <c r="F245" s="67">
        <v>4.8512191565</v>
      </c>
    </row>
    <row r="246">
      <c r="B246" s="36"/>
      <c r="C246" s="61">
        <v>0.8536474704</v>
      </c>
      <c r="D246" s="61">
        <v>0.0</v>
      </c>
      <c r="E246" s="61">
        <v>0.033906222645</v>
      </c>
      <c r="F246" s="67">
        <v>5.2793099219999995</v>
      </c>
    </row>
    <row r="247">
      <c r="B247" s="36"/>
      <c r="C247" s="61">
        <v>0.0</v>
      </c>
      <c r="D247" s="61">
        <v>0.0</v>
      </c>
      <c r="E247" s="61">
        <v>0.0</v>
      </c>
      <c r="F247" s="67">
        <v>1.87830199325</v>
      </c>
    </row>
    <row r="248">
      <c r="B248" s="36"/>
      <c r="C248" s="61">
        <v>90.731616825</v>
      </c>
      <c r="D248" s="61">
        <v>100.0</v>
      </c>
      <c r="E248" s="61">
        <v>64.825421095</v>
      </c>
      <c r="F248" s="67">
        <v>99.1192424875</v>
      </c>
    </row>
    <row r="249">
      <c r="B249" s="36"/>
      <c r="C249" s="61">
        <v>1.8123308345</v>
      </c>
      <c r="D249" s="61">
        <v>0.0</v>
      </c>
      <c r="E249" s="61">
        <v>0.0</v>
      </c>
      <c r="F249" s="67">
        <v>8.5531751255</v>
      </c>
    </row>
    <row r="250">
      <c r="B250" s="36"/>
      <c r="C250" s="61">
        <v>3.2297497130000004</v>
      </c>
      <c r="D250" s="61">
        <v>0.0</v>
      </c>
      <c r="E250" s="61">
        <v>0.158410916925</v>
      </c>
      <c r="F250" s="67">
        <v>13.2663392975</v>
      </c>
    </row>
    <row r="251">
      <c r="B251" s="36"/>
      <c r="C251" s="61">
        <v>0.2196897375</v>
      </c>
      <c r="D251" s="61">
        <v>0.0</v>
      </c>
      <c r="E251" s="61">
        <v>0.0</v>
      </c>
      <c r="F251" s="67">
        <v>6.157471481</v>
      </c>
    </row>
    <row r="252">
      <c r="B252" s="36"/>
      <c r="C252" s="61">
        <v>98.10662849</v>
      </c>
      <c r="D252" s="61">
        <v>100.0</v>
      </c>
      <c r="E252" s="61">
        <v>92.56287752</v>
      </c>
      <c r="F252" s="67">
        <v>99.94941803</v>
      </c>
    </row>
    <row r="253">
      <c r="B253" s="36"/>
      <c r="C253" s="61">
        <v>0.5</v>
      </c>
      <c r="D253" s="61">
        <v>0.0</v>
      </c>
      <c r="E253" s="61">
        <v>0.0</v>
      </c>
      <c r="F253" s="67">
        <v>3.9663471835</v>
      </c>
    </row>
    <row r="254">
      <c r="B254" s="36"/>
      <c r="C254" s="61">
        <v>0.3498740029</v>
      </c>
      <c r="D254" s="61">
        <v>0.0</v>
      </c>
      <c r="E254" s="61">
        <v>0.0</v>
      </c>
      <c r="F254" s="67">
        <v>2.0590013015</v>
      </c>
    </row>
    <row r="255">
      <c r="B255" s="36"/>
      <c r="C255" s="61">
        <v>0.0</v>
      </c>
      <c r="D255" s="61">
        <v>0.0</v>
      </c>
      <c r="E255" s="61">
        <v>0.0</v>
      </c>
      <c r="F255" s="67">
        <v>0.1601177625</v>
      </c>
    </row>
    <row r="256">
      <c r="B256" s="36"/>
      <c r="C256" s="29"/>
      <c r="D256" s="29"/>
      <c r="E256" s="29"/>
      <c r="F256" s="29"/>
    </row>
    <row r="257">
      <c r="B257" s="36"/>
      <c r="C257" s="29"/>
      <c r="D257" s="29"/>
      <c r="E257" s="29"/>
      <c r="F257" s="29"/>
    </row>
    <row r="258">
      <c r="B258" s="36"/>
      <c r="C258" s="29"/>
      <c r="D258" s="29"/>
      <c r="E258" s="29"/>
      <c r="F258" s="29"/>
    </row>
    <row r="259">
      <c r="B259" s="36"/>
      <c r="C259" s="29"/>
      <c r="D259" s="29"/>
      <c r="E259" s="29"/>
      <c r="F259" s="29"/>
    </row>
    <row r="260">
      <c r="B260" s="36"/>
      <c r="C260" s="29"/>
      <c r="D260" s="29"/>
      <c r="E260" s="29"/>
      <c r="F260" s="29"/>
    </row>
    <row r="261">
      <c r="B261" s="36"/>
      <c r="C261" s="29"/>
      <c r="D261" s="29"/>
      <c r="E261" s="29"/>
      <c r="F261" s="29"/>
    </row>
    <row r="262">
      <c r="B262" s="36"/>
      <c r="C262" s="29"/>
      <c r="D262" s="29"/>
      <c r="E262" s="29"/>
      <c r="F262" s="29"/>
    </row>
    <row r="263">
      <c r="B263" s="36"/>
      <c r="C263" s="29"/>
      <c r="D263" s="29"/>
      <c r="E263" s="29"/>
      <c r="F263" s="29"/>
    </row>
    <row r="264">
      <c r="B264" s="36"/>
      <c r="C264" s="29"/>
      <c r="D264" s="29"/>
      <c r="E264" s="29"/>
      <c r="F264" s="29"/>
    </row>
    <row r="265">
      <c r="B265" s="36"/>
      <c r="C265" s="29"/>
      <c r="D265" s="29"/>
      <c r="E265" s="29"/>
      <c r="F265" s="29"/>
    </row>
    <row r="266">
      <c r="B266" s="36"/>
      <c r="C266" s="29"/>
      <c r="D266" s="29"/>
      <c r="E266" s="29"/>
      <c r="F266" s="29"/>
    </row>
    <row r="267">
      <c r="B267" s="36"/>
      <c r="C267" s="29"/>
      <c r="D267" s="29"/>
      <c r="E267" s="29"/>
      <c r="F267" s="29"/>
    </row>
    <row r="268">
      <c r="B268" s="36"/>
      <c r="C268" s="29"/>
      <c r="D268" s="29"/>
      <c r="E268" s="29"/>
      <c r="F268" s="29"/>
    </row>
    <row r="269">
      <c r="B269" s="36"/>
      <c r="C269" s="29"/>
      <c r="D269" s="29"/>
      <c r="E269" s="29"/>
      <c r="F269" s="29"/>
    </row>
    <row r="270">
      <c r="B270" s="36"/>
      <c r="C270" s="29"/>
      <c r="D270" s="29"/>
      <c r="E270" s="29"/>
      <c r="F270" s="29"/>
    </row>
    <row r="271">
      <c r="B271" s="36"/>
      <c r="C271" s="29"/>
      <c r="D271" s="29"/>
      <c r="E271" s="29"/>
      <c r="F271" s="29"/>
    </row>
    <row r="272">
      <c r="B272" s="36"/>
      <c r="C272" s="29"/>
      <c r="D272" s="29"/>
      <c r="E272" s="29"/>
      <c r="F272" s="29"/>
    </row>
    <row r="273">
      <c r="B273" s="36"/>
      <c r="C273" s="29"/>
      <c r="D273" s="29"/>
      <c r="E273" s="29"/>
      <c r="F273" s="29"/>
    </row>
    <row r="274">
      <c r="B274" s="36"/>
      <c r="C274" s="29"/>
      <c r="D274" s="29"/>
      <c r="E274" s="29"/>
      <c r="F274" s="29"/>
    </row>
    <row r="275">
      <c r="B275" s="36"/>
      <c r="C275" s="29"/>
      <c r="D275" s="29"/>
      <c r="E275" s="29"/>
      <c r="F275" s="29"/>
    </row>
    <row r="276">
      <c r="B276" s="36"/>
      <c r="C276" s="29"/>
      <c r="D276" s="29"/>
      <c r="E276" s="29"/>
      <c r="F276" s="29"/>
    </row>
    <row r="277">
      <c r="B277" s="36"/>
      <c r="C277" s="29"/>
      <c r="D277" s="29"/>
      <c r="E277" s="29"/>
      <c r="F277" s="29"/>
    </row>
    <row r="278">
      <c r="B278" s="36"/>
      <c r="C278" s="29"/>
      <c r="D278" s="29"/>
      <c r="E278" s="29"/>
      <c r="F278" s="29"/>
    </row>
    <row r="279">
      <c r="B279" s="36"/>
      <c r="C279" s="29"/>
      <c r="D279" s="29"/>
      <c r="E279" s="29"/>
      <c r="F279" s="29"/>
    </row>
    <row r="280">
      <c r="B280" s="36"/>
      <c r="C280" s="29"/>
      <c r="D280" s="29"/>
      <c r="E280" s="29"/>
      <c r="F280" s="29"/>
    </row>
    <row r="281">
      <c r="B281" s="36"/>
      <c r="C281" s="29"/>
      <c r="D281" s="29"/>
      <c r="E281" s="29"/>
      <c r="F281" s="29"/>
    </row>
    <row r="282">
      <c r="B282" s="36"/>
      <c r="C282" s="29"/>
      <c r="D282" s="29"/>
      <c r="E282" s="29"/>
      <c r="F282" s="29"/>
    </row>
    <row r="283">
      <c r="B283" s="36"/>
      <c r="C283" s="29"/>
      <c r="D283" s="29"/>
      <c r="E283" s="29"/>
      <c r="F283" s="29"/>
    </row>
    <row r="284">
      <c r="B284" s="36"/>
      <c r="C284" s="29"/>
      <c r="D284" s="29"/>
      <c r="E284" s="29"/>
      <c r="F284" s="29"/>
    </row>
    <row r="285">
      <c r="B285" s="36"/>
      <c r="C285" s="29"/>
      <c r="D285" s="29"/>
      <c r="E285" s="29"/>
      <c r="F285" s="29"/>
    </row>
    <row r="286">
      <c r="B286" s="36"/>
      <c r="C286" s="29"/>
      <c r="D286" s="29"/>
      <c r="E286" s="29"/>
      <c r="F286" s="29"/>
    </row>
    <row r="287">
      <c r="B287" s="36"/>
      <c r="C287" s="29"/>
      <c r="D287" s="29"/>
      <c r="E287" s="29"/>
      <c r="F287" s="29"/>
    </row>
    <row r="288">
      <c r="B288" s="36"/>
      <c r="C288" s="29"/>
      <c r="D288" s="29"/>
      <c r="E288" s="29"/>
      <c r="F288" s="29"/>
    </row>
    <row r="289">
      <c r="B289" s="36"/>
      <c r="C289" s="29"/>
      <c r="D289" s="29"/>
      <c r="E289" s="29"/>
      <c r="F289" s="29"/>
    </row>
    <row r="290">
      <c r="B290" s="36"/>
      <c r="C290" s="29"/>
      <c r="D290" s="29"/>
      <c r="E290" s="29"/>
      <c r="F290" s="29"/>
    </row>
    <row r="291">
      <c r="B291" s="36"/>
      <c r="C291" s="29"/>
      <c r="D291" s="29"/>
      <c r="E291" s="29"/>
      <c r="F291" s="29"/>
    </row>
    <row r="292">
      <c r="B292" s="36"/>
      <c r="C292" s="29"/>
      <c r="D292" s="29"/>
      <c r="E292" s="29"/>
      <c r="F292" s="29"/>
    </row>
    <row r="293">
      <c r="B293" s="36"/>
      <c r="C293" s="29"/>
      <c r="D293" s="29"/>
      <c r="E293" s="29"/>
      <c r="F293" s="29"/>
    </row>
    <row r="294">
      <c r="B294" s="36"/>
      <c r="C294" s="29"/>
      <c r="D294" s="29"/>
      <c r="E294" s="29"/>
      <c r="F294" s="29"/>
    </row>
    <row r="295">
      <c r="B295" s="36"/>
      <c r="C295" s="29"/>
      <c r="D295" s="29"/>
      <c r="E295" s="29"/>
      <c r="F295" s="29"/>
    </row>
    <row r="296">
      <c r="B296" s="36"/>
      <c r="C296" s="29"/>
      <c r="D296" s="29"/>
      <c r="E296" s="29"/>
      <c r="F296" s="29"/>
    </row>
    <row r="297">
      <c r="B297" s="36"/>
      <c r="C297" s="29"/>
      <c r="D297" s="29"/>
      <c r="E297" s="29"/>
      <c r="F297" s="29"/>
    </row>
    <row r="298">
      <c r="B298" s="36"/>
      <c r="C298" s="29"/>
      <c r="D298" s="29"/>
      <c r="E298" s="29"/>
      <c r="F298" s="29"/>
    </row>
    <row r="299">
      <c r="B299" s="36"/>
      <c r="C299" s="29"/>
      <c r="D299" s="29"/>
      <c r="E299" s="29"/>
      <c r="F299" s="29"/>
    </row>
    <row r="300">
      <c r="B300" s="36"/>
      <c r="C300" s="29"/>
      <c r="D300" s="29"/>
      <c r="E300" s="29"/>
      <c r="F300" s="29"/>
    </row>
    <row r="301">
      <c r="B301" s="36"/>
      <c r="C301" s="29"/>
      <c r="D301" s="29"/>
      <c r="E301" s="29"/>
      <c r="F301" s="29"/>
    </row>
    <row r="302">
      <c r="B302" s="36"/>
      <c r="C302" s="29"/>
      <c r="D302" s="29"/>
      <c r="E302" s="29"/>
      <c r="F302" s="29"/>
    </row>
    <row r="303">
      <c r="B303" s="36"/>
      <c r="C303" s="29"/>
      <c r="D303" s="29"/>
      <c r="E303" s="29"/>
      <c r="F303" s="29"/>
    </row>
    <row r="304">
      <c r="B304" s="36"/>
      <c r="C304" s="29"/>
      <c r="D304" s="29"/>
      <c r="E304" s="29"/>
      <c r="F304" s="29"/>
    </row>
    <row r="305">
      <c r="B305" s="36"/>
      <c r="C305" s="29"/>
      <c r="D305" s="29"/>
      <c r="E305" s="29"/>
      <c r="F305" s="29"/>
    </row>
    <row r="306">
      <c r="B306" s="36"/>
      <c r="C306" s="29"/>
      <c r="D306" s="29"/>
      <c r="E306" s="29"/>
      <c r="F306" s="29"/>
    </row>
    <row r="307">
      <c r="B307" s="36"/>
      <c r="C307" s="29"/>
      <c r="D307" s="29"/>
      <c r="E307" s="29"/>
      <c r="F307" s="29"/>
    </row>
    <row r="308">
      <c r="B308" s="36"/>
      <c r="C308" s="29"/>
      <c r="D308" s="29"/>
      <c r="E308" s="29"/>
      <c r="F308" s="29"/>
    </row>
    <row r="309">
      <c r="B309" s="36"/>
      <c r="C309" s="29"/>
      <c r="D309" s="29"/>
      <c r="E309" s="29"/>
      <c r="F309" s="29"/>
    </row>
    <row r="310">
      <c r="B310" s="36"/>
      <c r="C310" s="29"/>
      <c r="D310" s="29"/>
      <c r="E310" s="29"/>
      <c r="F310" s="29"/>
    </row>
    <row r="311">
      <c r="B311" s="36"/>
      <c r="C311" s="29"/>
      <c r="D311" s="29"/>
      <c r="E311" s="29"/>
      <c r="F311" s="29"/>
    </row>
    <row r="312">
      <c r="B312" s="36"/>
      <c r="C312" s="29"/>
      <c r="D312" s="29"/>
      <c r="E312" s="29"/>
      <c r="F312" s="29"/>
    </row>
    <row r="313">
      <c r="B313" s="36"/>
      <c r="C313" s="29"/>
      <c r="D313" s="29"/>
      <c r="E313" s="29"/>
      <c r="F313" s="29"/>
    </row>
    <row r="314">
      <c r="B314" s="36"/>
      <c r="C314" s="29"/>
      <c r="D314" s="29"/>
      <c r="E314" s="29"/>
      <c r="F314" s="29"/>
    </row>
    <row r="315">
      <c r="B315" s="36"/>
      <c r="C315" s="29"/>
      <c r="D315" s="29"/>
      <c r="E315" s="29"/>
      <c r="F315" s="29"/>
    </row>
    <row r="316">
      <c r="B316" s="36"/>
      <c r="C316" s="29"/>
      <c r="D316" s="29"/>
      <c r="E316" s="29"/>
      <c r="F316" s="29"/>
    </row>
    <row r="317">
      <c r="B317" s="36"/>
      <c r="C317" s="29"/>
      <c r="D317" s="29"/>
      <c r="E317" s="29"/>
      <c r="F317" s="29"/>
    </row>
    <row r="318">
      <c r="B318" s="36"/>
      <c r="C318" s="29"/>
      <c r="D318" s="29"/>
      <c r="E318" s="29"/>
      <c r="F318" s="29"/>
    </row>
    <row r="319">
      <c r="B319" s="36"/>
      <c r="C319" s="29"/>
      <c r="D319" s="29"/>
      <c r="E319" s="29"/>
      <c r="F319" s="29"/>
    </row>
    <row r="320">
      <c r="B320" s="36"/>
      <c r="C320" s="29"/>
      <c r="D320" s="29"/>
      <c r="E320" s="29"/>
      <c r="F320" s="29"/>
    </row>
    <row r="321">
      <c r="B321" s="36"/>
      <c r="C321" s="29"/>
      <c r="D321" s="29"/>
      <c r="E321" s="29"/>
      <c r="F321" s="29"/>
    </row>
    <row r="322">
      <c r="B322" s="36"/>
      <c r="C322" s="29"/>
      <c r="D322" s="29"/>
      <c r="E322" s="29"/>
      <c r="F322" s="29"/>
    </row>
    <row r="323">
      <c r="B323" s="36"/>
      <c r="C323" s="29"/>
      <c r="D323" s="29"/>
      <c r="E323" s="29"/>
      <c r="F323" s="29"/>
    </row>
    <row r="324">
      <c r="B324" s="36"/>
      <c r="C324" s="29"/>
      <c r="D324" s="29"/>
      <c r="E324" s="29"/>
      <c r="F324" s="29"/>
    </row>
    <row r="325">
      <c r="B325" s="36"/>
      <c r="C325" s="29"/>
      <c r="D325" s="29"/>
      <c r="E325" s="29"/>
      <c r="F325" s="29"/>
    </row>
    <row r="326">
      <c r="B326" s="36"/>
      <c r="C326" s="29"/>
      <c r="D326" s="29"/>
      <c r="E326" s="29"/>
      <c r="F326" s="29"/>
    </row>
    <row r="327">
      <c r="B327" s="36"/>
      <c r="C327" s="29"/>
      <c r="D327" s="29"/>
      <c r="E327" s="29"/>
      <c r="F327" s="29"/>
    </row>
    <row r="328">
      <c r="B328" s="36"/>
      <c r="C328" s="29"/>
      <c r="D328" s="29"/>
      <c r="E328" s="29"/>
      <c r="F328" s="29"/>
    </row>
    <row r="329">
      <c r="B329" s="36"/>
      <c r="C329" s="29"/>
      <c r="D329" s="29"/>
      <c r="E329" s="29"/>
      <c r="F329" s="29"/>
    </row>
    <row r="330">
      <c r="B330" s="36"/>
      <c r="C330" s="29"/>
      <c r="D330" s="29"/>
      <c r="E330" s="29"/>
      <c r="F330" s="29"/>
    </row>
    <row r="331">
      <c r="B331" s="36"/>
      <c r="C331" s="29"/>
      <c r="D331" s="29"/>
      <c r="E331" s="29"/>
      <c r="F331" s="29"/>
    </row>
    <row r="332">
      <c r="B332" s="36"/>
      <c r="C332" s="29"/>
      <c r="D332" s="29"/>
      <c r="E332" s="29"/>
      <c r="F332" s="29"/>
    </row>
    <row r="333">
      <c r="B333" s="36"/>
      <c r="C333" s="29"/>
      <c r="D333" s="29"/>
      <c r="E333" s="29"/>
      <c r="F333" s="29"/>
    </row>
    <row r="334">
      <c r="B334" s="36"/>
      <c r="C334" s="29"/>
      <c r="D334" s="29"/>
      <c r="E334" s="29"/>
      <c r="F334" s="29"/>
    </row>
    <row r="335">
      <c r="B335" s="36"/>
      <c r="C335" s="29"/>
      <c r="D335" s="29"/>
      <c r="E335" s="29"/>
      <c r="F335" s="29"/>
    </row>
    <row r="336">
      <c r="B336" s="36"/>
      <c r="C336" s="29"/>
      <c r="D336" s="29"/>
      <c r="E336" s="29"/>
      <c r="F336" s="29"/>
    </row>
    <row r="337">
      <c r="B337" s="36"/>
      <c r="C337" s="29"/>
      <c r="D337" s="29"/>
      <c r="E337" s="29"/>
      <c r="F337" s="29"/>
    </row>
    <row r="338">
      <c r="B338" s="36"/>
      <c r="C338" s="29"/>
      <c r="D338" s="29"/>
      <c r="E338" s="29"/>
      <c r="F338" s="29"/>
    </row>
    <row r="339">
      <c r="B339" s="36"/>
      <c r="C339" s="29"/>
      <c r="D339" s="29"/>
      <c r="E339" s="29"/>
      <c r="F339" s="29"/>
    </row>
    <row r="340">
      <c r="B340" s="36"/>
      <c r="C340" s="29"/>
      <c r="D340" s="29"/>
      <c r="E340" s="29"/>
      <c r="F340" s="29"/>
    </row>
    <row r="341">
      <c r="B341" s="36"/>
      <c r="C341" s="29"/>
      <c r="D341" s="29"/>
      <c r="E341" s="29"/>
      <c r="F341" s="29"/>
    </row>
    <row r="342">
      <c r="B342" s="36"/>
      <c r="C342" s="29"/>
      <c r="D342" s="29"/>
      <c r="E342" s="29"/>
      <c r="F342" s="29"/>
    </row>
    <row r="343">
      <c r="B343" s="36"/>
      <c r="C343" s="29"/>
      <c r="D343" s="29"/>
      <c r="E343" s="29"/>
      <c r="F343" s="29"/>
    </row>
    <row r="344">
      <c r="B344" s="36"/>
      <c r="C344" s="29"/>
      <c r="D344" s="29"/>
      <c r="E344" s="29"/>
      <c r="F344" s="29"/>
    </row>
    <row r="345">
      <c r="B345" s="36"/>
      <c r="C345" s="29"/>
      <c r="D345" s="29"/>
      <c r="E345" s="29"/>
      <c r="F345" s="29"/>
    </row>
    <row r="346">
      <c r="B346" s="36"/>
      <c r="C346" s="29"/>
      <c r="D346" s="29"/>
      <c r="E346" s="29"/>
      <c r="F346" s="29"/>
    </row>
    <row r="347">
      <c r="B347" s="36"/>
      <c r="C347" s="29"/>
      <c r="D347" s="29"/>
      <c r="E347" s="29"/>
      <c r="F347" s="29"/>
    </row>
    <row r="348">
      <c r="B348" s="36"/>
      <c r="C348" s="29"/>
      <c r="D348" s="29"/>
      <c r="E348" s="29"/>
      <c r="F348" s="29"/>
    </row>
    <row r="349">
      <c r="B349" s="36"/>
      <c r="C349" s="29"/>
      <c r="D349" s="29"/>
      <c r="E349" s="29"/>
      <c r="F349" s="29"/>
    </row>
    <row r="350">
      <c r="B350" s="36"/>
      <c r="C350" s="29"/>
      <c r="D350" s="29"/>
      <c r="E350" s="29"/>
      <c r="F350" s="29"/>
    </row>
    <row r="351">
      <c r="B351" s="36"/>
      <c r="C351" s="29"/>
      <c r="D351" s="29"/>
      <c r="E351" s="29"/>
      <c r="F351" s="29"/>
    </row>
    <row r="352">
      <c r="B352" s="36"/>
      <c r="C352" s="29"/>
      <c r="D352" s="29"/>
      <c r="E352" s="29"/>
      <c r="F352" s="29"/>
    </row>
    <row r="353">
      <c r="B353" s="36"/>
      <c r="C353" s="29"/>
      <c r="D353" s="29"/>
      <c r="E353" s="29"/>
      <c r="F353" s="29"/>
    </row>
    <row r="354">
      <c r="B354" s="36"/>
      <c r="C354" s="29"/>
      <c r="D354" s="29"/>
      <c r="E354" s="29"/>
      <c r="F354" s="29"/>
    </row>
    <row r="355">
      <c r="B355" s="36"/>
      <c r="C355" s="29"/>
      <c r="D355" s="29"/>
      <c r="E355" s="29"/>
      <c r="F355" s="29"/>
    </row>
    <row r="356">
      <c r="B356" s="36"/>
      <c r="C356" s="29"/>
      <c r="D356" s="29"/>
      <c r="E356" s="29"/>
      <c r="F356" s="29"/>
    </row>
    <row r="357">
      <c r="B357" s="36"/>
      <c r="C357" s="29"/>
      <c r="D357" s="29"/>
      <c r="E357" s="29"/>
      <c r="F357" s="29"/>
    </row>
    <row r="358">
      <c r="B358" s="36"/>
      <c r="C358" s="29"/>
      <c r="D358" s="29"/>
      <c r="E358" s="29"/>
      <c r="F358" s="29"/>
    </row>
    <row r="359">
      <c r="B359" s="36"/>
      <c r="C359" s="29"/>
      <c r="D359" s="29"/>
      <c r="E359" s="29"/>
      <c r="F359" s="29"/>
    </row>
    <row r="360">
      <c r="B360" s="36"/>
      <c r="C360" s="29"/>
      <c r="D360" s="29"/>
      <c r="E360" s="29"/>
      <c r="F360" s="29"/>
    </row>
    <row r="361">
      <c r="B361" s="36"/>
      <c r="C361" s="29"/>
      <c r="D361" s="29"/>
      <c r="E361" s="29"/>
      <c r="F361" s="29"/>
    </row>
    <row r="362">
      <c r="B362" s="36"/>
      <c r="C362" s="29"/>
      <c r="D362" s="29"/>
      <c r="E362" s="29"/>
      <c r="F362" s="29"/>
    </row>
    <row r="363">
      <c r="B363" s="36"/>
      <c r="C363" s="29"/>
      <c r="D363" s="29"/>
      <c r="E363" s="29"/>
      <c r="F363" s="29"/>
    </row>
    <row r="364">
      <c r="B364" s="36"/>
      <c r="C364" s="29"/>
      <c r="D364" s="29"/>
      <c r="E364" s="29"/>
      <c r="F364" s="29"/>
    </row>
    <row r="365">
      <c r="B365" s="36"/>
      <c r="C365" s="29"/>
      <c r="D365" s="29"/>
      <c r="E365" s="29"/>
      <c r="F365" s="29"/>
    </row>
    <row r="366">
      <c r="B366" s="36"/>
      <c r="C366" s="29"/>
      <c r="D366" s="29"/>
      <c r="E366" s="29"/>
      <c r="F366" s="29"/>
    </row>
    <row r="367">
      <c r="B367" s="36"/>
      <c r="C367" s="29"/>
      <c r="D367" s="29"/>
      <c r="E367" s="29"/>
      <c r="F367" s="29"/>
    </row>
    <row r="368">
      <c r="B368" s="36"/>
      <c r="C368" s="29"/>
      <c r="D368" s="29"/>
      <c r="E368" s="29"/>
      <c r="F368" s="29"/>
    </row>
    <row r="369">
      <c r="B369" s="36"/>
      <c r="C369" s="29"/>
      <c r="D369" s="29"/>
      <c r="E369" s="29"/>
      <c r="F369" s="29"/>
    </row>
    <row r="370">
      <c r="B370" s="36"/>
      <c r="C370" s="29"/>
      <c r="D370" s="29"/>
      <c r="E370" s="29"/>
      <c r="F370" s="29"/>
    </row>
    <row r="371">
      <c r="B371" s="36"/>
      <c r="C371" s="29"/>
      <c r="D371" s="29"/>
      <c r="E371" s="29"/>
      <c r="F371" s="29"/>
    </row>
    <row r="372">
      <c r="B372" s="36"/>
      <c r="C372" s="29"/>
      <c r="D372" s="29"/>
      <c r="E372" s="29"/>
      <c r="F372" s="29"/>
    </row>
    <row r="373">
      <c r="B373" s="36"/>
      <c r="C373" s="29"/>
      <c r="D373" s="29"/>
      <c r="E373" s="29"/>
      <c r="F373" s="29"/>
    </row>
    <row r="374">
      <c r="B374" s="36"/>
      <c r="C374" s="29"/>
      <c r="D374" s="29"/>
      <c r="E374" s="29"/>
      <c r="F374" s="29"/>
    </row>
    <row r="375">
      <c r="B375" s="36"/>
      <c r="C375" s="29"/>
      <c r="D375" s="29"/>
      <c r="E375" s="29"/>
      <c r="F375" s="29"/>
    </row>
    <row r="376">
      <c r="B376" s="36"/>
      <c r="C376" s="29"/>
      <c r="D376" s="29"/>
      <c r="E376" s="29"/>
      <c r="F376" s="29"/>
    </row>
    <row r="377">
      <c r="B377" s="36"/>
      <c r="C377" s="29"/>
      <c r="D377" s="29"/>
      <c r="E377" s="29"/>
      <c r="F377" s="29"/>
    </row>
    <row r="378">
      <c r="B378" s="36"/>
      <c r="C378" s="29"/>
      <c r="D378" s="29"/>
      <c r="E378" s="29"/>
      <c r="F378" s="29"/>
    </row>
    <row r="379">
      <c r="B379" s="36"/>
      <c r="C379" s="29"/>
      <c r="D379" s="29"/>
      <c r="E379" s="29"/>
      <c r="F379" s="29"/>
    </row>
    <row r="380">
      <c r="B380" s="36"/>
      <c r="C380" s="29"/>
      <c r="D380" s="29"/>
      <c r="E380" s="29"/>
      <c r="F380" s="29"/>
    </row>
    <row r="381">
      <c r="B381" s="36"/>
      <c r="C381" s="29"/>
      <c r="D381" s="29"/>
      <c r="E381" s="29"/>
      <c r="F381" s="29"/>
    </row>
    <row r="382">
      <c r="B382" s="36"/>
      <c r="C382" s="29"/>
      <c r="D382" s="29"/>
      <c r="E382" s="29"/>
      <c r="F382" s="29"/>
    </row>
    <row r="383">
      <c r="B383" s="36"/>
      <c r="C383" s="29"/>
      <c r="D383" s="29"/>
      <c r="E383" s="29"/>
      <c r="F383" s="29"/>
    </row>
    <row r="384">
      <c r="B384" s="36"/>
      <c r="C384" s="29"/>
      <c r="D384" s="29"/>
      <c r="E384" s="29"/>
      <c r="F384" s="29"/>
    </row>
    <row r="385">
      <c r="B385" s="36"/>
      <c r="C385" s="29"/>
      <c r="D385" s="29"/>
      <c r="E385" s="29"/>
      <c r="F385" s="29"/>
    </row>
    <row r="386">
      <c r="B386" s="36"/>
      <c r="C386" s="29"/>
      <c r="D386" s="29"/>
      <c r="E386" s="29"/>
      <c r="F386" s="29"/>
    </row>
    <row r="387">
      <c r="B387" s="36"/>
      <c r="C387" s="29"/>
      <c r="D387" s="29"/>
      <c r="E387" s="29"/>
      <c r="F387" s="29"/>
    </row>
    <row r="388">
      <c r="B388" s="36"/>
      <c r="C388" s="29"/>
      <c r="D388" s="29"/>
      <c r="E388" s="29"/>
      <c r="F388" s="29"/>
    </row>
    <row r="389">
      <c r="B389" s="36"/>
      <c r="C389" s="29"/>
      <c r="D389" s="29"/>
      <c r="E389" s="29"/>
      <c r="F389" s="29"/>
    </row>
    <row r="390">
      <c r="B390" s="36"/>
      <c r="C390" s="29"/>
      <c r="D390" s="29"/>
      <c r="E390" s="29"/>
      <c r="F390" s="29"/>
    </row>
    <row r="391">
      <c r="B391" s="36"/>
      <c r="C391" s="29"/>
      <c r="D391" s="29"/>
      <c r="E391" s="29"/>
      <c r="F391" s="29"/>
    </row>
    <row r="392">
      <c r="B392" s="36"/>
      <c r="C392" s="29"/>
      <c r="D392" s="29"/>
      <c r="E392" s="29"/>
      <c r="F392" s="29"/>
    </row>
    <row r="393">
      <c r="B393" s="36"/>
      <c r="C393" s="29"/>
      <c r="D393" s="29"/>
      <c r="E393" s="29"/>
      <c r="F393" s="29"/>
    </row>
    <row r="394">
      <c r="B394" s="36"/>
      <c r="C394" s="29"/>
      <c r="D394" s="29"/>
      <c r="E394" s="29"/>
      <c r="F394" s="29"/>
    </row>
    <row r="395">
      <c r="B395" s="36"/>
      <c r="C395" s="29"/>
      <c r="D395" s="29"/>
      <c r="E395" s="29"/>
      <c r="F395" s="29"/>
    </row>
    <row r="396">
      <c r="B396" s="36"/>
      <c r="C396" s="29"/>
      <c r="D396" s="29"/>
      <c r="E396" s="29"/>
      <c r="F396" s="29"/>
    </row>
    <row r="397">
      <c r="B397" s="36"/>
      <c r="C397" s="29"/>
      <c r="D397" s="29"/>
      <c r="E397" s="29"/>
      <c r="F397" s="29"/>
    </row>
    <row r="398">
      <c r="B398" s="36"/>
      <c r="C398" s="29"/>
      <c r="D398" s="29"/>
      <c r="E398" s="29"/>
      <c r="F398" s="29"/>
    </row>
    <row r="399">
      <c r="B399" s="36"/>
      <c r="C399" s="29"/>
      <c r="D399" s="29"/>
      <c r="E399" s="29"/>
      <c r="F399" s="29"/>
    </row>
    <row r="400">
      <c r="B400" s="36"/>
      <c r="C400" s="29"/>
      <c r="D400" s="29"/>
      <c r="E400" s="29"/>
      <c r="F400" s="29"/>
    </row>
    <row r="401">
      <c r="B401" s="36"/>
      <c r="C401" s="29"/>
      <c r="D401" s="29"/>
      <c r="E401" s="29"/>
      <c r="F401" s="29"/>
    </row>
    <row r="402">
      <c r="B402" s="36"/>
      <c r="C402" s="29"/>
      <c r="D402" s="29"/>
      <c r="E402" s="29"/>
      <c r="F402" s="29"/>
    </row>
    <row r="403">
      <c r="B403" s="36"/>
      <c r="C403" s="29"/>
      <c r="D403" s="29"/>
      <c r="E403" s="29"/>
      <c r="F403" s="29"/>
    </row>
    <row r="404">
      <c r="B404" s="36"/>
      <c r="C404" s="29"/>
      <c r="D404" s="29"/>
      <c r="E404" s="29"/>
      <c r="F404" s="29"/>
    </row>
    <row r="405">
      <c r="B405" s="36"/>
      <c r="C405" s="29"/>
      <c r="D405" s="29"/>
      <c r="E405" s="29"/>
      <c r="F405" s="29"/>
    </row>
    <row r="406">
      <c r="B406" s="36"/>
      <c r="C406" s="29"/>
      <c r="D406" s="29"/>
      <c r="E406" s="29"/>
      <c r="F406" s="29"/>
    </row>
    <row r="407">
      <c r="B407" s="36"/>
      <c r="C407" s="29"/>
      <c r="D407" s="29"/>
      <c r="E407" s="29"/>
      <c r="F407" s="29"/>
    </row>
    <row r="408">
      <c r="B408" s="36"/>
      <c r="C408" s="29"/>
      <c r="D408" s="29"/>
      <c r="E408" s="29"/>
      <c r="F408" s="29"/>
    </row>
    <row r="409">
      <c r="B409" s="36"/>
      <c r="C409" s="29"/>
      <c r="D409" s="29"/>
      <c r="E409" s="29"/>
      <c r="F409" s="29"/>
    </row>
    <row r="410">
      <c r="B410" s="36"/>
      <c r="C410" s="29"/>
      <c r="D410" s="29"/>
      <c r="E410" s="29"/>
      <c r="F410" s="29"/>
    </row>
    <row r="411">
      <c r="B411" s="36"/>
      <c r="C411" s="29"/>
      <c r="D411" s="29"/>
      <c r="E411" s="29"/>
      <c r="F411" s="29"/>
    </row>
    <row r="412">
      <c r="B412" s="36"/>
      <c r="C412" s="29"/>
      <c r="D412" s="29"/>
      <c r="E412" s="29"/>
      <c r="F412" s="29"/>
    </row>
    <row r="413">
      <c r="B413" s="36"/>
      <c r="C413" s="29"/>
      <c r="D413" s="29"/>
      <c r="E413" s="29"/>
      <c r="F413" s="29"/>
    </row>
    <row r="414">
      <c r="B414" s="36"/>
      <c r="C414" s="29"/>
      <c r="D414" s="29"/>
      <c r="E414" s="29"/>
      <c r="F414" s="29"/>
    </row>
    <row r="415">
      <c r="B415" s="36"/>
      <c r="C415" s="29"/>
      <c r="D415" s="29"/>
      <c r="E415" s="29"/>
      <c r="F415" s="29"/>
    </row>
    <row r="416">
      <c r="B416" s="36"/>
      <c r="C416" s="29"/>
      <c r="D416" s="29"/>
      <c r="E416" s="29"/>
      <c r="F416" s="29"/>
    </row>
    <row r="417">
      <c r="B417" s="36"/>
      <c r="C417" s="29"/>
      <c r="D417" s="29"/>
      <c r="E417" s="29"/>
      <c r="F417" s="29"/>
    </row>
    <row r="418">
      <c r="B418" s="36"/>
      <c r="C418" s="29"/>
      <c r="D418" s="29"/>
      <c r="E418" s="29"/>
      <c r="F418" s="29"/>
    </row>
    <row r="419">
      <c r="B419" s="36"/>
      <c r="C419" s="29"/>
      <c r="D419" s="29"/>
      <c r="E419" s="29"/>
      <c r="F419" s="29"/>
    </row>
    <row r="420">
      <c r="B420" s="36"/>
      <c r="C420" s="29"/>
      <c r="D420" s="29"/>
      <c r="E420" s="29"/>
      <c r="F420" s="29"/>
    </row>
    <row r="421">
      <c r="B421" s="36"/>
      <c r="C421" s="29"/>
      <c r="D421" s="29"/>
      <c r="E421" s="29"/>
      <c r="F421" s="29"/>
    </row>
    <row r="422">
      <c r="B422" s="36"/>
      <c r="C422" s="29"/>
      <c r="D422" s="29"/>
      <c r="E422" s="29"/>
      <c r="F422" s="29"/>
    </row>
    <row r="423">
      <c r="B423" s="36"/>
      <c r="C423" s="29"/>
      <c r="D423" s="29"/>
      <c r="E423" s="29"/>
      <c r="F423" s="29"/>
    </row>
    <row r="424">
      <c r="B424" s="36"/>
      <c r="C424" s="29"/>
      <c r="D424" s="29"/>
      <c r="E424" s="29"/>
      <c r="F424" s="29"/>
    </row>
    <row r="425">
      <c r="B425" s="36"/>
      <c r="C425" s="29"/>
      <c r="D425" s="29"/>
      <c r="E425" s="29"/>
      <c r="F425" s="29"/>
    </row>
    <row r="426">
      <c r="B426" s="36"/>
      <c r="C426" s="29"/>
      <c r="D426" s="29"/>
      <c r="E426" s="29"/>
      <c r="F426" s="29"/>
    </row>
    <row r="427">
      <c r="B427" s="36"/>
      <c r="C427" s="29"/>
      <c r="D427" s="29"/>
      <c r="E427" s="29"/>
      <c r="F427" s="29"/>
    </row>
    <row r="428">
      <c r="B428" s="36"/>
      <c r="C428" s="29"/>
      <c r="D428" s="29"/>
      <c r="E428" s="29"/>
      <c r="F428" s="29"/>
    </row>
    <row r="429">
      <c r="B429" s="36"/>
      <c r="C429" s="29"/>
      <c r="D429" s="29"/>
      <c r="E429" s="29"/>
      <c r="F429" s="29"/>
    </row>
    <row r="430">
      <c r="B430" s="36"/>
      <c r="C430" s="29"/>
      <c r="D430" s="29"/>
      <c r="E430" s="29"/>
      <c r="F430" s="29"/>
    </row>
    <row r="431">
      <c r="B431" s="36"/>
      <c r="C431" s="29"/>
      <c r="D431" s="29"/>
      <c r="E431" s="29"/>
      <c r="F431" s="29"/>
    </row>
    <row r="432">
      <c r="B432" s="36"/>
      <c r="C432" s="29"/>
      <c r="D432" s="29"/>
      <c r="E432" s="29"/>
      <c r="F432" s="29"/>
    </row>
    <row r="433">
      <c r="B433" s="36"/>
      <c r="C433" s="29"/>
      <c r="D433" s="29"/>
      <c r="E433" s="29"/>
      <c r="F433" s="29"/>
    </row>
    <row r="434">
      <c r="B434" s="36"/>
      <c r="C434" s="29"/>
      <c r="D434" s="29"/>
      <c r="E434" s="29"/>
      <c r="F434" s="29"/>
    </row>
    <row r="435">
      <c r="B435" s="36"/>
      <c r="C435" s="29"/>
      <c r="D435" s="29"/>
      <c r="E435" s="29"/>
      <c r="F435" s="29"/>
    </row>
    <row r="436">
      <c r="B436" s="36"/>
      <c r="C436" s="29"/>
      <c r="D436" s="29"/>
      <c r="E436" s="29"/>
      <c r="F436" s="29"/>
    </row>
    <row r="437">
      <c r="B437" s="36"/>
      <c r="C437" s="29"/>
      <c r="D437" s="29"/>
      <c r="E437" s="29"/>
      <c r="F437" s="29"/>
    </row>
    <row r="438">
      <c r="B438" s="36"/>
      <c r="C438" s="29"/>
      <c r="D438" s="29"/>
      <c r="E438" s="29"/>
      <c r="F438" s="29"/>
    </row>
    <row r="439">
      <c r="B439" s="36"/>
      <c r="C439" s="29"/>
      <c r="D439" s="29"/>
      <c r="E439" s="29"/>
      <c r="F439" s="29"/>
    </row>
    <row r="440">
      <c r="B440" s="36"/>
      <c r="C440" s="29"/>
      <c r="D440" s="29"/>
      <c r="E440" s="29"/>
      <c r="F440" s="29"/>
    </row>
    <row r="441">
      <c r="B441" s="36"/>
      <c r="C441" s="29"/>
      <c r="D441" s="29"/>
      <c r="E441" s="29"/>
      <c r="F441" s="29"/>
    </row>
    <row r="442">
      <c r="B442" s="36"/>
      <c r="C442" s="29"/>
      <c r="D442" s="29"/>
      <c r="E442" s="29"/>
      <c r="F442" s="29"/>
    </row>
    <row r="443">
      <c r="B443" s="36"/>
      <c r="C443" s="29"/>
      <c r="D443" s="29"/>
      <c r="E443" s="29"/>
      <c r="F443" s="29"/>
    </row>
    <row r="444">
      <c r="B444" s="36"/>
      <c r="C444" s="29"/>
      <c r="D444" s="29"/>
      <c r="E444" s="29"/>
      <c r="F444" s="29"/>
    </row>
    <row r="445">
      <c r="B445" s="36"/>
      <c r="C445" s="29"/>
      <c r="D445" s="29"/>
      <c r="E445" s="29"/>
      <c r="F445" s="29"/>
    </row>
    <row r="446">
      <c r="B446" s="36"/>
      <c r="C446" s="29"/>
      <c r="D446" s="29"/>
      <c r="E446" s="29"/>
      <c r="F446" s="29"/>
    </row>
    <row r="447">
      <c r="B447" s="36"/>
      <c r="C447" s="29"/>
      <c r="D447" s="29"/>
      <c r="E447" s="29"/>
      <c r="F447" s="29"/>
    </row>
    <row r="448">
      <c r="B448" s="36"/>
      <c r="C448" s="29"/>
      <c r="D448" s="29"/>
      <c r="E448" s="29"/>
      <c r="F448" s="29"/>
    </row>
    <row r="449">
      <c r="B449" s="36"/>
      <c r="C449" s="29"/>
      <c r="D449" s="29"/>
      <c r="E449" s="29"/>
      <c r="F449" s="29"/>
    </row>
    <row r="450">
      <c r="B450" s="36"/>
      <c r="C450" s="29"/>
      <c r="D450" s="29"/>
      <c r="E450" s="29"/>
      <c r="F450" s="29"/>
    </row>
    <row r="451">
      <c r="B451" s="36"/>
      <c r="C451" s="29"/>
      <c r="D451" s="29"/>
      <c r="E451" s="29"/>
      <c r="F451" s="29"/>
    </row>
    <row r="452">
      <c r="B452" s="36"/>
      <c r="C452" s="29"/>
      <c r="D452" s="29"/>
      <c r="E452" s="29"/>
      <c r="F452" s="29"/>
    </row>
    <row r="453">
      <c r="B453" s="36"/>
      <c r="C453" s="29"/>
      <c r="D453" s="29"/>
      <c r="E453" s="29"/>
      <c r="F453" s="29"/>
    </row>
    <row r="454">
      <c r="B454" s="36"/>
      <c r="C454" s="29"/>
      <c r="D454" s="29"/>
      <c r="E454" s="29"/>
      <c r="F454" s="29"/>
    </row>
    <row r="455">
      <c r="B455" s="36"/>
      <c r="C455" s="29"/>
      <c r="D455" s="29"/>
      <c r="E455" s="29"/>
      <c r="F455" s="29"/>
    </row>
    <row r="456">
      <c r="B456" s="36"/>
      <c r="C456" s="29"/>
      <c r="D456" s="29"/>
      <c r="E456" s="29"/>
      <c r="F456" s="29"/>
    </row>
    <row r="457">
      <c r="B457" s="36"/>
      <c r="C457" s="29"/>
      <c r="D457" s="29"/>
      <c r="E457" s="29"/>
      <c r="F457" s="29"/>
    </row>
    <row r="458">
      <c r="B458" s="36"/>
      <c r="C458" s="29"/>
      <c r="D458" s="29"/>
      <c r="E458" s="29"/>
      <c r="F458" s="29"/>
    </row>
    <row r="459">
      <c r="B459" s="36"/>
      <c r="C459" s="29"/>
      <c r="D459" s="29"/>
      <c r="E459" s="29"/>
      <c r="F459" s="29"/>
    </row>
    <row r="460">
      <c r="B460" s="36"/>
      <c r="C460" s="29"/>
      <c r="D460" s="29"/>
      <c r="E460" s="29"/>
      <c r="F460" s="29"/>
    </row>
    <row r="461">
      <c r="B461" s="36"/>
      <c r="C461" s="29"/>
      <c r="D461" s="29"/>
      <c r="E461" s="29"/>
      <c r="F461" s="29"/>
    </row>
    <row r="462">
      <c r="B462" s="36"/>
      <c r="C462" s="29"/>
      <c r="D462" s="29"/>
      <c r="E462" s="29"/>
      <c r="F462" s="29"/>
    </row>
    <row r="463">
      <c r="B463" s="36"/>
      <c r="C463" s="29"/>
      <c r="D463" s="29"/>
      <c r="E463" s="29"/>
      <c r="F463" s="29"/>
    </row>
    <row r="464">
      <c r="B464" s="36"/>
      <c r="C464" s="29"/>
      <c r="D464" s="29"/>
      <c r="E464" s="29"/>
      <c r="F464" s="29"/>
    </row>
    <row r="465">
      <c r="B465" s="36"/>
      <c r="C465" s="29"/>
      <c r="D465" s="29"/>
      <c r="E465" s="29"/>
      <c r="F465" s="29"/>
    </row>
    <row r="466">
      <c r="B466" s="36"/>
      <c r="C466" s="29"/>
      <c r="D466" s="29"/>
      <c r="E466" s="29"/>
      <c r="F466" s="29"/>
    </row>
    <row r="467">
      <c r="B467" s="36"/>
      <c r="C467" s="29"/>
      <c r="D467" s="29"/>
      <c r="E467" s="29"/>
      <c r="F467" s="29"/>
    </row>
    <row r="468">
      <c r="B468" s="36"/>
      <c r="C468" s="29"/>
      <c r="D468" s="29"/>
      <c r="E468" s="29"/>
      <c r="F468" s="29"/>
    </row>
    <row r="469">
      <c r="B469" s="36"/>
      <c r="C469" s="29"/>
      <c r="D469" s="29"/>
      <c r="E469" s="29"/>
      <c r="F469" s="29"/>
    </row>
    <row r="470">
      <c r="B470" s="36"/>
      <c r="C470" s="29"/>
      <c r="D470" s="29"/>
      <c r="E470" s="29"/>
      <c r="F470" s="29"/>
    </row>
    <row r="471">
      <c r="B471" s="36"/>
      <c r="C471" s="29"/>
      <c r="D471" s="29"/>
      <c r="E471" s="29"/>
      <c r="F471" s="29"/>
    </row>
    <row r="472">
      <c r="B472" s="36"/>
      <c r="C472" s="29"/>
      <c r="D472" s="29"/>
      <c r="E472" s="29"/>
      <c r="F472" s="29"/>
    </row>
    <row r="473">
      <c r="B473" s="36"/>
      <c r="C473" s="29"/>
      <c r="D473" s="29"/>
      <c r="E473" s="29"/>
      <c r="F473" s="29"/>
    </row>
    <row r="474">
      <c r="B474" s="36"/>
      <c r="C474" s="29"/>
      <c r="D474" s="29"/>
      <c r="E474" s="29"/>
      <c r="F474" s="29"/>
    </row>
    <row r="475">
      <c r="B475" s="36"/>
      <c r="C475" s="29"/>
      <c r="D475" s="29"/>
      <c r="E475" s="29"/>
      <c r="F475" s="29"/>
    </row>
    <row r="476">
      <c r="B476" s="36"/>
      <c r="C476" s="29"/>
      <c r="D476" s="29"/>
      <c r="E476" s="29"/>
      <c r="F476" s="29"/>
    </row>
    <row r="477">
      <c r="B477" s="36"/>
      <c r="C477" s="29"/>
      <c r="D477" s="29"/>
      <c r="E477" s="29"/>
      <c r="F477" s="29"/>
    </row>
    <row r="478">
      <c r="B478" s="36"/>
      <c r="C478" s="29"/>
      <c r="D478" s="29"/>
      <c r="E478" s="29"/>
      <c r="F478" s="29"/>
    </row>
    <row r="479">
      <c r="B479" s="36"/>
      <c r="C479" s="29"/>
      <c r="D479" s="29"/>
      <c r="E479" s="29"/>
      <c r="F479" s="29"/>
    </row>
    <row r="480">
      <c r="B480" s="36"/>
      <c r="C480" s="29"/>
      <c r="D480" s="29"/>
      <c r="E480" s="29"/>
      <c r="F480" s="29"/>
    </row>
    <row r="481">
      <c r="B481" s="36"/>
      <c r="C481" s="29"/>
      <c r="D481" s="29"/>
      <c r="E481" s="29"/>
      <c r="F481" s="29"/>
    </row>
    <row r="482">
      <c r="B482" s="36"/>
      <c r="C482" s="29"/>
      <c r="D482" s="29"/>
      <c r="E482" s="29"/>
      <c r="F482" s="29"/>
    </row>
    <row r="483">
      <c r="B483" s="36"/>
      <c r="C483" s="29"/>
      <c r="D483" s="29"/>
      <c r="E483" s="29"/>
      <c r="F483" s="29"/>
    </row>
    <row r="484">
      <c r="B484" s="36"/>
      <c r="C484" s="29"/>
      <c r="D484" s="29"/>
      <c r="E484" s="29"/>
      <c r="F484" s="29"/>
    </row>
    <row r="485">
      <c r="B485" s="36"/>
      <c r="C485" s="29"/>
      <c r="D485" s="29"/>
      <c r="E485" s="29"/>
      <c r="F485" s="29"/>
    </row>
    <row r="486">
      <c r="B486" s="36"/>
      <c r="C486" s="29"/>
      <c r="D486" s="29"/>
      <c r="E486" s="29"/>
      <c r="F486" s="29"/>
    </row>
    <row r="487">
      <c r="B487" s="36"/>
      <c r="C487" s="29"/>
      <c r="D487" s="29"/>
      <c r="E487" s="29"/>
      <c r="F487" s="29"/>
    </row>
    <row r="488">
      <c r="B488" s="36"/>
      <c r="C488" s="29"/>
      <c r="D488" s="29"/>
      <c r="E488" s="29"/>
      <c r="F488" s="29"/>
    </row>
    <row r="489">
      <c r="B489" s="36"/>
      <c r="C489" s="29"/>
      <c r="D489" s="29"/>
      <c r="E489" s="29"/>
      <c r="F489" s="29"/>
    </row>
    <row r="490">
      <c r="B490" s="36"/>
      <c r="C490" s="29"/>
      <c r="D490" s="29"/>
      <c r="E490" s="29"/>
      <c r="F490" s="29"/>
    </row>
    <row r="491">
      <c r="B491" s="36"/>
      <c r="C491" s="29"/>
      <c r="D491" s="29"/>
      <c r="E491" s="29"/>
      <c r="F491" s="29"/>
    </row>
    <row r="492">
      <c r="B492" s="36"/>
      <c r="C492" s="29"/>
      <c r="D492" s="29"/>
      <c r="E492" s="29"/>
      <c r="F492" s="29"/>
    </row>
    <row r="493">
      <c r="B493" s="36"/>
      <c r="C493" s="29"/>
      <c r="D493" s="29"/>
      <c r="E493" s="29"/>
      <c r="F493" s="29"/>
    </row>
    <row r="494">
      <c r="B494" s="36"/>
      <c r="C494" s="29"/>
      <c r="D494" s="29"/>
      <c r="E494" s="29"/>
      <c r="F494" s="29"/>
    </row>
    <row r="495">
      <c r="B495" s="36"/>
      <c r="C495" s="29"/>
      <c r="D495" s="29"/>
      <c r="E495" s="29"/>
      <c r="F495" s="29"/>
    </row>
    <row r="496">
      <c r="B496" s="36"/>
      <c r="C496" s="29"/>
      <c r="D496" s="29"/>
      <c r="E496" s="29"/>
      <c r="F496" s="29"/>
    </row>
    <row r="497">
      <c r="B497" s="36"/>
      <c r="C497" s="29"/>
      <c r="D497" s="29"/>
      <c r="E497" s="29"/>
      <c r="F497" s="29"/>
    </row>
    <row r="498">
      <c r="B498" s="36"/>
      <c r="C498" s="29"/>
      <c r="D498" s="29"/>
      <c r="E498" s="29"/>
      <c r="F498" s="29"/>
    </row>
    <row r="499">
      <c r="B499" s="36"/>
      <c r="C499" s="29"/>
      <c r="D499" s="29"/>
      <c r="E499" s="29"/>
      <c r="F499" s="29"/>
    </row>
    <row r="500">
      <c r="B500" s="36"/>
      <c r="C500" s="29"/>
      <c r="D500" s="29"/>
      <c r="E500" s="29"/>
      <c r="F500" s="29"/>
    </row>
    <row r="501">
      <c r="B501" s="36"/>
      <c r="C501" s="29"/>
      <c r="D501" s="29"/>
      <c r="E501" s="29"/>
      <c r="F501" s="29"/>
    </row>
    <row r="502">
      <c r="B502" s="36"/>
      <c r="C502" s="29"/>
      <c r="D502" s="29"/>
      <c r="E502" s="29"/>
      <c r="F502" s="29"/>
    </row>
    <row r="503">
      <c r="B503" s="36"/>
      <c r="C503" s="29"/>
      <c r="D503" s="29"/>
      <c r="E503" s="29"/>
      <c r="F503" s="29"/>
    </row>
    <row r="504">
      <c r="B504" s="36"/>
      <c r="C504" s="29"/>
      <c r="D504" s="29"/>
      <c r="E504" s="29"/>
      <c r="F504" s="29"/>
    </row>
    <row r="505">
      <c r="B505" s="36"/>
      <c r="C505" s="29"/>
      <c r="D505" s="29"/>
      <c r="E505" s="29"/>
      <c r="F505" s="29"/>
    </row>
    <row r="506">
      <c r="B506" s="36"/>
      <c r="C506" s="29"/>
      <c r="D506" s="29"/>
      <c r="E506" s="29"/>
      <c r="F506" s="29"/>
    </row>
    <row r="507">
      <c r="B507" s="36"/>
      <c r="C507" s="29"/>
      <c r="D507" s="29"/>
      <c r="E507" s="29"/>
      <c r="F507" s="29"/>
    </row>
    <row r="508">
      <c r="B508" s="36"/>
      <c r="C508" s="29"/>
      <c r="D508" s="29"/>
      <c r="E508" s="29"/>
      <c r="F508" s="29"/>
    </row>
    <row r="509">
      <c r="B509" s="36"/>
      <c r="C509" s="29"/>
      <c r="D509" s="29"/>
      <c r="E509" s="29"/>
      <c r="F509" s="29"/>
    </row>
    <row r="510">
      <c r="B510" s="36"/>
      <c r="C510" s="29"/>
      <c r="D510" s="29"/>
      <c r="E510" s="29"/>
      <c r="F510" s="29"/>
    </row>
    <row r="511">
      <c r="B511" s="36"/>
      <c r="C511" s="29"/>
      <c r="D511" s="29"/>
      <c r="E511" s="29"/>
      <c r="F511" s="29"/>
    </row>
    <row r="512">
      <c r="B512" s="36"/>
      <c r="C512" s="29"/>
      <c r="D512" s="29"/>
      <c r="E512" s="29"/>
      <c r="F512" s="29"/>
    </row>
    <row r="513">
      <c r="B513" s="36"/>
      <c r="C513" s="29"/>
      <c r="D513" s="29"/>
      <c r="E513" s="29"/>
      <c r="F513" s="29"/>
    </row>
    <row r="514">
      <c r="B514" s="36"/>
      <c r="C514" s="29"/>
      <c r="D514" s="29"/>
      <c r="E514" s="29"/>
      <c r="F514" s="29"/>
    </row>
    <row r="515">
      <c r="B515" s="36"/>
      <c r="C515" s="29"/>
      <c r="D515" s="29"/>
      <c r="E515" s="29"/>
      <c r="F515" s="29"/>
    </row>
    <row r="516">
      <c r="B516" s="36"/>
      <c r="C516" s="29"/>
      <c r="D516" s="29"/>
      <c r="E516" s="29"/>
      <c r="F516" s="29"/>
    </row>
    <row r="517">
      <c r="B517" s="36"/>
      <c r="C517" s="29"/>
      <c r="D517" s="29"/>
      <c r="E517" s="29"/>
      <c r="F517" s="29"/>
    </row>
    <row r="518">
      <c r="B518" s="36"/>
      <c r="C518" s="29"/>
      <c r="D518" s="29"/>
      <c r="E518" s="29"/>
      <c r="F518" s="29"/>
    </row>
    <row r="519">
      <c r="B519" s="36"/>
      <c r="C519" s="29"/>
      <c r="D519" s="29"/>
      <c r="E519" s="29"/>
      <c r="F519" s="29"/>
    </row>
    <row r="520">
      <c r="B520" s="36"/>
      <c r="C520" s="29"/>
      <c r="D520" s="29"/>
      <c r="E520" s="29"/>
      <c r="F520" s="29"/>
    </row>
    <row r="521">
      <c r="B521" s="36"/>
      <c r="C521" s="29"/>
      <c r="D521" s="29"/>
      <c r="E521" s="29"/>
      <c r="F521" s="29"/>
    </row>
    <row r="522">
      <c r="B522" s="36"/>
      <c r="C522" s="29"/>
      <c r="D522" s="29"/>
      <c r="E522" s="29"/>
      <c r="F522" s="29"/>
    </row>
    <row r="523">
      <c r="B523" s="36"/>
      <c r="C523" s="29"/>
      <c r="D523" s="29"/>
      <c r="E523" s="29"/>
      <c r="F523" s="29"/>
    </row>
    <row r="524">
      <c r="B524" s="36"/>
      <c r="C524" s="29"/>
      <c r="D524" s="29"/>
      <c r="E524" s="29"/>
      <c r="F524" s="29"/>
    </row>
    <row r="525">
      <c r="B525" s="36"/>
      <c r="C525" s="29"/>
      <c r="D525" s="29"/>
      <c r="E525" s="29"/>
      <c r="F525" s="29"/>
    </row>
    <row r="526">
      <c r="B526" s="36"/>
      <c r="C526" s="29"/>
      <c r="D526" s="29"/>
      <c r="E526" s="29"/>
      <c r="F526" s="29"/>
    </row>
    <row r="527">
      <c r="B527" s="36"/>
      <c r="C527" s="29"/>
      <c r="D527" s="29"/>
      <c r="E527" s="29"/>
      <c r="F527" s="29"/>
    </row>
    <row r="528">
      <c r="B528" s="36"/>
      <c r="C528" s="29"/>
      <c r="D528" s="29"/>
      <c r="E528" s="29"/>
      <c r="F528" s="29"/>
    </row>
    <row r="529">
      <c r="B529" s="36"/>
      <c r="C529" s="29"/>
      <c r="D529" s="29"/>
      <c r="E529" s="29"/>
      <c r="F529" s="29"/>
    </row>
    <row r="530">
      <c r="B530" s="36"/>
      <c r="C530" s="29"/>
      <c r="D530" s="29"/>
      <c r="E530" s="29"/>
      <c r="F530" s="29"/>
    </row>
    <row r="531">
      <c r="B531" s="36"/>
      <c r="C531" s="29"/>
      <c r="D531" s="29"/>
      <c r="E531" s="29"/>
      <c r="F531" s="29"/>
    </row>
    <row r="532">
      <c r="B532" s="36"/>
      <c r="C532" s="29"/>
      <c r="D532" s="29"/>
      <c r="E532" s="29"/>
      <c r="F532" s="29"/>
    </row>
    <row r="533">
      <c r="B533" s="36"/>
      <c r="C533" s="29"/>
      <c r="D533" s="29"/>
      <c r="E533" s="29"/>
      <c r="F533" s="29"/>
    </row>
    <row r="534">
      <c r="B534" s="36"/>
      <c r="C534" s="29"/>
      <c r="D534" s="29"/>
      <c r="E534" s="29"/>
      <c r="F534" s="29"/>
    </row>
    <row r="535">
      <c r="B535" s="36"/>
      <c r="C535" s="29"/>
      <c r="D535" s="29"/>
      <c r="E535" s="29"/>
      <c r="F535" s="29"/>
    </row>
    <row r="536">
      <c r="B536" s="36"/>
      <c r="C536" s="29"/>
      <c r="D536" s="29"/>
      <c r="E536" s="29"/>
      <c r="F536" s="29"/>
    </row>
    <row r="537">
      <c r="B537" s="36"/>
      <c r="C537" s="29"/>
      <c r="D537" s="29"/>
      <c r="E537" s="29"/>
      <c r="F537" s="29"/>
    </row>
    <row r="538">
      <c r="B538" s="36"/>
      <c r="C538" s="29"/>
      <c r="D538" s="29"/>
      <c r="E538" s="29"/>
      <c r="F538" s="29"/>
    </row>
    <row r="539">
      <c r="B539" s="36"/>
      <c r="C539" s="29"/>
      <c r="D539" s="29"/>
      <c r="E539" s="29"/>
      <c r="F539" s="29"/>
    </row>
    <row r="540">
      <c r="B540" s="36"/>
      <c r="C540" s="29"/>
      <c r="D540" s="29"/>
      <c r="E540" s="29"/>
      <c r="F540" s="29"/>
    </row>
    <row r="541">
      <c r="B541" s="36"/>
      <c r="C541" s="29"/>
      <c r="D541" s="29"/>
      <c r="E541" s="29"/>
      <c r="F541" s="29"/>
    </row>
    <row r="542">
      <c r="B542" s="36"/>
      <c r="C542" s="29"/>
      <c r="D542" s="29"/>
      <c r="E542" s="29"/>
      <c r="F542" s="29"/>
    </row>
    <row r="543">
      <c r="B543" s="36"/>
      <c r="C543" s="29"/>
      <c r="D543" s="29"/>
      <c r="E543" s="29"/>
      <c r="F543" s="29"/>
    </row>
    <row r="544">
      <c r="B544" s="36"/>
      <c r="C544" s="29"/>
      <c r="D544" s="29"/>
      <c r="E544" s="29"/>
      <c r="F544" s="29"/>
    </row>
    <row r="545">
      <c r="B545" s="36"/>
      <c r="C545" s="29"/>
      <c r="D545" s="29"/>
      <c r="E545" s="29"/>
      <c r="F545" s="29"/>
    </row>
    <row r="546">
      <c r="B546" s="36"/>
      <c r="C546" s="29"/>
      <c r="D546" s="29"/>
      <c r="E546" s="29"/>
      <c r="F546" s="29"/>
    </row>
    <row r="547">
      <c r="B547" s="36"/>
      <c r="C547" s="29"/>
      <c r="D547" s="29"/>
      <c r="E547" s="29"/>
      <c r="F547" s="29"/>
    </row>
    <row r="548">
      <c r="B548" s="36"/>
      <c r="C548" s="29"/>
      <c r="D548" s="29"/>
      <c r="E548" s="29"/>
      <c r="F548" s="29"/>
    </row>
    <row r="549">
      <c r="B549" s="36"/>
      <c r="C549" s="29"/>
      <c r="D549" s="29"/>
      <c r="E549" s="29"/>
      <c r="F549" s="29"/>
    </row>
    <row r="550">
      <c r="B550" s="36"/>
      <c r="C550" s="29"/>
      <c r="D550" s="29"/>
      <c r="E550" s="29"/>
      <c r="F550" s="29"/>
    </row>
    <row r="551">
      <c r="B551" s="36"/>
      <c r="C551" s="29"/>
      <c r="D551" s="29"/>
      <c r="E551" s="29"/>
      <c r="F551" s="29"/>
    </row>
    <row r="552">
      <c r="B552" s="36"/>
      <c r="C552" s="29"/>
      <c r="D552" s="29"/>
      <c r="E552" s="29"/>
      <c r="F552" s="29"/>
    </row>
    <row r="553">
      <c r="B553" s="36"/>
      <c r="C553" s="29"/>
      <c r="D553" s="29"/>
      <c r="E553" s="29"/>
      <c r="F553" s="29"/>
    </row>
    <row r="554">
      <c r="B554" s="36"/>
      <c r="C554" s="29"/>
      <c r="D554" s="29"/>
      <c r="E554" s="29"/>
      <c r="F554" s="29"/>
    </row>
    <row r="555">
      <c r="B555" s="36"/>
      <c r="C555" s="29"/>
      <c r="D555" s="29"/>
      <c r="E555" s="29"/>
      <c r="F555" s="29"/>
    </row>
    <row r="556">
      <c r="B556" s="36"/>
      <c r="C556" s="29"/>
      <c r="D556" s="29"/>
      <c r="E556" s="29"/>
      <c r="F556" s="29"/>
    </row>
    <row r="557">
      <c r="B557" s="36"/>
      <c r="C557" s="29"/>
      <c r="D557" s="29"/>
      <c r="E557" s="29"/>
      <c r="F557" s="29"/>
    </row>
    <row r="558">
      <c r="B558" s="36"/>
      <c r="C558" s="29"/>
      <c r="D558" s="29"/>
      <c r="E558" s="29"/>
      <c r="F558" s="29"/>
    </row>
    <row r="559">
      <c r="B559" s="36"/>
      <c r="C559" s="29"/>
      <c r="D559" s="29"/>
      <c r="E559" s="29"/>
      <c r="F559" s="29"/>
    </row>
    <row r="560">
      <c r="B560" s="36"/>
      <c r="C560" s="29"/>
      <c r="D560" s="29"/>
      <c r="E560" s="29"/>
      <c r="F560" s="29"/>
    </row>
    <row r="561">
      <c r="B561" s="36"/>
      <c r="C561" s="29"/>
      <c r="D561" s="29"/>
      <c r="E561" s="29"/>
      <c r="F561" s="29"/>
    </row>
    <row r="562">
      <c r="B562" s="36"/>
      <c r="C562" s="29"/>
      <c r="D562" s="29"/>
      <c r="E562" s="29"/>
      <c r="F562" s="29"/>
    </row>
    <row r="563">
      <c r="B563" s="36"/>
      <c r="C563" s="29"/>
      <c r="D563" s="29"/>
      <c r="E563" s="29"/>
      <c r="F563" s="29"/>
    </row>
    <row r="564">
      <c r="B564" s="36"/>
      <c r="C564" s="29"/>
      <c r="D564" s="29"/>
      <c r="E564" s="29"/>
      <c r="F564" s="29"/>
    </row>
    <row r="565">
      <c r="B565" s="36"/>
      <c r="C565" s="29"/>
      <c r="D565" s="29"/>
      <c r="E565" s="29"/>
      <c r="F565" s="29"/>
    </row>
    <row r="566">
      <c r="B566" s="36"/>
      <c r="C566" s="29"/>
      <c r="D566" s="29"/>
      <c r="E566" s="29"/>
      <c r="F566" s="29"/>
    </row>
    <row r="567">
      <c r="B567" s="36"/>
      <c r="C567" s="29"/>
      <c r="D567" s="29"/>
      <c r="E567" s="29"/>
      <c r="F567" s="29"/>
    </row>
    <row r="568">
      <c r="B568" s="36"/>
      <c r="C568" s="29"/>
      <c r="D568" s="29"/>
      <c r="E568" s="29"/>
      <c r="F568" s="29"/>
    </row>
    <row r="569">
      <c r="B569" s="36"/>
      <c r="C569" s="29"/>
      <c r="D569" s="29"/>
      <c r="E569" s="29"/>
      <c r="F569" s="29"/>
    </row>
    <row r="570">
      <c r="B570" s="36"/>
      <c r="C570" s="29"/>
      <c r="D570" s="29"/>
      <c r="E570" s="29"/>
      <c r="F570" s="29"/>
    </row>
    <row r="571">
      <c r="B571" s="36"/>
      <c r="C571" s="29"/>
      <c r="D571" s="29"/>
      <c r="E571" s="29"/>
      <c r="F571" s="29"/>
    </row>
    <row r="572">
      <c r="B572" s="36"/>
      <c r="C572" s="29"/>
      <c r="D572" s="29"/>
      <c r="E572" s="29"/>
      <c r="F572" s="29"/>
    </row>
    <row r="573">
      <c r="B573" s="36"/>
      <c r="C573" s="29"/>
      <c r="D573" s="29"/>
      <c r="E573" s="29"/>
      <c r="F573" s="29"/>
    </row>
    <row r="574">
      <c r="B574" s="36"/>
      <c r="C574" s="29"/>
      <c r="D574" s="29"/>
      <c r="E574" s="29"/>
      <c r="F574" s="29"/>
    </row>
    <row r="575">
      <c r="B575" s="36"/>
      <c r="C575" s="29"/>
      <c r="D575" s="29"/>
      <c r="E575" s="29"/>
      <c r="F575" s="29"/>
    </row>
    <row r="576">
      <c r="B576" s="36"/>
      <c r="C576" s="29"/>
      <c r="D576" s="29"/>
      <c r="E576" s="29"/>
      <c r="F576" s="29"/>
    </row>
    <row r="577">
      <c r="B577" s="36"/>
      <c r="C577" s="29"/>
      <c r="D577" s="29"/>
      <c r="E577" s="29"/>
      <c r="F577" s="29"/>
    </row>
    <row r="578">
      <c r="B578" s="36"/>
      <c r="C578" s="29"/>
      <c r="D578" s="29"/>
      <c r="E578" s="29"/>
      <c r="F578" s="29"/>
    </row>
    <row r="579">
      <c r="B579" s="36"/>
      <c r="C579" s="29"/>
      <c r="D579" s="29"/>
      <c r="E579" s="29"/>
      <c r="F579" s="29"/>
    </row>
    <row r="580">
      <c r="B580" s="36"/>
      <c r="C580" s="29"/>
      <c r="D580" s="29"/>
      <c r="E580" s="29"/>
      <c r="F580" s="29"/>
    </row>
    <row r="581">
      <c r="B581" s="36"/>
      <c r="C581" s="29"/>
      <c r="D581" s="29"/>
      <c r="E581" s="29"/>
      <c r="F581" s="29"/>
    </row>
    <row r="582">
      <c r="B582" s="36"/>
      <c r="C582" s="29"/>
      <c r="D582" s="29"/>
      <c r="E582" s="29"/>
      <c r="F582" s="29"/>
    </row>
    <row r="583">
      <c r="B583" s="36"/>
      <c r="C583" s="29"/>
      <c r="D583" s="29"/>
      <c r="E583" s="29"/>
      <c r="F583" s="29"/>
    </row>
    <row r="584">
      <c r="B584" s="36"/>
      <c r="C584" s="29"/>
      <c r="D584" s="29"/>
      <c r="E584" s="29"/>
      <c r="F584" s="29"/>
    </row>
    <row r="585">
      <c r="B585" s="36"/>
      <c r="C585" s="29"/>
      <c r="D585" s="29"/>
      <c r="E585" s="29"/>
      <c r="F585" s="29"/>
    </row>
    <row r="586">
      <c r="B586" s="36"/>
      <c r="C586" s="29"/>
      <c r="D586" s="29"/>
      <c r="E586" s="29"/>
      <c r="F586" s="29"/>
    </row>
    <row r="587">
      <c r="B587" s="36"/>
      <c r="C587" s="29"/>
      <c r="D587" s="29"/>
      <c r="E587" s="29"/>
      <c r="F587" s="29"/>
    </row>
    <row r="588">
      <c r="B588" s="36"/>
      <c r="C588" s="29"/>
      <c r="D588" s="29"/>
      <c r="E588" s="29"/>
      <c r="F588" s="29"/>
    </row>
    <row r="589">
      <c r="B589" s="36"/>
      <c r="C589" s="29"/>
      <c r="D589" s="29"/>
      <c r="E589" s="29"/>
      <c r="F589" s="29"/>
    </row>
    <row r="590">
      <c r="B590" s="36"/>
      <c r="C590" s="29"/>
      <c r="D590" s="29"/>
      <c r="E590" s="29"/>
      <c r="F590" s="29"/>
    </row>
    <row r="591">
      <c r="B591" s="36"/>
      <c r="C591" s="29"/>
      <c r="D591" s="29"/>
      <c r="E591" s="29"/>
      <c r="F591" s="29"/>
    </row>
    <row r="592">
      <c r="B592" s="36"/>
      <c r="C592" s="29"/>
      <c r="D592" s="29"/>
      <c r="E592" s="29"/>
      <c r="F592" s="29"/>
    </row>
    <row r="593">
      <c r="B593" s="36"/>
      <c r="C593" s="29"/>
      <c r="D593" s="29"/>
      <c r="E593" s="29"/>
      <c r="F593" s="29"/>
    </row>
    <row r="594">
      <c r="B594" s="36"/>
      <c r="C594" s="29"/>
      <c r="D594" s="29"/>
      <c r="E594" s="29"/>
      <c r="F594" s="29"/>
    </row>
    <row r="595">
      <c r="B595" s="36"/>
      <c r="C595" s="29"/>
      <c r="D595" s="29"/>
      <c r="E595" s="29"/>
      <c r="F595" s="29"/>
    </row>
    <row r="596">
      <c r="B596" s="36"/>
      <c r="C596" s="29"/>
      <c r="D596" s="29"/>
      <c r="E596" s="29"/>
      <c r="F596" s="29"/>
    </row>
    <row r="597">
      <c r="B597" s="36"/>
      <c r="C597" s="29"/>
      <c r="D597" s="29"/>
      <c r="E597" s="29"/>
      <c r="F597" s="29"/>
    </row>
    <row r="598">
      <c r="B598" s="36"/>
      <c r="C598" s="29"/>
      <c r="D598" s="29"/>
      <c r="E598" s="29"/>
      <c r="F598" s="29"/>
    </row>
    <row r="599">
      <c r="B599" s="36"/>
      <c r="C599" s="29"/>
      <c r="D599" s="29"/>
      <c r="E599" s="29"/>
      <c r="F599" s="29"/>
    </row>
    <row r="600">
      <c r="B600" s="36"/>
      <c r="C600" s="29"/>
      <c r="D600" s="29"/>
      <c r="E600" s="29"/>
      <c r="F600" s="29"/>
    </row>
    <row r="601">
      <c r="B601" s="36"/>
      <c r="C601" s="29"/>
      <c r="D601" s="29"/>
      <c r="E601" s="29"/>
      <c r="F601" s="29"/>
    </row>
    <row r="602">
      <c r="B602" s="36"/>
      <c r="C602" s="29"/>
      <c r="D602" s="29"/>
      <c r="E602" s="29"/>
      <c r="F602" s="29"/>
    </row>
    <row r="603">
      <c r="B603" s="36"/>
      <c r="C603" s="29"/>
      <c r="D603" s="29"/>
      <c r="E603" s="29"/>
      <c r="F603" s="29"/>
    </row>
    <row r="604">
      <c r="B604" s="36"/>
      <c r="C604" s="29"/>
      <c r="D604" s="29"/>
      <c r="E604" s="29"/>
      <c r="F604" s="29"/>
    </row>
    <row r="605">
      <c r="B605" s="36"/>
      <c r="C605" s="29"/>
      <c r="D605" s="29"/>
      <c r="E605" s="29"/>
      <c r="F605" s="29"/>
    </row>
    <row r="606">
      <c r="B606" s="36"/>
      <c r="C606" s="29"/>
      <c r="D606" s="29"/>
      <c r="E606" s="29"/>
      <c r="F606" s="29"/>
    </row>
    <row r="607">
      <c r="B607" s="36"/>
      <c r="C607" s="29"/>
      <c r="D607" s="29"/>
      <c r="E607" s="29"/>
      <c r="F607" s="29"/>
    </row>
    <row r="608">
      <c r="B608" s="36"/>
      <c r="C608" s="29"/>
      <c r="D608" s="29"/>
      <c r="E608" s="29"/>
      <c r="F608" s="29"/>
    </row>
    <row r="609">
      <c r="B609" s="36"/>
      <c r="C609" s="29"/>
      <c r="D609" s="29"/>
      <c r="E609" s="29"/>
      <c r="F609" s="29"/>
    </row>
    <row r="610">
      <c r="B610" s="36"/>
      <c r="C610" s="29"/>
      <c r="D610" s="29"/>
      <c r="E610" s="29"/>
      <c r="F610" s="29"/>
    </row>
    <row r="611">
      <c r="B611" s="36"/>
      <c r="C611" s="29"/>
      <c r="D611" s="29"/>
      <c r="E611" s="29"/>
      <c r="F611" s="29"/>
    </row>
    <row r="612">
      <c r="B612" s="36"/>
      <c r="C612" s="29"/>
      <c r="D612" s="29"/>
      <c r="E612" s="29"/>
      <c r="F612" s="29"/>
    </row>
    <row r="613">
      <c r="B613" s="36"/>
      <c r="C613" s="29"/>
      <c r="D613" s="29"/>
      <c r="E613" s="29"/>
      <c r="F613" s="29"/>
    </row>
    <row r="614">
      <c r="B614" s="36"/>
      <c r="C614" s="29"/>
      <c r="D614" s="29"/>
      <c r="E614" s="29"/>
      <c r="F614" s="29"/>
    </row>
    <row r="615">
      <c r="B615" s="36"/>
      <c r="C615" s="29"/>
      <c r="D615" s="29"/>
      <c r="E615" s="29"/>
      <c r="F615" s="29"/>
    </row>
    <row r="616">
      <c r="B616" s="36"/>
      <c r="C616" s="29"/>
      <c r="D616" s="29"/>
      <c r="E616" s="29"/>
      <c r="F616" s="29"/>
    </row>
    <row r="617">
      <c r="B617" s="36"/>
      <c r="C617" s="29"/>
      <c r="D617" s="29"/>
      <c r="E617" s="29"/>
      <c r="F617" s="29"/>
    </row>
    <row r="618">
      <c r="B618" s="36"/>
      <c r="C618" s="29"/>
      <c r="D618" s="29"/>
      <c r="E618" s="29"/>
      <c r="F618" s="29"/>
    </row>
    <row r="619">
      <c r="B619" s="36"/>
      <c r="C619" s="29"/>
      <c r="D619" s="29"/>
      <c r="E619" s="29"/>
      <c r="F619" s="29"/>
    </row>
    <row r="620">
      <c r="B620" s="36"/>
      <c r="C620" s="29"/>
      <c r="D620" s="29"/>
      <c r="E620" s="29"/>
      <c r="F620" s="29"/>
    </row>
    <row r="621">
      <c r="B621" s="36"/>
      <c r="C621" s="29"/>
      <c r="D621" s="29"/>
      <c r="E621" s="29"/>
      <c r="F621" s="29"/>
    </row>
    <row r="622">
      <c r="B622" s="36"/>
      <c r="C622" s="29"/>
      <c r="D622" s="29"/>
      <c r="E622" s="29"/>
      <c r="F622" s="29"/>
    </row>
    <row r="623">
      <c r="B623" s="36"/>
      <c r="C623" s="29"/>
      <c r="D623" s="29"/>
      <c r="E623" s="29"/>
      <c r="F623" s="29"/>
    </row>
    <row r="624">
      <c r="B624" s="36"/>
      <c r="C624" s="29"/>
      <c r="D624" s="29"/>
      <c r="E624" s="29"/>
      <c r="F624" s="29"/>
    </row>
    <row r="625">
      <c r="B625" s="36"/>
      <c r="C625" s="29"/>
      <c r="D625" s="29"/>
      <c r="E625" s="29"/>
      <c r="F625" s="29"/>
    </row>
    <row r="626">
      <c r="B626" s="36"/>
      <c r="C626" s="29"/>
      <c r="D626" s="29"/>
      <c r="E626" s="29"/>
      <c r="F626" s="29"/>
    </row>
    <row r="627">
      <c r="B627" s="36"/>
      <c r="C627" s="29"/>
      <c r="D627" s="29"/>
      <c r="E627" s="29"/>
      <c r="F627" s="29"/>
    </row>
    <row r="628">
      <c r="B628" s="36"/>
      <c r="C628" s="29"/>
      <c r="D628" s="29"/>
      <c r="E628" s="29"/>
      <c r="F628" s="29"/>
    </row>
    <row r="629">
      <c r="B629" s="36"/>
      <c r="C629" s="29"/>
      <c r="D629" s="29"/>
      <c r="E629" s="29"/>
      <c r="F629" s="29"/>
    </row>
    <row r="630">
      <c r="B630" s="36"/>
      <c r="C630" s="29"/>
      <c r="D630" s="29"/>
      <c r="E630" s="29"/>
      <c r="F630" s="29"/>
    </row>
    <row r="631">
      <c r="B631" s="36"/>
      <c r="C631" s="29"/>
      <c r="D631" s="29"/>
      <c r="E631" s="29"/>
      <c r="F631" s="29"/>
    </row>
    <row r="632">
      <c r="B632" s="36"/>
      <c r="C632" s="29"/>
      <c r="D632" s="29"/>
      <c r="E632" s="29"/>
      <c r="F632" s="29"/>
    </row>
    <row r="633">
      <c r="B633" s="36"/>
      <c r="C633" s="29"/>
      <c r="D633" s="29"/>
      <c r="E633" s="29"/>
      <c r="F633" s="29"/>
    </row>
    <row r="634">
      <c r="B634" s="36"/>
      <c r="C634" s="29"/>
      <c r="D634" s="29"/>
      <c r="E634" s="29"/>
      <c r="F634" s="29"/>
    </row>
    <row r="635">
      <c r="B635" s="36"/>
      <c r="C635" s="29"/>
      <c r="D635" s="29"/>
      <c r="E635" s="29"/>
      <c r="F635" s="29"/>
    </row>
    <row r="636">
      <c r="B636" s="36"/>
      <c r="C636" s="29"/>
      <c r="D636" s="29"/>
      <c r="E636" s="29"/>
      <c r="F636" s="29"/>
    </row>
    <row r="637">
      <c r="B637" s="36"/>
      <c r="C637" s="29"/>
      <c r="D637" s="29"/>
      <c r="E637" s="29"/>
      <c r="F637" s="29"/>
    </row>
    <row r="638">
      <c r="B638" s="36"/>
      <c r="C638" s="29"/>
      <c r="D638" s="29"/>
      <c r="E638" s="29"/>
      <c r="F638" s="29"/>
    </row>
    <row r="639">
      <c r="B639" s="36"/>
      <c r="C639" s="29"/>
      <c r="D639" s="29"/>
      <c r="E639" s="29"/>
      <c r="F639" s="29"/>
    </row>
    <row r="640">
      <c r="B640" s="36"/>
      <c r="C640" s="29"/>
      <c r="D640" s="29"/>
      <c r="E640" s="29"/>
      <c r="F640" s="29"/>
    </row>
    <row r="641">
      <c r="B641" s="36"/>
      <c r="C641" s="29"/>
      <c r="D641" s="29"/>
      <c r="E641" s="29"/>
      <c r="F641" s="29"/>
    </row>
    <row r="642">
      <c r="B642" s="36"/>
      <c r="C642" s="29"/>
      <c r="D642" s="29"/>
      <c r="E642" s="29"/>
      <c r="F642" s="29"/>
    </row>
    <row r="643">
      <c r="B643" s="36"/>
      <c r="C643" s="29"/>
      <c r="D643" s="29"/>
      <c r="E643" s="29"/>
      <c r="F643" s="29"/>
    </row>
    <row r="644">
      <c r="B644" s="36"/>
      <c r="C644" s="29"/>
      <c r="D644" s="29"/>
      <c r="E644" s="29"/>
      <c r="F644" s="29"/>
    </row>
    <row r="645">
      <c r="B645" s="36"/>
      <c r="C645" s="29"/>
      <c r="D645" s="29"/>
      <c r="E645" s="29"/>
      <c r="F645" s="29"/>
    </row>
    <row r="646">
      <c r="B646" s="36"/>
      <c r="C646" s="29"/>
      <c r="D646" s="29"/>
      <c r="E646" s="29"/>
      <c r="F646" s="29"/>
    </row>
    <row r="647">
      <c r="B647" s="36"/>
      <c r="C647" s="29"/>
      <c r="D647" s="29"/>
      <c r="E647" s="29"/>
      <c r="F647" s="29"/>
    </row>
    <row r="648">
      <c r="B648" s="36"/>
      <c r="C648" s="29"/>
      <c r="D648" s="29"/>
      <c r="E648" s="29"/>
      <c r="F648" s="29"/>
    </row>
    <row r="649">
      <c r="B649" s="36"/>
      <c r="C649" s="29"/>
      <c r="D649" s="29"/>
      <c r="E649" s="29"/>
      <c r="F649" s="29"/>
    </row>
    <row r="650">
      <c r="B650" s="36"/>
      <c r="C650" s="29"/>
      <c r="D650" s="29"/>
      <c r="E650" s="29"/>
      <c r="F650" s="29"/>
    </row>
    <row r="651">
      <c r="B651" s="36"/>
      <c r="C651" s="29"/>
      <c r="D651" s="29"/>
      <c r="E651" s="29"/>
      <c r="F651" s="29"/>
    </row>
    <row r="652">
      <c r="B652" s="36"/>
      <c r="C652" s="29"/>
      <c r="D652" s="29"/>
      <c r="E652" s="29"/>
      <c r="F652" s="29"/>
    </row>
    <row r="653">
      <c r="B653" s="36"/>
      <c r="C653" s="29"/>
      <c r="D653" s="29"/>
      <c r="E653" s="29"/>
      <c r="F653" s="29"/>
    </row>
    <row r="654">
      <c r="B654" s="36"/>
      <c r="C654" s="29"/>
      <c r="D654" s="29"/>
      <c r="E654" s="29"/>
      <c r="F654" s="29"/>
    </row>
    <row r="655">
      <c r="B655" s="36"/>
      <c r="C655" s="29"/>
      <c r="D655" s="29"/>
      <c r="E655" s="29"/>
      <c r="F655" s="29"/>
    </row>
    <row r="656">
      <c r="B656" s="36"/>
      <c r="C656" s="29"/>
      <c r="D656" s="29"/>
      <c r="E656" s="29"/>
      <c r="F656" s="29"/>
    </row>
    <row r="657">
      <c r="B657" s="36"/>
      <c r="C657" s="29"/>
      <c r="D657" s="29"/>
      <c r="E657" s="29"/>
      <c r="F657" s="29"/>
    </row>
    <row r="658">
      <c r="B658" s="36"/>
      <c r="C658" s="29"/>
      <c r="D658" s="29"/>
      <c r="E658" s="29"/>
      <c r="F658" s="29"/>
    </row>
    <row r="659">
      <c r="B659" s="36"/>
      <c r="C659" s="29"/>
      <c r="D659" s="29"/>
      <c r="E659" s="29"/>
      <c r="F659" s="29"/>
    </row>
    <row r="660">
      <c r="B660" s="36"/>
      <c r="C660" s="29"/>
      <c r="D660" s="29"/>
      <c r="E660" s="29"/>
      <c r="F660" s="29"/>
    </row>
    <row r="661">
      <c r="B661" s="36"/>
      <c r="C661" s="29"/>
      <c r="D661" s="29"/>
      <c r="E661" s="29"/>
      <c r="F661" s="29"/>
    </row>
    <row r="662">
      <c r="B662" s="36"/>
      <c r="C662" s="29"/>
      <c r="D662" s="29"/>
      <c r="E662" s="29"/>
      <c r="F662" s="29"/>
    </row>
    <row r="663">
      <c r="B663" s="36"/>
      <c r="C663" s="29"/>
      <c r="D663" s="29"/>
      <c r="E663" s="29"/>
      <c r="F663" s="29"/>
    </row>
    <row r="664">
      <c r="B664" s="36"/>
      <c r="C664" s="29"/>
      <c r="D664" s="29"/>
      <c r="E664" s="29"/>
      <c r="F664" s="29"/>
    </row>
    <row r="665">
      <c r="B665" s="36"/>
      <c r="C665" s="29"/>
      <c r="D665" s="29"/>
      <c r="E665" s="29"/>
      <c r="F665" s="29"/>
    </row>
    <row r="666">
      <c r="B666" s="36"/>
      <c r="C666" s="29"/>
      <c r="D666" s="29"/>
      <c r="E666" s="29"/>
      <c r="F666" s="29"/>
    </row>
    <row r="667">
      <c r="B667" s="36"/>
      <c r="C667" s="29"/>
      <c r="D667" s="29"/>
      <c r="E667" s="29"/>
      <c r="F667" s="29"/>
    </row>
    <row r="668">
      <c r="B668" s="36"/>
      <c r="C668" s="29"/>
      <c r="D668" s="29"/>
      <c r="E668" s="29"/>
      <c r="F668" s="29"/>
    </row>
    <row r="669">
      <c r="B669" s="36"/>
      <c r="C669" s="29"/>
      <c r="D669" s="29"/>
      <c r="E669" s="29"/>
      <c r="F669" s="29"/>
    </row>
    <row r="670">
      <c r="B670" s="36"/>
      <c r="C670" s="29"/>
      <c r="D670" s="29"/>
      <c r="E670" s="29"/>
      <c r="F670" s="29"/>
    </row>
    <row r="671">
      <c r="B671" s="36"/>
      <c r="C671" s="29"/>
      <c r="D671" s="29"/>
      <c r="E671" s="29"/>
      <c r="F671" s="29"/>
    </row>
    <row r="672">
      <c r="B672" s="36"/>
      <c r="C672" s="29"/>
      <c r="D672" s="29"/>
      <c r="E672" s="29"/>
      <c r="F672" s="29"/>
    </row>
    <row r="673">
      <c r="B673" s="36"/>
      <c r="C673" s="29"/>
      <c r="D673" s="29"/>
      <c r="E673" s="29"/>
      <c r="F673" s="29"/>
    </row>
    <row r="674">
      <c r="B674" s="36"/>
      <c r="C674" s="29"/>
      <c r="D674" s="29"/>
      <c r="E674" s="29"/>
      <c r="F674" s="29"/>
    </row>
    <row r="675">
      <c r="B675" s="36"/>
      <c r="C675" s="29"/>
      <c r="D675" s="29"/>
      <c r="E675" s="29"/>
      <c r="F675" s="29"/>
    </row>
    <row r="676">
      <c r="B676" s="36"/>
      <c r="C676" s="29"/>
      <c r="D676" s="29"/>
      <c r="E676" s="29"/>
      <c r="F676" s="29"/>
    </row>
    <row r="677">
      <c r="B677" s="36"/>
      <c r="C677" s="29"/>
      <c r="D677" s="29"/>
      <c r="E677" s="29"/>
      <c r="F677" s="29"/>
    </row>
    <row r="678">
      <c r="B678" s="36"/>
      <c r="C678" s="29"/>
      <c r="D678" s="29"/>
      <c r="E678" s="29"/>
      <c r="F678" s="29"/>
    </row>
    <row r="679">
      <c r="B679" s="36"/>
      <c r="C679" s="29"/>
      <c r="D679" s="29"/>
      <c r="E679" s="29"/>
      <c r="F679" s="29"/>
    </row>
    <row r="680">
      <c r="B680" s="36"/>
      <c r="C680" s="29"/>
      <c r="D680" s="29"/>
      <c r="E680" s="29"/>
      <c r="F680" s="29"/>
    </row>
    <row r="681">
      <c r="B681" s="36"/>
      <c r="C681" s="29"/>
      <c r="D681" s="29"/>
      <c r="E681" s="29"/>
      <c r="F681" s="29"/>
    </row>
    <row r="682">
      <c r="B682" s="36"/>
      <c r="C682" s="29"/>
      <c r="D682" s="29"/>
      <c r="E682" s="29"/>
      <c r="F682" s="29"/>
    </row>
    <row r="683">
      <c r="B683" s="36"/>
      <c r="C683" s="29"/>
      <c r="D683" s="29"/>
      <c r="E683" s="29"/>
      <c r="F683" s="29"/>
    </row>
    <row r="684">
      <c r="B684" s="36"/>
      <c r="C684" s="29"/>
      <c r="D684" s="29"/>
      <c r="E684" s="29"/>
      <c r="F684" s="29"/>
    </row>
    <row r="685">
      <c r="B685" s="36"/>
      <c r="C685" s="29"/>
      <c r="D685" s="29"/>
      <c r="E685" s="29"/>
      <c r="F685" s="29"/>
    </row>
    <row r="686">
      <c r="B686" s="36"/>
      <c r="C686" s="29"/>
      <c r="D686" s="29"/>
      <c r="E686" s="29"/>
      <c r="F686" s="29"/>
    </row>
    <row r="687">
      <c r="B687" s="36"/>
      <c r="C687" s="29"/>
      <c r="D687" s="29"/>
      <c r="E687" s="29"/>
      <c r="F687" s="29"/>
    </row>
    <row r="688">
      <c r="B688" s="36"/>
      <c r="C688" s="29"/>
      <c r="D688" s="29"/>
      <c r="E688" s="29"/>
      <c r="F688" s="29"/>
    </row>
    <row r="689">
      <c r="B689" s="36"/>
      <c r="C689" s="29"/>
      <c r="D689" s="29"/>
      <c r="E689" s="29"/>
      <c r="F689" s="29"/>
    </row>
    <row r="690">
      <c r="B690" s="36"/>
      <c r="C690" s="29"/>
      <c r="D690" s="29"/>
      <c r="E690" s="29"/>
      <c r="F690" s="29"/>
    </row>
    <row r="691">
      <c r="B691" s="36"/>
      <c r="C691" s="29"/>
      <c r="D691" s="29"/>
      <c r="E691" s="29"/>
      <c r="F691" s="29"/>
    </row>
    <row r="692">
      <c r="B692" s="36"/>
      <c r="C692" s="29"/>
      <c r="D692" s="29"/>
      <c r="E692" s="29"/>
      <c r="F692" s="29"/>
    </row>
    <row r="693">
      <c r="B693" s="36"/>
      <c r="C693" s="29"/>
      <c r="D693" s="29"/>
      <c r="E693" s="29"/>
      <c r="F693" s="29"/>
    </row>
    <row r="694">
      <c r="B694" s="36"/>
      <c r="C694" s="29"/>
      <c r="D694" s="29"/>
      <c r="E694" s="29"/>
      <c r="F694" s="29"/>
    </row>
    <row r="695">
      <c r="B695" s="36"/>
      <c r="C695" s="29"/>
      <c r="D695" s="29"/>
      <c r="E695" s="29"/>
      <c r="F695" s="29"/>
    </row>
    <row r="696">
      <c r="B696" s="36"/>
      <c r="C696" s="29"/>
      <c r="D696" s="29"/>
      <c r="E696" s="29"/>
      <c r="F696" s="29"/>
    </row>
    <row r="697">
      <c r="B697" s="36"/>
      <c r="C697" s="29"/>
      <c r="D697" s="29"/>
      <c r="E697" s="29"/>
      <c r="F697" s="29"/>
    </row>
    <row r="698">
      <c r="B698" s="36"/>
      <c r="C698" s="29"/>
      <c r="D698" s="29"/>
      <c r="E698" s="29"/>
      <c r="F698" s="29"/>
    </row>
    <row r="699">
      <c r="B699" s="36"/>
      <c r="C699" s="29"/>
      <c r="D699" s="29"/>
      <c r="E699" s="29"/>
      <c r="F699" s="29"/>
    </row>
    <row r="700">
      <c r="B700" s="36"/>
      <c r="C700" s="29"/>
      <c r="D700" s="29"/>
      <c r="E700" s="29"/>
      <c r="F700" s="29"/>
    </row>
    <row r="701">
      <c r="B701" s="36"/>
      <c r="C701" s="29"/>
      <c r="D701" s="29"/>
      <c r="E701" s="29"/>
      <c r="F701" s="29"/>
    </row>
    <row r="702">
      <c r="B702" s="36"/>
      <c r="C702" s="29"/>
      <c r="D702" s="29"/>
      <c r="E702" s="29"/>
      <c r="F702" s="29"/>
    </row>
    <row r="703">
      <c r="B703" s="36"/>
      <c r="C703" s="29"/>
      <c r="D703" s="29"/>
      <c r="E703" s="29"/>
      <c r="F703" s="29"/>
    </row>
    <row r="704">
      <c r="B704" s="36"/>
      <c r="C704" s="29"/>
      <c r="D704" s="29"/>
      <c r="E704" s="29"/>
      <c r="F704" s="29"/>
    </row>
    <row r="705">
      <c r="B705" s="36"/>
      <c r="C705" s="29"/>
      <c r="D705" s="29"/>
      <c r="E705" s="29"/>
      <c r="F705" s="29"/>
    </row>
    <row r="706">
      <c r="B706" s="36"/>
      <c r="C706" s="29"/>
      <c r="D706" s="29"/>
      <c r="E706" s="29"/>
      <c r="F706" s="29"/>
    </row>
    <row r="707">
      <c r="B707" s="36"/>
      <c r="C707" s="29"/>
      <c r="D707" s="29"/>
      <c r="E707" s="29"/>
      <c r="F707" s="29"/>
    </row>
    <row r="708">
      <c r="B708" s="36"/>
      <c r="C708" s="29"/>
      <c r="D708" s="29"/>
      <c r="E708" s="29"/>
      <c r="F708" s="29"/>
    </row>
    <row r="709">
      <c r="B709" s="36"/>
      <c r="C709" s="29"/>
      <c r="D709" s="29"/>
      <c r="E709" s="29"/>
      <c r="F709" s="29"/>
    </row>
    <row r="710">
      <c r="B710" s="36"/>
      <c r="C710" s="29"/>
      <c r="D710" s="29"/>
      <c r="E710" s="29"/>
      <c r="F710" s="29"/>
    </row>
    <row r="711">
      <c r="B711" s="36"/>
      <c r="C711" s="29"/>
      <c r="D711" s="29"/>
      <c r="E711" s="29"/>
      <c r="F711" s="29"/>
    </row>
    <row r="712">
      <c r="B712" s="36"/>
      <c r="C712" s="29"/>
      <c r="D712" s="29"/>
      <c r="E712" s="29"/>
      <c r="F712" s="29"/>
    </row>
    <row r="713">
      <c r="B713" s="36"/>
      <c r="C713" s="29"/>
      <c r="D713" s="29"/>
      <c r="E713" s="29"/>
      <c r="F713" s="29"/>
    </row>
    <row r="714">
      <c r="B714" s="36"/>
      <c r="C714" s="29"/>
      <c r="D714" s="29"/>
      <c r="E714" s="29"/>
      <c r="F714" s="29"/>
    </row>
    <row r="715">
      <c r="B715" s="36"/>
      <c r="C715" s="29"/>
      <c r="D715" s="29"/>
      <c r="E715" s="29"/>
      <c r="F715" s="29"/>
    </row>
    <row r="716">
      <c r="B716" s="36"/>
      <c r="C716" s="29"/>
      <c r="D716" s="29"/>
      <c r="E716" s="29"/>
      <c r="F716" s="29"/>
    </row>
    <row r="717">
      <c r="B717" s="36"/>
      <c r="C717" s="29"/>
      <c r="D717" s="29"/>
      <c r="E717" s="29"/>
      <c r="F717" s="29"/>
    </row>
    <row r="718">
      <c r="B718" s="36"/>
      <c r="C718" s="29"/>
      <c r="D718" s="29"/>
      <c r="E718" s="29"/>
      <c r="F718" s="29"/>
    </row>
    <row r="719">
      <c r="B719" s="36"/>
      <c r="C719" s="29"/>
      <c r="D719" s="29"/>
      <c r="E719" s="29"/>
      <c r="F719" s="29"/>
    </row>
    <row r="720">
      <c r="B720" s="36"/>
      <c r="C720" s="29"/>
      <c r="D720" s="29"/>
      <c r="E720" s="29"/>
      <c r="F720" s="29"/>
    </row>
    <row r="721">
      <c r="B721" s="36"/>
      <c r="C721" s="29"/>
      <c r="D721" s="29"/>
      <c r="E721" s="29"/>
      <c r="F721" s="29"/>
    </row>
    <row r="722">
      <c r="B722" s="36"/>
      <c r="C722" s="29"/>
      <c r="D722" s="29"/>
      <c r="E722" s="29"/>
      <c r="F722" s="29"/>
    </row>
    <row r="723">
      <c r="B723" s="36"/>
      <c r="C723" s="29"/>
      <c r="D723" s="29"/>
      <c r="E723" s="29"/>
      <c r="F723" s="29"/>
    </row>
    <row r="724">
      <c r="B724" s="36"/>
      <c r="C724" s="29"/>
      <c r="D724" s="29"/>
      <c r="E724" s="29"/>
      <c r="F724" s="29"/>
    </row>
    <row r="725">
      <c r="B725" s="36"/>
      <c r="C725" s="29"/>
      <c r="D725" s="29"/>
      <c r="E725" s="29"/>
      <c r="F725" s="29"/>
    </row>
    <row r="726">
      <c r="B726" s="36"/>
      <c r="C726" s="29"/>
      <c r="D726" s="29"/>
      <c r="E726" s="29"/>
      <c r="F726" s="29"/>
    </row>
    <row r="727">
      <c r="B727" s="36"/>
      <c r="C727" s="29"/>
      <c r="D727" s="29"/>
      <c r="E727" s="29"/>
      <c r="F727" s="29"/>
    </row>
    <row r="728">
      <c r="B728" s="36"/>
      <c r="C728" s="29"/>
      <c r="D728" s="29"/>
      <c r="E728" s="29"/>
      <c r="F728" s="29"/>
    </row>
    <row r="729">
      <c r="B729" s="36"/>
      <c r="C729" s="29"/>
      <c r="D729" s="29"/>
      <c r="E729" s="29"/>
      <c r="F729" s="29"/>
    </row>
    <row r="730">
      <c r="B730" s="36"/>
      <c r="C730" s="29"/>
      <c r="D730" s="29"/>
      <c r="E730" s="29"/>
      <c r="F730" s="29"/>
    </row>
    <row r="731">
      <c r="B731" s="36"/>
      <c r="C731" s="29"/>
      <c r="D731" s="29"/>
      <c r="E731" s="29"/>
      <c r="F731" s="29"/>
    </row>
    <row r="732">
      <c r="B732" s="36"/>
      <c r="C732" s="29"/>
      <c r="D732" s="29"/>
      <c r="E732" s="29"/>
      <c r="F732" s="29"/>
    </row>
    <row r="733">
      <c r="B733" s="36"/>
      <c r="C733" s="29"/>
      <c r="D733" s="29"/>
      <c r="E733" s="29"/>
      <c r="F733" s="29"/>
    </row>
    <row r="734">
      <c r="B734" s="36"/>
      <c r="C734" s="29"/>
      <c r="D734" s="29"/>
      <c r="E734" s="29"/>
      <c r="F734" s="29"/>
    </row>
    <row r="735">
      <c r="B735" s="36"/>
      <c r="C735" s="29"/>
      <c r="D735" s="29"/>
      <c r="E735" s="29"/>
      <c r="F735" s="29"/>
    </row>
    <row r="736">
      <c r="B736" s="36"/>
      <c r="C736" s="29"/>
      <c r="D736" s="29"/>
      <c r="E736" s="29"/>
      <c r="F736" s="29"/>
    </row>
    <row r="737">
      <c r="B737" s="36"/>
      <c r="C737" s="29"/>
      <c r="D737" s="29"/>
      <c r="E737" s="29"/>
      <c r="F737" s="29"/>
    </row>
    <row r="738">
      <c r="B738" s="36"/>
      <c r="C738" s="29"/>
      <c r="D738" s="29"/>
      <c r="E738" s="29"/>
      <c r="F738" s="29"/>
    </row>
    <row r="739">
      <c r="B739" s="36"/>
      <c r="C739" s="29"/>
      <c r="D739" s="29"/>
      <c r="E739" s="29"/>
      <c r="F739" s="29"/>
    </row>
    <row r="740">
      <c r="B740" s="36"/>
      <c r="C740" s="29"/>
      <c r="D740" s="29"/>
      <c r="E740" s="29"/>
      <c r="F740" s="29"/>
    </row>
    <row r="741">
      <c r="B741" s="36"/>
      <c r="C741" s="29"/>
      <c r="D741" s="29"/>
      <c r="E741" s="29"/>
      <c r="F741" s="29"/>
    </row>
    <row r="742">
      <c r="B742" s="36"/>
      <c r="C742" s="29"/>
      <c r="D742" s="29"/>
      <c r="E742" s="29"/>
      <c r="F742" s="29"/>
    </row>
    <row r="743">
      <c r="B743" s="36"/>
      <c r="C743" s="29"/>
      <c r="D743" s="29"/>
      <c r="E743" s="29"/>
      <c r="F743" s="29"/>
    </row>
    <row r="744">
      <c r="B744" s="36"/>
      <c r="C744" s="29"/>
      <c r="D744" s="29"/>
      <c r="E744" s="29"/>
      <c r="F744" s="29"/>
    </row>
    <row r="745">
      <c r="B745" s="36"/>
      <c r="C745" s="29"/>
      <c r="D745" s="29"/>
      <c r="E745" s="29"/>
      <c r="F745" s="29"/>
    </row>
    <row r="746">
      <c r="B746" s="36"/>
      <c r="C746" s="29"/>
      <c r="D746" s="29"/>
      <c r="E746" s="29"/>
      <c r="F746" s="29"/>
    </row>
    <row r="747">
      <c r="B747" s="36"/>
      <c r="C747" s="29"/>
      <c r="D747" s="29"/>
      <c r="E747" s="29"/>
      <c r="F747" s="29"/>
    </row>
    <row r="748">
      <c r="B748" s="36"/>
      <c r="C748" s="29"/>
      <c r="D748" s="29"/>
      <c r="E748" s="29"/>
      <c r="F748" s="29"/>
    </row>
    <row r="749">
      <c r="B749" s="36"/>
      <c r="C749" s="29"/>
      <c r="D749" s="29"/>
      <c r="E749" s="29"/>
      <c r="F749" s="29"/>
    </row>
    <row r="750">
      <c r="B750" s="36"/>
      <c r="C750" s="29"/>
      <c r="D750" s="29"/>
      <c r="E750" s="29"/>
      <c r="F750" s="29"/>
    </row>
    <row r="751">
      <c r="B751" s="36"/>
      <c r="C751" s="29"/>
      <c r="D751" s="29"/>
      <c r="E751" s="29"/>
      <c r="F751" s="29"/>
    </row>
    <row r="752">
      <c r="B752" s="36"/>
      <c r="C752" s="29"/>
      <c r="D752" s="29"/>
      <c r="E752" s="29"/>
      <c r="F752" s="29"/>
    </row>
    <row r="753">
      <c r="B753" s="36"/>
      <c r="C753" s="29"/>
      <c r="D753" s="29"/>
      <c r="E753" s="29"/>
      <c r="F753" s="29"/>
    </row>
    <row r="754">
      <c r="B754" s="36"/>
      <c r="C754" s="29"/>
      <c r="D754" s="29"/>
      <c r="E754" s="29"/>
      <c r="F754" s="29"/>
    </row>
    <row r="755">
      <c r="B755" s="36"/>
      <c r="C755" s="29"/>
      <c r="D755" s="29"/>
      <c r="E755" s="29"/>
      <c r="F755" s="29"/>
    </row>
    <row r="756">
      <c r="B756" s="36"/>
      <c r="C756" s="29"/>
      <c r="D756" s="29"/>
      <c r="E756" s="29"/>
      <c r="F756" s="29"/>
    </row>
    <row r="757">
      <c r="B757" s="36"/>
      <c r="C757" s="29"/>
      <c r="D757" s="29"/>
      <c r="E757" s="29"/>
      <c r="F757" s="29"/>
    </row>
    <row r="758">
      <c r="B758" s="36"/>
      <c r="C758" s="29"/>
      <c r="D758" s="29"/>
      <c r="E758" s="29"/>
      <c r="F758" s="29"/>
    </row>
    <row r="759">
      <c r="B759" s="36"/>
      <c r="C759" s="29"/>
      <c r="D759" s="29"/>
      <c r="E759" s="29"/>
      <c r="F759" s="29"/>
    </row>
    <row r="760">
      <c r="B760" s="36"/>
      <c r="C760" s="29"/>
      <c r="D760" s="29"/>
      <c r="E760" s="29"/>
      <c r="F760" s="29"/>
    </row>
    <row r="761">
      <c r="B761" s="36"/>
      <c r="C761" s="29"/>
      <c r="D761" s="29"/>
      <c r="E761" s="29"/>
      <c r="F761" s="29"/>
    </row>
    <row r="762">
      <c r="B762" s="36"/>
      <c r="C762" s="29"/>
      <c r="D762" s="29"/>
      <c r="E762" s="29"/>
      <c r="F762" s="29"/>
    </row>
    <row r="763">
      <c r="B763" s="36"/>
      <c r="C763" s="29"/>
      <c r="D763" s="29"/>
      <c r="E763" s="29"/>
      <c r="F763" s="29"/>
    </row>
    <row r="764">
      <c r="B764" s="36"/>
      <c r="C764" s="29"/>
      <c r="D764" s="29"/>
      <c r="E764" s="29"/>
      <c r="F764" s="29"/>
    </row>
    <row r="765">
      <c r="B765" s="36"/>
      <c r="C765" s="29"/>
      <c r="D765" s="29"/>
      <c r="E765" s="29"/>
      <c r="F765" s="29"/>
    </row>
    <row r="766">
      <c r="B766" s="36"/>
      <c r="C766" s="29"/>
      <c r="D766" s="29"/>
      <c r="E766" s="29"/>
      <c r="F766" s="29"/>
    </row>
    <row r="767">
      <c r="B767" s="36"/>
      <c r="C767" s="29"/>
      <c r="D767" s="29"/>
      <c r="E767" s="29"/>
      <c r="F767" s="29"/>
    </row>
    <row r="768">
      <c r="B768" s="36"/>
      <c r="C768" s="29"/>
      <c r="D768" s="29"/>
      <c r="E768" s="29"/>
      <c r="F768" s="29"/>
    </row>
    <row r="769">
      <c r="B769" s="36"/>
      <c r="C769" s="29"/>
      <c r="D769" s="29"/>
      <c r="E769" s="29"/>
      <c r="F769" s="29"/>
    </row>
    <row r="770">
      <c r="B770" s="36"/>
      <c r="C770" s="29"/>
      <c r="D770" s="29"/>
      <c r="E770" s="29"/>
      <c r="F770" s="29"/>
    </row>
    <row r="771">
      <c r="B771" s="36"/>
      <c r="C771" s="29"/>
      <c r="D771" s="29"/>
      <c r="E771" s="29"/>
      <c r="F771" s="29"/>
    </row>
    <row r="772">
      <c r="B772" s="36"/>
      <c r="C772" s="29"/>
      <c r="D772" s="29"/>
      <c r="E772" s="29"/>
      <c r="F772" s="29"/>
    </row>
    <row r="773">
      <c r="B773" s="36"/>
      <c r="C773" s="29"/>
      <c r="D773" s="29"/>
      <c r="E773" s="29"/>
      <c r="F773" s="29"/>
    </row>
    <row r="774">
      <c r="B774" s="36"/>
      <c r="C774" s="29"/>
      <c r="D774" s="29"/>
      <c r="E774" s="29"/>
      <c r="F774" s="29"/>
    </row>
    <row r="775">
      <c r="B775" s="36"/>
      <c r="C775" s="29"/>
      <c r="D775" s="29"/>
      <c r="E775" s="29"/>
      <c r="F775" s="29"/>
    </row>
    <row r="776">
      <c r="B776" s="36"/>
      <c r="C776" s="29"/>
      <c r="D776" s="29"/>
      <c r="E776" s="29"/>
      <c r="F776" s="29"/>
    </row>
    <row r="777">
      <c r="B777" s="36"/>
      <c r="C777" s="29"/>
      <c r="D777" s="29"/>
      <c r="E777" s="29"/>
      <c r="F777" s="29"/>
    </row>
    <row r="778">
      <c r="B778" s="36"/>
      <c r="C778" s="29"/>
      <c r="D778" s="29"/>
      <c r="E778" s="29"/>
      <c r="F778" s="29"/>
    </row>
    <row r="779">
      <c r="B779" s="36"/>
      <c r="C779" s="29"/>
      <c r="D779" s="29"/>
      <c r="E779" s="29"/>
      <c r="F779" s="29"/>
    </row>
    <row r="780">
      <c r="B780" s="36"/>
      <c r="C780" s="29"/>
      <c r="D780" s="29"/>
      <c r="E780" s="29"/>
      <c r="F780" s="29"/>
    </row>
    <row r="781">
      <c r="B781" s="36"/>
      <c r="C781" s="29"/>
      <c r="D781" s="29"/>
      <c r="E781" s="29"/>
      <c r="F781" s="29"/>
    </row>
    <row r="782">
      <c r="B782" s="36"/>
      <c r="C782" s="29"/>
      <c r="D782" s="29"/>
      <c r="E782" s="29"/>
      <c r="F782" s="29"/>
    </row>
    <row r="783">
      <c r="B783" s="36"/>
      <c r="C783" s="29"/>
      <c r="D783" s="29"/>
      <c r="E783" s="29"/>
      <c r="F783" s="29"/>
    </row>
    <row r="784">
      <c r="B784" s="36"/>
      <c r="C784" s="29"/>
      <c r="D784" s="29"/>
      <c r="E784" s="29"/>
      <c r="F784" s="29"/>
    </row>
    <row r="785">
      <c r="B785" s="36"/>
      <c r="C785" s="29"/>
      <c r="D785" s="29"/>
      <c r="E785" s="29"/>
      <c r="F785" s="29"/>
    </row>
    <row r="786">
      <c r="B786" s="36"/>
      <c r="C786" s="29"/>
      <c r="D786" s="29"/>
      <c r="E786" s="29"/>
      <c r="F786" s="29"/>
    </row>
    <row r="787">
      <c r="B787" s="36"/>
      <c r="C787" s="29"/>
      <c r="D787" s="29"/>
      <c r="E787" s="29"/>
      <c r="F787" s="29"/>
    </row>
    <row r="788">
      <c r="B788" s="36"/>
      <c r="C788" s="29"/>
      <c r="D788" s="29"/>
      <c r="E788" s="29"/>
      <c r="F788" s="29"/>
    </row>
    <row r="789">
      <c r="B789" s="36"/>
      <c r="C789" s="29"/>
      <c r="D789" s="29"/>
      <c r="E789" s="29"/>
      <c r="F789" s="29"/>
    </row>
    <row r="790">
      <c r="B790" s="36"/>
      <c r="C790" s="29"/>
      <c r="D790" s="29"/>
      <c r="E790" s="29"/>
      <c r="F790" s="29"/>
    </row>
    <row r="791">
      <c r="B791" s="36"/>
      <c r="C791" s="29"/>
      <c r="D791" s="29"/>
      <c r="E791" s="29"/>
      <c r="F791" s="29"/>
    </row>
    <row r="792">
      <c r="B792" s="36"/>
      <c r="C792" s="29"/>
      <c r="D792" s="29"/>
      <c r="E792" s="29"/>
      <c r="F792" s="29"/>
    </row>
    <row r="793">
      <c r="B793" s="36"/>
      <c r="C793" s="29"/>
      <c r="D793" s="29"/>
      <c r="E793" s="29"/>
      <c r="F793" s="29"/>
    </row>
    <row r="794">
      <c r="B794" s="36"/>
      <c r="C794" s="29"/>
      <c r="D794" s="29"/>
      <c r="E794" s="29"/>
      <c r="F794" s="29"/>
    </row>
    <row r="795">
      <c r="B795" s="36"/>
      <c r="C795" s="29"/>
      <c r="D795" s="29"/>
      <c r="E795" s="29"/>
      <c r="F795" s="29"/>
    </row>
    <row r="796">
      <c r="B796" s="36"/>
      <c r="C796" s="29"/>
      <c r="D796" s="29"/>
      <c r="E796" s="29"/>
      <c r="F796" s="29"/>
    </row>
    <row r="797">
      <c r="B797" s="36"/>
      <c r="C797" s="29"/>
      <c r="D797" s="29"/>
      <c r="E797" s="29"/>
      <c r="F797" s="29"/>
    </row>
    <row r="798">
      <c r="B798" s="36"/>
      <c r="C798" s="29"/>
      <c r="D798" s="29"/>
      <c r="E798" s="29"/>
      <c r="F798" s="29"/>
    </row>
    <row r="799">
      <c r="B799" s="36"/>
      <c r="C799" s="29"/>
      <c r="D799" s="29"/>
      <c r="E799" s="29"/>
      <c r="F799" s="29"/>
    </row>
    <row r="800">
      <c r="B800" s="36"/>
      <c r="C800" s="29"/>
      <c r="D800" s="29"/>
      <c r="E800" s="29"/>
      <c r="F800" s="29"/>
    </row>
    <row r="801">
      <c r="B801" s="36"/>
      <c r="C801" s="29"/>
      <c r="D801" s="29"/>
      <c r="E801" s="29"/>
      <c r="F801" s="29"/>
    </row>
    <row r="802">
      <c r="B802" s="36"/>
      <c r="C802" s="29"/>
      <c r="D802" s="29"/>
      <c r="E802" s="29"/>
      <c r="F802" s="29"/>
    </row>
    <row r="803">
      <c r="B803" s="36"/>
      <c r="C803" s="29"/>
      <c r="D803" s="29"/>
      <c r="E803" s="29"/>
      <c r="F803" s="29"/>
    </row>
    <row r="804">
      <c r="B804" s="36"/>
      <c r="C804" s="29"/>
      <c r="D804" s="29"/>
      <c r="E804" s="29"/>
      <c r="F804" s="29"/>
    </row>
    <row r="805">
      <c r="B805" s="36"/>
      <c r="C805" s="29"/>
      <c r="D805" s="29"/>
      <c r="E805" s="29"/>
      <c r="F805" s="29"/>
    </row>
    <row r="806">
      <c r="B806" s="36"/>
      <c r="C806" s="29"/>
      <c r="D806" s="29"/>
      <c r="E806" s="29"/>
      <c r="F806" s="29"/>
    </row>
    <row r="807">
      <c r="B807" s="36"/>
      <c r="C807" s="29"/>
      <c r="D807" s="29"/>
      <c r="E807" s="29"/>
      <c r="F807" s="29"/>
    </row>
    <row r="808">
      <c r="B808" s="36"/>
      <c r="C808" s="29"/>
      <c r="D808" s="29"/>
      <c r="E808" s="29"/>
      <c r="F808" s="29"/>
    </row>
    <row r="809">
      <c r="B809" s="36"/>
      <c r="C809" s="29"/>
      <c r="D809" s="29"/>
      <c r="E809" s="29"/>
      <c r="F809" s="29"/>
    </row>
    <row r="810">
      <c r="B810" s="36"/>
      <c r="C810" s="29"/>
      <c r="D810" s="29"/>
      <c r="E810" s="29"/>
      <c r="F810" s="29"/>
    </row>
    <row r="811">
      <c r="B811" s="36"/>
      <c r="C811" s="29"/>
      <c r="D811" s="29"/>
      <c r="E811" s="29"/>
      <c r="F811" s="29"/>
    </row>
    <row r="812">
      <c r="B812" s="36"/>
      <c r="C812" s="29"/>
      <c r="D812" s="29"/>
      <c r="E812" s="29"/>
      <c r="F812" s="29"/>
    </row>
    <row r="813">
      <c r="B813" s="36"/>
      <c r="C813" s="29"/>
      <c r="D813" s="29"/>
      <c r="E813" s="29"/>
      <c r="F813" s="29"/>
    </row>
    <row r="814">
      <c r="B814" s="36"/>
      <c r="C814" s="29"/>
      <c r="D814" s="29"/>
      <c r="E814" s="29"/>
      <c r="F814" s="29"/>
    </row>
    <row r="815">
      <c r="B815" s="36"/>
      <c r="C815" s="29"/>
      <c r="D815" s="29"/>
      <c r="E815" s="29"/>
      <c r="F815" s="29"/>
    </row>
    <row r="816">
      <c r="B816" s="36"/>
      <c r="C816" s="29"/>
      <c r="D816" s="29"/>
      <c r="E816" s="29"/>
      <c r="F816" s="29"/>
    </row>
    <row r="817">
      <c r="B817" s="36"/>
      <c r="C817" s="29"/>
      <c r="D817" s="29"/>
      <c r="E817" s="29"/>
      <c r="F817" s="29"/>
    </row>
    <row r="818">
      <c r="B818" s="36"/>
      <c r="C818" s="29"/>
      <c r="D818" s="29"/>
      <c r="E818" s="29"/>
      <c r="F818" s="29"/>
    </row>
    <row r="819">
      <c r="B819" s="36"/>
      <c r="C819" s="29"/>
      <c r="D819" s="29"/>
      <c r="E819" s="29"/>
      <c r="F819" s="29"/>
    </row>
    <row r="820">
      <c r="B820" s="36"/>
      <c r="C820" s="29"/>
      <c r="D820" s="29"/>
      <c r="E820" s="29"/>
      <c r="F820" s="29"/>
    </row>
    <row r="821">
      <c r="B821" s="36"/>
      <c r="C821" s="29"/>
      <c r="D821" s="29"/>
      <c r="E821" s="29"/>
      <c r="F821" s="29"/>
    </row>
    <row r="822">
      <c r="B822" s="36"/>
      <c r="C822" s="29"/>
      <c r="D822" s="29"/>
      <c r="E822" s="29"/>
      <c r="F822" s="29"/>
    </row>
    <row r="823">
      <c r="B823" s="36"/>
      <c r="C823" s="29"/>
      <c r="D823" s="29"/>
      <c r="E823" s="29"/>
      <c r="F823" s="29"/>
    </row>
    <row r="824">
      <c r="B824" s="36"/>
      <c r="C824" s="29"/>
      <c r="D824" s="29"/>
      <c r="E824" s="29"/>
      <c r="F824" s="29"/>
    </row>
    <row r="825">
      <c r="B825" s="36"/>
      <c r="C825" s="29"/>
      <c r="D825" s="29"/>
      <c r="E825" s="29"/>
      <c r="F825" s="29"/>
    </row>
    <row r="826">
      <c r="B826" s="36"/>
      <c r="C826" s="29"/>
      <c r="D826" s="29"/>
      <c r="E826" s="29"/>
      <c r="F826" s="29"/>
    </row>
    <row r="827">
      <c r="B827" s="36"/>
      <c r="C827" s="29"/>
      <c r="D827" s="29"/>
      <c r="E827" s="29"/>
      <c r="F827" s="29"/>
    </row>
    <row r="828">
      <c r="B828" s="36"/>
      <c r="C828" s="29"/>
      <c r="D828" s="29"/>
      <c r="E828" s="29"/>
      <c r="F828" s="29"/>
    </row>
    <row r="829">
      <c r="B829" s="36"/>
      <c r="C829" s="29"/>
      <c r="D829" s="29"/>
      <c r="E829" s="29"/>
      <c r="F829" s="29"/>
    </row>
    <row r="830">
      <c r="B830" s="36"/>
      <c r="C830" s="29"/>
      <c r="D830" s="29"/>
      <c r="E830" s="29"/>
      <c r="F830" s="29"/>
    </row>
    <row r="831">
      <c r="B831" s="36"/>
      <c r="C831" s="29"/>
      <c r="D831" s="29"/>
      <c r="E831" s="29"/>
      <c r="F831" s="29"/>
    </row>
    <row r="832">
      <c r="B832" s="36"/>
      <c r="C832" s="29"/>
      <c r="D832" s="29"/>
      <c r="E832" s="29"/>
      <c r="F832" s="29"/>
    </row>
    <row r="833">
      <c r="B833" s="36"/>
      <c r="C833" s="29"/>
      <c r="D833" s="29"/>
      <c r="E833" s="29"/>
      <c r="F833" s="29"/>
    </row>
    <row r="834">
      <c r="B834" s="36"/>
      <c r="C834" s="29"/>
      <c r="D834" s="29"/>
      <c r="E834" s="29"/>
      <c r="F834" s="29"/>
    </row>
    <row r="835">
      <c r="B835" s="36"/>
      <c r="C835" s="29"/>
      <c r="D835" s="29"/>
      <c r="E835" s="29"/>
      <c r="F835" s="29"/>
    </row>
    <row r="836">
      <c r="B836" s="36"/>
      <c r="C836" s="29"/>
      <c r="D836" s="29"/>
      <c r="E836" s="29"/>
      <c r="F836" s="29"/>
    </row>
    <row r="837">
      <c r="B837" s="36"/>
      <c r="C837" s="29"/>
      <c r="D837" s="29"/>
      <c r="E837" s="29"/>
      <c r="F837" s="29"/>
    </row>
    <row r="838">
      <c r="B838" s="36"/>
      <c r="C838" s="29"/>
      <c r="D838" s="29"/>
      <c r="E838" s="29"/>
      <c r="F838" s="29"/>
    </row>
    <row r="839">
      <c r="B839" s="36"/>
      <c r="C839" s="29"/>
      <c r="D839" s="29"/>
      <c r="E839" s="29"/>
      <c r="F839" s="29"/>
    </row>
    <row r="840">
      <c r="B840" s="36"/>
      <c r="C840" s="29"/>
      <c r="D840" s="29"/>
      <c r="E840" s="29"/>
      <c r="F840" s="29"/>
    </row>
    <row r="841">
      <c r="B841" s="36"/>
      <c r="C841" s="29"/>
      <c r="D841" s="29"/>
      <c r="E841" s="29"/>
      <c r="F841" s="29"/>
    </row>
    <row r="842">
      <c r="B842" s="36"/>
      <c r="C842" s="29"/>
      <c r="D842" s="29"/>
      <c r="E842" s="29"/>
      <c r="F842" s="29"/>
    </row>
    <row r="843">
      <c r="B843" s="36"/>
      <c r="C843" s="29"/>
      <c r="D843" s="29"/>
      <c r="E843" s="29"/>
      <c r="F843" s="29"/>
    </row>
    <row r="844">
      <c r="B844" s="36"/>
      <c r="C844" s="29"/>
      <c r="D844" s="29"/>
      <c r="E844" s="29"/>
      <c r="F844" s="29"/>
    </row>
    <row r="845">
      <c r="B845" s="36"/>
      <c r="C845" s="29"/>
      <c r="D845" s="29"/>
      <c r="E845" s="29"/>
      <c r="F845" s="29"/>
    </row>
    <row r="846">
      <c r="B846" s="36"/>
      <c r="C846" s="29"/>
      <c r="D846" s="29"/>
      <c r="E846" s="29"/>
      <c r="F846" s="29"/>
    </row>
    <row r="847">
      <c r="B847" s="36"/>
      <c r="C847" s="29"/>
      <c r="D847" s="29"/>
      <c r="E847" s="29"/>
      <c r="F847" s="29"/>
    </row>
    <row r="848">
      <c r="B848" s="36"/>
      <c r="C848" s="29"/>
      <c r="D848" s="29"/>
      <c r="E848" s="29"/>
      <c r="F848" s="29"/>
    </row>
    <row r="849">
      <c r="B849" s="36"/>
      <c r="C849" s="29"/>
      <c r="D849" s="29"/>
      <c r="E849" s="29"/>
      <c r="F849" s="29"/>
    </row>
    <row r="850">
      <c r="B850" s="36"/>
      <c r="C850" s="29"/>
      <c r="D850" s="29"/>
      <c r="E850" s="29"/>
      <c r="F850" s="29"/>
    </row>
    <row r="851">
      <c r="B851" s="36"/>
      <c r="C851" s="29"/>
      <c r="D851" s="29"/>
      <c r="E851" s="29"/>
      <c r="F851" s="29"/>
    </row>
    <row r="852">
      <c r="B852" s="36"/>
      <c r="C852" s="29"/>
      <c r="D852" s="29"/>
      <c r="E852" s="29"/>
      <c r="F852" s="29"/>
    </row>
    <row r="853">
      <c r="B853" s="36"/>
      <c r="C853" s="29"/>
      <c r="D853" s="29"/>
      <c r="E853" s="29"/>
      <c r="F853" s="29"/>
    </row>
    <row r="854">
      <c r="B854" s="36"/>
      <c r="C854" s="29"/>
      <c r="D854" s="29"/>
      <c r="E854" s="29"/>
      <c r="F854" s="29"/>
    </row>
    <row r="855">
      <c r="B855" s="36"/>
      <c r="C855" s="29"/>
      <c r="D855" s="29"/>
      <c r="E855" s="29"/>
      <c r="F855" s="29"/>
    </row>
    <row r="856">
      <c r="B856" s="36"/>
      <c r="C856" s="29"/>
      <c r="D856" s="29"/>
      <c r="E856" s="29"/>
      <c r="F856" s="29"/>
    </row>
    <row r="857">
      <c r="B857" s="36"/>
      <c r="C857" s="29"/>
      <c r="D857" s="29"/>
      <c r="E857" s="29"/>
      <c r="F857" s="29"/>
    </row>
    <row r="858">
      <c r="B858" s="36"/>
      <c r="C858" s="29"/>
      <c r="D858" s="29"/>
      <c r="E858" s="29"/>
      <c r="F858" s="29"/>
    </row>
    <row r="859">
      <c r="B859" s="36"/>
      <c r="C859" s="29"/>
      <c r="D859" s="29"/>
      <c r="E859" s="29"/>
      <c r="F859" s="29"/>
    </row>
    <row r="860">
      <c r="B860" s="36"/>
      <c r="C860" s="29"/>
      <c r="D860" s="29"/>
      <c r="E860" s="29"/>
      <c r="F860" s="29"/>
    </row>
    <row r="861">
      <c r="B861" s="36"/>
      <c r="C861" s="29"/>
      <c r="D861" s="29"/>
      <c r="E861" s="29"/>
      <c r="F861" s="29"/>
    </row>
    <row r="862">
      <c r="B862" s="36"/>
      <c r="C862" s="29"/>
      <c r="D862" s="29"/>
      <c r="E862" s="29"/>
      <c r="F862" s="29"/>
    </row>
    <row r="863">
      <c r="B863" s="36"/>
      <c r="C863" s="29"/>
      <c r="D863" s="29"/>
      <c r="E863" s="29"/>
      <c r="F863" s="29"/>
    </row>
    <row r="864">
      <c r="B864" s="36"/>
      <c r="C864" s="29"/>
      <c r="D864" s="29"/>
      <c r="E864" s="29"/>
      <c r="F864" s="29"/>
    </row>
    <row r="865">
      <c r="B865" s="36"/>
      <c r="C865" s="29"/>
      <c r="D865" s="29"/>
      <c r="E865" s="29"/>
      <c r="F865" s="29"/>
    </row>
    <row r="866">
      <c r="B866" s="36"/>
      <c r="C866" s="29"/>
      <c r="D866" s="29"/>
      <c r="E866" s="29"/>
      <c r="F866" s="29"/>
    </row>
    <row r="867">
      <c r="B867" s="36"/>
      <c r="C867" s="29"/>
      <c r="D867" s="29"/>
      <c r="E867" s="29"/>
      <c r="F867" s="29"/>
    </row>
    <row r="868">
      <c r="B868" s="36"/>
      <c r="C868" s="29"/>
      <c r="D868" s="29"/>
      <c r="E868" s="29"/>
      <c r="F868" s="29"/>
    </row>
    <row r="869">
      <c r="B869" s="36"/>
      <c r="C869" s="29"/>
      <c r="D869" s="29"/>
      <c r="E869" s="29"/>
      <c r="F869" s="29"/>
    </row>
    <row r="870">
      <c r="B870" s="36"/>
      <c r="C870" s="29"/>
      <c r="D870" s="29"/>
      <c r="E870" s="29"/>
      <c r="F870" s="29"/>
    </row>
    <row r="871">
      <c r="B871" s="36"/>
      <c r="C871" s="29"/>
      <c r="D871" s="29"/>
      <c r="E871" s="29"/>
      <c r="F871" s="29"/>
    </row>
    <row r="872">
      <c r="B872" s="36"/>
      <c r="C872" s="29"/>
      <c r="D872" s="29"/>
      <c r="E872" s="29"/>
      <c r="F872" s="29"/>
    </row>
    <row r="873">
      <c r="B873" s="36"/>
      <c r="C873" s="29"/>
      <c r="D873" s="29"/>
      <c r="E873" s="29"/>
      <c r="F873" s="29"/>
    </row>
    <row r="874">
      <c r="B874" s="36"/>
      <c r="C874" s="29"/>
      <c r="D874" s="29"/>
      <c r="E874" s="29"/>
      <c r="F874" s="29"/>
    </row>
    <row r="875">
      <c r="B875" s="36"/>
      <c r="C875" s="29"/>
      <c r="D875" s="29"/>
      <c r="E875" s="29"/>
      <c r="F875" s="29"/>
    </row>
    <row r="876">
      <c r="B876" s="36"/>
      <c r="C876" s="29"/>
      <c r="D876" s="29"/>
      <c r="E876" s="29"/>
      <c r="F876" s="29"/>
    </row>
    <row r="877">
      <c r="B877" s="36"/>
      <c r="C877" s="29"/>
      <c r="D877" s="29"/>
      <c r="E877" s="29"/>
      <c r="F877" s="29"/>
    </row>
    <row r="878">
      <c r="B878" s="36"/>
      <c r="C878" s="29"/>
      <c r="D878" s="29"/>
      <c r="E878" s="29"/>
      <c r="F878" s="29"/>
    </row>
    <row r="879">
      <c r="B879" s="36"/>
      <c r="C879" s="29"/>
      <c r="D879" s="29"/>
      <c r="E879" s="29"/>
      <c r="F879" s="29"/>
    </row>
    <row r="880">
      <c r="B880" s="36"/>
      <c r="C880" s="29"/>
      <c r="D880" s="29"/>
      <c r="E880" s="29"/>
      <c r="F880" s="29"/>
    </row>
    <row r="881">
      <c r="B881" s="36"/>
      <c r="C881" s="29"/>
      <c r="D881" s="29"/>
      <c r="E881" s="29"/>
      <c r="F881" s="29"/>
    </row>
    <row r="882">
      <c r="B882" s="36"/>
      <c r="C882" s="29"/>
      <c r="D882" s="29"/>
      <c r="E882" s="29"/>
      <c r="F882" s="29"/>
    </row>
    <row r="883">
      <c r="B883" s="36"/>
      <c r="C883" s="29"/>
      <c r="D883" s="29"/>
      <c r="E883" s="29"/>
      <c r="F883" s="29"/>
    </row>
    <row r="884">
      <c r="B884" s="36"/>
      <c r="C884" s="29"/>
      <c r="D884" s="29"/>
      <c r="E884" s="29"/>
      <c r="F884" s="29"/>
    </row>
    <row r="885">
      <c r="B885" s="36"/>
      <c r="C885" s="29"/>
      <c r="D885" s="29"/>
      <c r="E885" s="29"/>
      <c r="F885" s="29"/>
    </row>
    <row r="886">
      <c r="B886" s="36"/>
      <c r="C886" s="29"/>
      <c r="D886" s="29"/>
      <c r="E886" s="29"/>
      <c r="F886" s="29"/>
    </row>
    <row r="887">
      <c r="B887" s="36"/>
      <c r="C887" s="29"/>
      <c r="D887" s="29"/>
      <c r="E887" s="29"/>
      <c r="F887" s="29"/>
    </row>
    <row r="888">
      <c r="B888" s="36"/>
      <c r="C888" s="29"/>
      <c r="D888" s="29"/>
      <c r="E888" s="29"/>
      <c r="F888" s="29"/>
    </row>
    <row r="889">
      <c r="B889" s="36"/>
      <c r="C889" s="29"/>
      <c r="D889" s="29"/>
      <c r="E889" s="29"/>
      <c r="F889" s="29"/>
    </row>
    <row r="890">
      <c r="B890" s="36"/>
      <c r="C890" s="29"/>
      <c r="D890" s="29"/>
      <c r="E890" s="29"/>
      <c r="F890" s="29"/>
    </row>
    <row r="891">
      <c r="B891" s="36"/>
      <c r="C891" s="29"/>
      <c r="D891" s="29"/>
      <c r="E891" s="29"/>
      <c r="F891" s="29"/>
    </row>
    <row r="892">
      <c r="B892" s="36"/>
      <c r="C892" s="29"/>
      <c r="D892" s="29"/>
      <c r="E892" s="29"/>
      <c r="F892" s="29"/>
    </row>
    <row r="893">
      <c r="B893" s="36"/>
      <c r="C893" s="29"/>
      <c r="D893" s="29"/>
      <c r="E893" s="29"/>
      <c r="F893" s="29"/>
    </row>
    <row r="894">
      <c r="B894" s="36"/>
      <c r="C894" s="29"/>
      <c r="D894" s="29"/>
      <c r="E894" s="29"/>
      <c r="F894" s="29"/>
    </row>
    <row r="895">
      <c r="B895" s="36"/>
      <c r="C895" s="29"/>
      <c r="D895" s="29"/>
      <c r="E895" s="29"/>
      <c r="F895" s="29"/>
    </row>
    <row r="896">
      <c r="B896" s="36"/>
      <c r="C896" s="29"/>
      <c r="D896" s="29"/>
      <c r="E896" s="29"/>
      <c r="F896" s="29"/>
    </row>
    <row r="897">
      <c r="B897" s="36"/>
      <c r="C897" s="29"/>
      <c r="D897" s="29"/>
      <c r="E897" s="29"/>
      <c r="F897" s="29"/>
    </row>
    <row r="898">
      <c r="B898" s="36"/>
      <c r="C898" s="29"/>
      <c r="D898" s="29"/>
      <c r="E898" s="29"/>
      <c r="F898" s="29"/>
    </row>
    <row r="899">
      <c r="B899" s="36"/>
      <c r="C899" s="29"/>
      <c r="D899" s="29"/>
      <c r="E899" s="29"/>
      <c r="F899" s="29"/>
    </row>
    <row r="900">
      <c r="B900" s="36"/>
      <c r="C900" s="29"/>
      <c r="D900" s="29"/>
      <c r="E900" s="29"/>
      <c r="F900" s="29"/>
    </row>
    <row r="901">
      <c r="B901" s="36"/>
      <c r="C901" s="29"/>
      <c r="D901" s="29"/>
      <c r="E901" s="29"/>
      <c r="F901" s="29"/>
    </row>
    <row r="902">
      <c r="B902" s="36"/>
      <c r="C902" s="29"/>
      <c r="D902" s="29"/>
      <c r="E902" s="29"/>
      <c r="F902" s="29"/>
    </row>
    <row r="903">
      <c r="B903" s="36"/>
      <c r="C903" s="29"/>
      <c r="D903" s="29"/>
      <c r="E903" s="29"/>
      <c r="F903" s="29"/>
    </row>
    <row r="904">
      <c r="B904" s="36"/>
      <c r="C904" s="29"/>
      <c r="D904" s="29"/>
      <c r="E904" s="29"/>
      <c r="F904" s="29"/>
    </row>
    <row r="905">
      <c r="B905" s="36"/>
      <c r="C905" s="29"/>
      <c r="D905" s="29"/>
      <c r="E905" s="29"/>
      <c r="F905" s="29"/>
    </row>
    <row r="906">
      <c r="B906" s="36"/>
      <c r="C906" s="29"/>
      <c r="D906" s="29"/>
      <c r="E906" s="29"/>
      <c r="F906" s="29"/>
    </row>
    <row r="907">
      <c r="B907" s="36"/>
      <c r="C907" s="29"/>
      <c r="D907" s="29"/>
      <c r="E907" s="29"/>
      <c r="F907" s="29"/>
    </row>
    <row r="908">
      <c r="B908" s="36"/>
      <c r="C908" s="29"/>
      <c r="D908" s="29"/>
      <c r="E908" s="29"/>
      <c r="F908" s="29"/>
    </row>
    <row r="909">
      <c r="B909" s="36"/>
      <c r="C909" s="29"/>
      <c r="D909" s="29"/>
      <c r="E909" s="29"/>
      <c r="F909" s="29"/>
    </row>
    <row r="910">
      <c r="B910" s="36"/>
      <c r="C910" s="29"/>
      <c r="D910" s="29"/>
      <c r="E910" s="29"/>
      <c r="F910" s="29"/>
    </row>
    <row r="911">
      <c r="B911" s="36"/>
      <c r="C911" s="29"/>
      <c r="D911" s="29"/>
      <c r="E911" s="29"/>
      <c r="F911" s="29"/>
    </row>
    <row r="912">
      <c r="B912" s="36"/>
      <c r="C912" s="29"/>
      <c r="D912" s="29"/>
      <c r="E912" s="29"/>
      <c r="F912" s="29"/>
    </row>
    <row r="913">
      <c r="B913" s="36"/>
      <c r="C913" s="29"/>
      <c r="D913" s="29"/>
      <c r="E913" s="29"/>
      <c r="F913" s="29"/>
    </row>
    <row r="914">
      <c r="B914" s="36"/>
      <c r="C914" s="29"/>
      <c r="D914" s="29"/>
      <c r="E914" s="29"/>
      <c r="F914" s="29"/>
    </row>
    <row r="915">
      <c r="B915" s="36"/>
      <c r="C915" s="29"/>
      <c r="D915" s="29"/>
      <c r="E915" s="29"/>
      <c r="F915" s="29"/>
    </row>
    <row r="916">
      <c r="B916" s="36"/>
      <c r="C916" s="29"/>
      <c r="D916" s="29"/>
      <c r="E916" s="29"/>
      <c r="F916" s="29"/>
    </row>
    <row r="917">
      <c r="B917" s="36"/>
      <c r="C917" s="29"/>
      <c r="D917" s="29"/>
      <c r="E917" s="29"/>
      <c r="F917" s="29"/>
    </row>
    <row r="918">
      <c r="B918" s="36"/>
      <c r="C918" s="29"/>
      <c r="D918" s="29"/>
      <c r="E918" s="29"/>
      <c r="F918" s="29"/>
    </row>
    <row r="919">
      <c r="B919" s="36"/>
      <c r="C919" s="29"/>
      <c r="D919" s="29"/>
      <c r="E919" s="29"/>
      <c r="F919" s="29"/>
    </row>
    <row r="920">
      <c r="B920" s="36"/>
      <c r="C920" s="29"/>
      <c r="D920" s="29"/>
      <c r="E920" s="29"/>
      <c r="F920" s="29"/>
    </row>
    <row r="921">
      <c r="B921" s="36"/>
      <c r="C921" s="29"/>
      <c r="D921" s="29"/>
      <c r="E921" s="29"/>
      <c r="F921" s="29"/>
    </row>
    <row r="922">
      <c r="B922" s="36"/>
      <c r="C922" s="29"/>
      <c r="D922" s="29"/>
      <c r="E922" s="29"/>
      <c r="F922" s="29"/>
    </row>
    <row r="923">
      <c r="B923" s="36"/>
      <c r="C923" s="29"/>
      <c r="D923" s="29"/>
      <c r="E923" s="29"/>
      <c r="F923" s="29"/>
    </row>
    <row r="924">
      <c r="B924" s="36"/>
      <c r="C924" s="29"/>
      <c r="D924" s="29"/>
      <c r="E924" s="29"/>
      <c r="F924" s="29"/>
    </row>
    <row r="925">
      <c r="B925" s="36"/>
      <c r="C925" s="29"/>
      <c r="D925" s="29"/>
      <c r="E925" s="29"/>
      <c r="F925" s="29"/>
    </row>
    <row r="926">
      <c r="B926" s="36"/>
      <c r="C926" s="29"/>
      <c r="D926" s="29"/>
      <c r="E926" s="29"/>
      <c r="F926" s="29"/>
    </row>
    <row r="927">
      <c r="B927" s="36"/>
      <c r="C927" s="29"/>
      <c r="D927" s="29"/>
      <c r="E927" s="29"/>
      <c r="F927" s="29"/>
    </row>
    <row r="928">
      <c r="B928" s="36"/>
      <c r="C928" s="29"/>
      <c r="D928" s="29"/>
      <c r="E928" s="29"/>
      <c r="F928" s="29"/>
    </row>
    <row r="929">
      <c r="B929" s="36"/>
      <c r="C929" s="29"/>
      <c r="D929" s="29"/>
      <c r="E929" s="29"/>
      <c r="F929" s="29"/>
    </row>
    <row r="930">
      <c r="B930" s="36"/>
      <c r="C930" s="29"/>
      <c r="D930" s="29"/>
      <c r="E930" s="29"/>
      <c r="F930" s="29"/>
    </row>
    <row r="931">
      <c r="B931" s="36"/>
      <c r="C931" s="29"/>
      <c r="D931" s="29"/>
      <c r="E931" s="29"/>
      <c r="F931" s="29"/>
    </row>
    <row r="932">
      <c r="B932" s="36"/>
      <c r="C932" s="29"/>
      <c r="D932" s="29"/>
      <c r="E932" s="29"/>
      <c r="F932" s="29"/>
    </row>
    <row r="933">
      <c r="B933" s="36"/>
      <c r="C933" s="29"/>
      <c r="D933" s="29"/>
      <c r="E933" s="29"/>
      <c r="F933" s="29"/>
    </row>
    <row r="934">
      <c r="B934" s="36"/>
      <c r="C934" s="29"/>
      <c r="D934" s="29"/>
      <c r="E934" s="29"/>
      <c r="F934" s="29"/>
    </row>
    <row r="935">
      <c r="B935" s="36"/>
      <c r="C935" s="29"/>
      <c r="D935" s="29"/>
      <c r="E935" s="29"/>
      <c r="F935" s="29"/>
    </row>
    <row r="936">
      <c r="B936" s="36"/>
      <c r="C936" s="29"/>
      <c r="D936" s="29"/>
      <c r="E936" s="29"/>
      <c r="F936" s="29"/>
    </row>
    <row r="937">
      <c r="B937" s="36"/>
      <c r="C937" s="29"/>
      <c r="D937" s="29"/>
      <c r="E937" s="29"/>
      <c r="F937" s="29"/>
    </row>
    <row r="938">
      <c r="B938" s="36"/>
      <c r="C938" s="29"/>
      <c r="D938" s="29"/>
      <c r="E938" s="29"/>
      <c r="F938" s="29"/>
    </row>
    <row r="939">
      <c r="B939" s="36"/>
      <c r="C939" s="29"/>
      <c r="D939" s="29"/>
      <c r="E939" s="29"/>
      <c r="F939" s="29"/>
    </row>
    <row r="940">
      <c r="B940" s="36"/>
      <c r="C940" s="29"/>
      <c r="D940" s="29"/>
      <c r="E940" s="29"/>
      <c r="F940" s="29"/>
    </row>
    <row r="941">
      <c r="B941" s="36"/>
      <c r="C941" s="29"/>
      <c r="D941" s="29"/>
      <c r="E941" s="29"/>
      <c r="F941" s="29"/>
    </row>
    <row r="942">
      <c r="B942" s="36"/>
      <c r="C942" s="29"/>
      <c r="D942" s="29"/>
      <c r="E942" s="29"/>
      <c r="F942" s="29"/>
    </row>
    <row r="943">
      <c r="B943" s="36"/>
      <c r="C943" s="29"/>
      <c r="D943" s="29"/>
      <c r="E943" s="29"/>
      <c r="F943" s="29"/>
    </row>
    <row r="944">
      <c r="B944" s="36"/>
      <c r="C944" s="29"/>
      <c r="D944" s="29"/>
      <c r="E944" s="29"/>
      <c r="F944" s="29"/>
    </row>
    <row r="945">
      <c r="B945" s="36"/>
      <c r="C945" s="29"/>
      <c r="D945" s="29"/>
      <c r="E945" s="29"/>
      <c r="F945" s="29"/>
    </row>
    <row r="946">
      <c r="B946" s="36"/>
      <c r="C946" s="29"/>
      <c r="D946" s="29"/>
      <c r="E946" s="29"/>
      <c r="F946" s="29"/>
    </row>
    <row r="947">
      <c r="B947" s="36"/>
      <c r="C947" s="29"/>
      <c r="D947" s="29"/>
      <c r="E947" s="29"/>
      <c r="F947" s="29"/>
    </row>
    <row r="948">
      <c r="B948" s="36"/>
      <c r="C948" s="29"/>
      <c r="D948" s="29"/>
      <c r="E948" s="29"/>
      <c r="F948" s="29"/>
    </row>
    <row r="949">
      <c r="B949" s="36"/>
      <c r="C949" s="29"/>
      <c r="D949" s="29"/>
      <c r="E949" s="29"/>
      <c r="F949" s="29"/>
    </row>
    <row r="950">
      <c r="B950" s="36"/>
      <c r="C950" s="29"/>
      <c r="D950" s="29"/>
      <c r="E950" s="29"/>
      <c r="F950" s="29"/>
    </row>
    <row r="951">
      <c r="B951" s="36"/>
      <c r="C951" s="29"/>
      <c r="D951" s="29"/>
      <c r="E951" s="29"/>
      <c r="F951" s="29"/>
    </row>
    <row r="952">
      <c r="B952" s="36"/>
      <c r="C952" s="29"/>
      <c r="D952" s="29"/>
      <c r="E952" s="29"/>
      <c r="F952" s="29"/>
    </row>
    <row r="953">
      <c r="B953" s="36"/>
      <c r="C953" s="29"/>
      <c r="D953" s="29"/>
      <c r="E953" s="29"/>
      <c r="F953" s="29"/>
    </row>
    <row r="954">
      <c r="B954" s="36"/>
      <c r="C954" s="29"/>
      <c r="D954" s="29"/>
      <c r="E954" s="29"/>
      <c r="F954" s="29"/>
    </row>
    <row r="955">
      <c r="B955" s="36"/>
      <c r="C955" s="29"/>
      <c r="D955" s="29"/>
      <c r="E955" s="29"/>
      <c r="F955" s="29"/>
    </row>
    <row r="956">
      <c r="B956" s="36"/>
      <c r="C956" s="29"/>
      <c r="D956" s="29"/>
      <c r="E956" s="29"/>
      <c r="F956" s="29"/>
    </row>
    <row r="957">
      <c r="B957" s="36"/>
      <c r="C957" s="29"/>
      <c r="D957" s="29"/>
      <c r="E957" s="29"/>
      <c r="F957" s="29"/>
    </row>
    <row r="958">
      <c r="B958" s="36"/>
      <c r="C958" s="29"/>
      <c r="D958" s="29"/>
      <c r="E958" s="29"/>
      <c r="F958" s="29"/>
    </row>
    <row r="959">
      <c r="B959" s="36"/>
      <c r="C959" s="29"/>
      <c r="D959" s="29"/>
      <c r="E959" s="29"/>
      <c r="F959" s="29"/>
    </row>
    <row r="960">
      <c r="B960" s="36"/>
      <c r="C960" s="29"/>
      <c r="D960" s="29"/>
      <c r="E960" s="29"/>
      <c r="F960" s="29"/>
    </row>
    <row r="961">
      <c r="B961" s="36"/>
      <c r="C961" s="29"/>
      <c r="D961" s="29"/>
      <c r="E961" s="29"/>
      <c r="F961" s="29"/>
    </row>
    <row r="962">
      <c r="B962" s="36"/>
      <c r="C962" s="29"/>
      <c r="D962" s="29"/>
      <c r="E962" s="29"/>
      <c r="F962" s="29"/>
    </row>
    <row r="963">
      <c r="B963" s="36"/>
      <c r="C963" s="29"/>
      <c r="D963" s="29"/>
      <c r="E963" s="29"/>
      <c r="F963" s="29"/>
    </row>
    <row r="964">
      <c r="B964" s="36"/>
      <c r="C964" s="29"/>
      <c r="D964" s="29"/>
      <c r="E964" s="29"/>
      <c r="F964" s="29"/>
    </row>
    <row r="965">
      <c r="B965" s="36"/>
      <c r="C965" s="29"/>
      <c r="D965" s="29"/>
      <c r="E965" s="29"/>
      <c r="F965" s="29"/>
    </row>
    <row r="966">
      <c r="B966" s="36"/>
      <c r="C966" s="29"/>
      <c r="D966" s="29"/>
      <c r="E966" s="29"/>
      <c r="F966" s="29"/>
    </row>
    <row r="967">
      <c r="B967" s="36"/>
      <c r="C967" s="29"/>
      <c r="D967" s="29"/>
      <c r="E967" s="29"/>
      <c r="F967" s="29"/>
    </row>
    <row r="968">
      <c r="B968" s="36"/>
      <c r="C968" s="29"/>
      <c r="D968" s="29"/>
      <c r="E968" s="29"/>
      <c r="F968" s="29"/>
    </row>
    <row r="969">
      <c r="B969" s="36"/>
      <c r="C969" s="29"/>
      <c r="D969" s="29"/>
      <c r="E969" s="29"/>
      <c r="F969" s="29"/>
    </row>
    <row r="970">
      <c r="B970" s="36"/>
      <c r="C970" s="29"/>
      <c r="D970" s="29"/>
      <c r="E970" s="29"/>
      <c r="F970" s="29"/>
    </row>
    <row r="971">
      <c r="B971" s="36"/>
      <c r="C971" s="29"/>
      <c r="D971" s="29"/>
      <c r="E971" s="29"/>
      <c r="F971" s="29"/>
    </row>
    <row r="972">
      <c r="B972" s="36"/>
      <c r="C972" s="29"/>
      <c r="D972" s="29"/>
      <c r="E972" s="29"/>
      <c r="F972" s="29"/>
    </row>
    <row r="973">
      <c r="B973" s="36"/>
      <c r="C973" s="29"/>
      <c r="D973" s="29"/>
      <c r="E973" s="29"/>
      <c r="F973" s="29"/>
    </row>
    <row r="974">
      <c r="B974" s="36"/>
      <c r="C974" s="29"/>
      <c r="D974" s="29"/>
      <c r="E974" s="29"/>
      <c r="F974" s="29"/>
    </row>
    <row r="975">
      <c r="B975" s="36"/>
      <c r="C975" s="29"/>
      <c r="D975" s="29"/>
      <c r="E975" s="29"/>
      <c r="F975" s="29"/>
    </row>
    <row r="976">
      <c r="B976" s="36"/>
      <c r="C976" s="29"/>
      <c r="D976" s="29"/>
      <c r="E976" s="29"/>
      <c r="F976" s="29"/>
    </row>
    <row r="977">
      <c r="B977" s="36"/>
      <c r="C977" s="29"/>
      <c r="D977" s="29"/>
      <c r="E977" s="29"/>
      <c r="F977" s="29"/>
    </row>
    <row r="978">
      <c r="B978" s="36"/>
      <c r="C978" s="29"/>
      <c r="D978" s="29"/>
      <c r="E978" s="29"/>
      <c r="F978" s="29"/>
    </row>
    <row r="979">
      <c r="B979" s="36"/>
      <c r="C979" s="29"/>
      <c r="D979" s="29"/>
      <c r="E979" s="29"/>
      <c r="F979" s="29"/>
    </row>
    <row r="980">
      <c r="B980" s="36"/>
      <c r="C980" s="29"/>
      <c r="D980" s="29"/>
      <c r="E980" s="29"/>
      <c r="F980" s="29"/>
    </row>
    <row r="981">
      <c r="B981" s="36"/>
      <c r="C981" s="29"/>
      <c r="D981" s="29"/>
      <c r="E981" s="29"/>
      <c r="F981" s="29"/>
    </row>
    <row r="982">
      <c r="B982" s="36"/>
      <c r="C982" s="29"/>
      <c r="D982" s="29"/>
      <c r="E982" s="29"/>
      <c r="F982" s="29"/>
    </row>
    <row r="983">
      <c r="B983" s="36"/>
      <c r="C983" s="29"/>
      <c r="D983" s="29"/>
      <c r="E983" s="29"/>
      <c r="F983" s="29"/>
    </row>
    <row r="984">
      <c r="B984" s="36"/>
      <c r="C984" s="29"/>
      <c r="D984" s="29"/>
      <c r="E984" s="29"/>
      <c r="F984" s="29"/>
    </row>
    <row r="985">
      <c r="B985" s="36"/>
      <c r="C985" s="29"/>
      <c r="D985" s="29"/>
      <c r="E985" s="29"/>
      <c r="F985" s="29"/>
    </row>
    <row r="986">
      <c r="B986" s="36"/>
      <c r="C986" s="29"/>
      <c r="D986" s="29"/>
      <c r="E986" s="29"/>
      <c r="F986" s="29"/>
    </row>
    <row r="987">
      <c r="B987" s="36"/>
      <c r="C987" s="29"/>
      <c r="D987" s="29"/>
      <c r="E987" s="29"/>
      <c r="F987" s="29"/>
    </row>
    <row r="988">
      <c r="B988" s="36"/>
      <c r="C988" s="29"/>
      <c r="D988" s="29"/>
      <c r="E988" s="29"/>
      <c r="F988" s="29"/>
    </row>
    <row r="989">
      <c r="B989" s="36"/>
      <c r="C989" s="29"/>
      <c r="D989" s="29"/>
      <c r="E989" s="29"/>
      <c r="F989" s="29"/>
    </row>
    <row r="990">
      <c r="B990" s="36"/>
      <c r="C990" s="29"/>
      <c r="D990" s="29"/>
      <c r="E990" s="29"/>
      <c r="F990" s="29"/>
    </row>
    <row r="991">
      <c r="B991" s="36"/>
      <c r="C991" s="29"/>
      <c r="D991" s="29"/>
      <c r="E991" s="29"/>
      <c r="F991" s="29"/>
    </row>
    <row r="992">
      <c r="B992" s="36"/>
      <c r="C992" s="29"/>
      <c r="D992" s="29"/>
      <c r="E992" s="29"/>
      <c r="F992" s="29"/>
    </row>
    <row r="993">
      <c r="B993" s="36"/>
      <c r="C993" s="29"/>
      <c r="D993" s="29"/>
      <c r="E993" s="29"/>
      <c r="F993" s="29"/>
    </row>
    <row r="994">
      <c r="B994" s="36"/>
      <c r="C994" s="29"/>
      <c r="D994" s="29"/>
      <c r="E994" s="29"/>
      <c r="F994" s="29"/>
    </row>
    <row r="995">
      <c r="B995" s="36"/>
      <c r="C995" s="29"/>
      <c r="D995" s="29"/>
      <c r="E995" s="29"/>
      <c r="F995" s="29"/>
    </row>
    <row r="996">
      <c r="B996" s="36"/>
      <c r="C996" s="29"/>
      <c r="D996" s="29"/>
      <c r="E996" s="29"/>
      <c r="F996" s="29"/>
    </row>
    <row r="997">
      <c r="B997" s="36"/>
      <c r="C997" s="29"/>
      <c r="D997" s="29"/>
      <c r="E997" s="29"/>
      <c r="F997" s="29"/>
    </row>
    <row r="998">
      <c r="B998" s="36"/>
      <c r="C998" s="29"/>
      <c r="D998" s="29"/>
      <c r="E998" s="29"/>
      <c r="F998" s="29"/>
    </row>
    <row r="999">
      <c r="B999" s="36"/>
      <c r="C999" s="29"/>
      <c r="D999" s="29"/>
      <c r="E999" s="29"/>
      <c r="F999" s="29"/>
    </row>
    <row r="1000">
      <c r="B1000" s="36"/>
      <c r="C1000" s="29"/>
      <c r="D1000" s="29"/>
      <c r="E1000" s="29"/>
      <c r="F1000" s="29"/>
    </row>
    <row r="1001">
      <c r="B1001" s="36"/>
      <c r="C1001" s="29"/>
      <c r="D1001" s="29"/>
      <c r="E1001" s="29"/>
      <c r="F1001" s="29"/>
    </row>
    <row r="1002">
      <c r="B1002" s="36"/>
    </row>
  </sheetData>
  <autoFilter ref="$B$1:$F$214">
    <sortState ref="B1:F214">
      <sortCondition ref="B1:B214"/>
    </sortState>
  </autoFilter>
  <conditionalFormatting sqref="A1">
    <cfRule type="notContainsBlanks" dxfId="0" priority="1">
      <formula>LEN(TRIM(A1))&gt;0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1" t="s">
        <v>0</v>
      </c>
      <c r="B1" s="72" t="s">
        <v>1</v>
      </c>
      <c r="C1" s="73" t="s">
        <v>2084</v>
      </c>
      <c r="D1" s="73" t="s">
        <v>2</v>
      </c>
      <c r="E1" s="74" t="s">
        <v>2085</v>
      </c>
      <c r="F1" s="75" t="s">
        <v>2116</v>
      </c>
      <c r="G1" s="76" t="s">
        <v>2087</v>
      </c>
      <c r="H1" s="72" t="s">
        <v>2117</v>
      </c>
      <c r="I1" s="76" t="s">
        <v>2089</v>
      </c>
      <c r="J1" s="76" t="s">
        <v>2090</v>
      </c>
      <c r="K1" s="76" t="s">
        <v>2091</v>
      </c>
      <c r="L1" s="77" t="s">
        <v>4</v>
      </c>
      <c r="M1" s="76" t="s">
        <v>2092</v>
      </c>
      <c r="N1" s="76" t="s">
        <v>2093</v>
      </c>
      <c r="O1" s="76" t="s">
        <v>2094</v>
      </c>
      <c r="P1" s="76" t="s">
        <v>5</v>
      </c>
      <c r="Q1" s="76" t="s">
        <v>6</v>
      </c>
      <c r="R1" s="76" t="s">
        <v>7</v>
      </c>
      <c r="S1" s="76" t="s">
        <v>8</v>
      </c>
      <c r="T1" s="76" t="s">
        <v>9</v>
      </c>
      <c r="U1" s="76" t="s">
        <v>10</v>
      </c>
      <c r="V1" s="76" t="s">
        <v>11</v>
      </c>
      <c r="W1" s="76" t="s">
        <v>12</v>
      </c>
      <c r="X1" s="76" t="s">
        <v>13</v>
      </c>
      <c r="Y1" s="76" t="s">
        <v>14</v>
      </c>
      <c r="Z1" s="78" t="s">
        <v>15</v>
      </c>
    </row>
    <row r="2">
      <c r="A2" s="79" t="s">
        <v>147</v>
      </c>
      <c r="B2" s="80" t="s">
        <v>148</v>
      </c>
      <c r="C2" s="81">
        <v>2.0</v>
      </c>
      <c r="D2" s="81">
        <v>119.45</v>
      </c>
      <c r="E2" s="82">
        <v>0.11945</v>
      </c>
      <c r="F2" s="83">
        <v>1.0</v>
      </c>
      <c r="G2" s="84">
        <v>55.59399796</v>
      </c>
      <c r="H2" s="80">
        <v>66.40703056322</v>
      </c>
      <c r="I2" s="84">
        <v>56.0</v>
      </c>
      <c r="J2" s="84">
        <v>44.40600204</v>
      </c>
      <c r="K2" s="84">
        <v>44.0</v>
      </c>
      <c r="L2" s="85">
        <v>77.97092085</v>
      </c>
      <c r="M2" s="84" t="s">
        <v>2118</v>
      </c>
      <c r="N2" s="86">
        <v>77.97092085</v>
      </c>
      <c r="O2" s="84">
        <v>56.0</v>
      </c>
      <c r="P2" s="84">
        <v>4.076899625</v>
      </c>
      <c r="Q2" s="84">
        <v>17.95217953</v>
      </c>
      <c r="R2" s="84">
        <v>0.0</v>
      </c>
      <c r="S2" s="84">
        <v>60.99418489</v>
      </c>
      <c r="T2" s="84">
        <v>2.096609799</v>
      </c>
      <c r="U2" s="84">
        <v>36.90920532</v>
      </c>
      <c r="V2" s="84">
        <v>0.0</v>
      </c>
      <c r="W2" s="84">
        <v>91.53117485</v>
      </c>
      <c r="X2" s="84">
        <v>5.658666461</v>
      </c>
      <c r="Y2" s="84">
        <v>2.810158691</v>
      </c>
      <c r="Z2" s="87">
        <v>0.0</v>
      </c>
    </row>
    <row r="3">
      <c r="A3" s="79" t="s">
        <v>177</v>
      </c>
      <c r="B3" s="80" t="s">
        <v>148</v>
      </c>
      <c r="C3" s="81">
        <v>2.0</v>
      </c>
      <c r="D3" s="81">
        <v>198.41</v>
      </c>
      <c r="E3" s="82">
        <v>0.19841</v>
      </c>
      <c r="F3" s="83">
        <v>1.0</v>
      </c>
      <c r="G3" s="84">
        <v>17.88899994</v>
      </c>
      <c r="H3" s="80">
        <v>35.493564780954</v>
      </c>
      <c r="I3" s="84">
        <v>18.0</v>
      </c>
      <c r="J3" s="84">
        <v>82.11100006</v>
      </c>
      <c r="K3" s="84">
        <v>82.0</v>
      </c>
      <c r="L3" s="85">
        <v>91.83772455</v>
      </c>
      <c r="M3" s="84" t="s">
        <v>2118</v>
      </c>
      <c r="N3" s="86">
        <v>91.83772455</v>
      </c>
      <c r="O3" s="84">
        <v>18.0</v>
      </c>
      <c r="P3" s="84">
        <v>6.520899952</v>
      </c>
      <c r="Q3" s="84">
        <v>1.418623428</v>
      </c>
      <c r="R3" s="84">
        <v>0.2227520679</v>
      </c>
      <c r="S3" s="84">
        <v>91.78032287</v>
      </c>
      <c r="T3" s="84">
        <v>6.220703339</v>
      </c>
      <c r="U3" s="84">
        <v>1.72769216</v>
      </c>
      <c r="V3" s="84">
        <v>0.2712816327</v>
      </c>
      <c r="W3" s="84">
        <v>92.10119</v>
      </c>
      <c r="X3" s="84">
        <v>7.89881</v>
      </c>
      <c r="Y3" s="84">
        <v>0.0</v>
      </c>
      <c r="Z3" s="87">
        <v>0.0</v>
      </c>
    </row>
    <row r="4">
      <c r="A4" s="79" t="s">
        <v>190</v>
      </c>
      <c r="B4" s="80" t="s">
        <v>148</v>
      </c>
      <c r="C4" s="81">
        <v>2.0</v>
      </c>
      <c r="D4" s="81">
        <v>219.16</v>
      </c>
      <c r="E4" s="82">
        <v>0.21916</v>
      </c>
      <c r="F4" s="83">
        <v>1.0</v>
      </c>
      <c r="G4" s="84">
        <v>74.35400391</v>
      </c>
      <c r="H4" s="80">
        <v>162.954234969156</v>
      </c>
      <c r="I4" s="84">
        <v>74.0</v>
      </c>
      <c r="J4" s="84">
        <v>25.645996089999997</v>
      </c>
      <c r="K4" s="84">
        <v>26.0</v>
      </c>
      <c r="L4" s="85">
        <v>78.22645516</v>
      </c>
      <c r="M4" s="84" t="s">
        <v>2118</v>
      </c>
      <c r="N4" s="86">
        <v>78.22645516</v>
      </c>
      <c r="O4" s="84">
        <v>74.0</v>
      </c>
      <c r="P4" s="84">
        <v>20.23798298</v>
      </c>
      <c r="Q4" s="84">
        <v>0.4435199284</v>
      </c>
      <c r="R4" s="84">
        <v>1.09204193</v>
      </c>
      <c r="S4" s="84">
        <v>74.30061449</v>
      </c>
      <c r="T4" s="84">
        <v>19.71184258</v>
      </c>
      <c r="U4" s="84">
        <v>1.729405704</v>
      </c>
      <c r="V4" s="84">
        <v>4.258137228</v>
      </c>
      <c r="W4" s="84">
        <v>79.5805429</v>
      </c>
      <c r="X4" s="84">
        <v>20.4194571</v>
      </c>
      <c r="Y4" s="84">
        <v>0.0</v>
      </c>
      <c r="Z4" s="87">
        <v>0.0</v>
      </c>
    </row>
    <row r="5">
      <c r="A5" s="79" t="s">
        <v>227</v>
      </c>
      <c r="B5" s="80" t="s">
        <v>148</v>
      </c>
      <c r="C5" s="81">
        <v>2.0</v>
      </c>
      <c r="D5" s="81">
        <v>307.15</v>
      </c>
      <c r="E5" s="82">
        <v>0.30715</v>
      </c>
      <c r="F5" s="83">
        <v>1.0</v>
      </c>
      <c r="G5" s="84">
        <v>25.52500153</v>
      </c>
      <c r="H5" s="80">
        <v>78.40004219939499</v>
      </c>
      <c r="I5" s="84">
        <v>26.0</v>
      </c>
      <c r="J5" s="84">
        <v>74.47499847</v>
      </c>
      <c r="K5" s="84">
        <v>74.0</v>
      </c>
      <c r="L5" s="85">
        <v>91.23119075</v>
      </c>
      <c r="M5" s="84" t="s">
        <v>2118</v>
      </c>
      <c r="N5" s="86">
        <v>91.23119075</v>
      </c>
      <c r="O5" s="84">
        <v>26.0</v>
      </c>
      <c r="P5" s="84">
        <v>1.06238505</v>
      </c>
      <c r="Q5" s="84">
        <v>0.0</v>
      </c>
      <c r="R5" s="84">
        <v>7.706424202</v>
      </c>
      <c r="S5" s="84">
        <v>88.39720123</v>
      </c>
      <c r="T5" s="84">
        <v>1.255132675</v>
      </c>
      <c r="U5" s="84">
        <v>0.0</v>
      </c>
      <c r="V5" s="84">
        <v>10.3476661</v>
      </c>
      <c r="W5" s="84">
        <v>99.5</v>
      </c>
      <c r="X5" s="84">
        <v>0.5</v>
      </c>
      <c r="Y5" s="84">
        <v>0.0</v>
      </c>
      <c r="Z5" s="87">
        <v>0.0</v>
      </c>
    </row>
    <row r="6">
      <c r="A6" s="79" t="s">
        <v>285</v>
      </c>
      <c r="B6" s="80" t="s">
        <v>148</v>
      </c>
      <c r="C6" s="81">
        <v>2.0</v>
      </c>
      <c r="D6" s="81">
        <v>555.99</v>
      </c>
      <c r="E6" s="82">
        <v>0.55599</v>
      </c>
      <c r="F6" s="83">
        <v>1.0</v>
      </c>
      <c r="G6" s="84">
        <v>66.65200043</v>
      </c>
      <c r="H6" s="80">
        <v>370.57845719075704</v>
      </c>
      <c r="I6" s="84">
        <v>67.0</v>
      </c>
      <c r="J6" s="84">
        <v>33.34799957</v>
      </c>
      <c r="K6" s="84">
        <v>33.0</v>
      </c>
      <c r="L6" s="85">
        <v>88.76960642</v>
      </c>
      <c r="M6" s="84" t="s">
        <v>2118</v>
      </c>
      <c r="N6" s="86">
        <v>88.76960642</v>
      </c>
      <c r="O6" s="84">
        <v>67.0</v>
      </c>
      <c r="P6" s="84">
        <v>7.904150846</v>
      </c>
      <c r="Q6" s="84">
        <v>3.209147716</v>
      </c>
      <c r="R6" s="84">
        <v>0.1170950144</v>
      </c>
      <c r="S6" s="84">
        <v>80.11452544</v>
      </c>
      <c r="T6" s="84">
        <v>9.911127022</v>
      </c>
      <c r="U6" s="84">
        <v>9.623217003</v>
      </c>
      <c r="V6" s="84">
        <v>0.3511305397</v>
      </c>
      <c r="W6" s="84">
        <v>93.1</v>
      </c>
      <c r="X6" s="84">
        <v>6.9</v>
      </c>
      <c r="Y6" s="84">
        <v>0.0</v>
      </c>
      <c r="Z6" s="87">
        <v>0.0</v>
      </c>
    </row>
    <row r="7">
      <c r="A7" s="79" t="s">
        <v>332</v>
      </c>
      <c r="B7" s="80" t="s">
        <v>148</v>
      </c>
      <c r="C7" s="81">
        <v>2.0</v>
      </c>
      <c r="D7" s="81">
        <v>686.88</v>
      </c>
      <c r="E7" s="82">
        <v>0.68688</v>
      </c>
      <c r="F7" s="83">
        <v>1.0</v>
      </c>
      <c r="G7" s="84">
        <v>24.67000008</v>
      </c>
      <c r="H7" s="80">
        <v>169.45329654950402</v>
      </c>
      <c r="I7" s="84">
        <v>25.0</v>
      </c>
      <c r="J7" s="84">
        <v>75.32999992</v>
      </c>
      <c r="K7" s="84">
        <v>75.0</v>
      </c>
      <c r="L7" s="85">
        <v>67.30102554</v>
      </c>
      <c r="M7" s="84" t="s">
        <v>2118</v>
      </c>
      <c r="N7" s="86">
        <v>67.30102554</v>
      </c>
      <c r="O7" s="84">
        <v>25.0</v>
      </c>
      <c r="P7" s="84">
        <v>5.79547831</v>
      </c>
      <c r="Q7" s="84">
        <v>21.26784313</v>
      </c>
      <c r="R7" s="84">
        <v>5.635653025</v>
      </c>
      <c r="S7" s="84">
        <v>59.40526749</v>
      </c>
      <c r="T7" s="84">
        <v>6.528523649</v>
      </c>
      <c r="U7" s="84">
        <v>26.955911</v>
      </c>
      <c r="V7" s="84">
        <v>7.110297857</v>
      </c>
      <c r="W7" s="84">
        <v>91.41077689</v>
      </c>
      <c r="X7" s="84">
        <v>3.557120425</v>
      </c>
      <c r="Y7" s="84">
        <v>3.899286137</v>
      </c>
      <c r="Z7" s="87">
        <v>1.132816553</v>
      </c>
    </row>
    <row r="8">
      <c r="A8" s="79" t="s">
        <v>347</v>
      </c>
      <c r="B8" s="80" t="s">
        <v>148</v>
      </c>
      <c r="C8" s="81">
        <v>2.0</v>
      </c>
      <c r="D8" s="81">
        <v>771.61</v>
      </c>
      <c r="E8" s="82">
        <v>0.77161</v>
      </c>
      <c r="F8" s="83">
        <v>1.0</v>
      </c>
      <c r="G8" s="84">
        <v>42.31599808</v>
      </c>
      <c r="H8" s="80">
        <v>326.514472785088</v>
      </c>
      <c r="I8" s="84">
        <v>42.0</v>
      </c>
      <c r="J8" s="84">
        <v>57.68400192</v>
      </c>
      <c r="K8" s="84">
        <v>58.0</v>
      </c>
      <c r="L8" s="85">
        <v>97.31322263</v>
      </c>
      <c r="M8" s="84" t="s">
        <v>2118</v>
      </c>
      <c r="N8" s="86">
        <v>97.31322263</v>
      </c>
      <c r="O8" s="84">
        <v>42.0</v>
      </c>
      <c r="P8" s="84">
        <v>2.460712607</v>
      </c>
      <c r="Q8" s="84">
        <v>0.1764242183</v>
      </c>
      <c r="R8" s="84">
        <v>0.04964054142</v>
      </c>
      <c r="S8" s="84">
        <v>96.73119365</v>
      </c>
      <c r="T8" s="84">
        <v>3.268806351</v>
      </c>
      <c r="U8" s="84">
        <v>0.0</v>
      </c>
      <c r="V8" s="84">
        <v>0.0</v>
      </c>
      <c r="W8" s="84">
        <v>98.10662849</v>
      </c>
      <c r="X8" s="84">
        <v>1.3591415</v>
      </c>
      <c r="Y8" s="84">
        <v>0.4169208475</v>
      </c>
      <c r="Z8" s="87">
        <v>0.1173091586</v>
      </c>
    </row>
    <row r="9">
      <c r="A9" s="79" t="s">
        <v>386</v>
      </c>
      <c r="B9" s="80" t="s">
        <v>148</v>
      </c>
      <c r="C9" s="81">
        <v>2.0</v>
      </c>
      <c r="D9" s="81">
        <v>988.0</v>
      </c>
      <c r="E9" s="82">
        <v>0.988</v>
      </c>
      <c r="F9" s="83">
        <v>1.0</v>
      </c>
      <c r="G9" s="84">
        <v>78.06199646</v>
      </c>
      <c r="H9" s="80">
        <v>771.2525250248</v>
      </c>
      <c r="I9" s="84">
        <v>78.0</v>
      </c>
      <c r="J9" s="84">
        <v>21.938003539999997</v>
      </c>
      <c r="K9" s="84">
        <v>22.0</v>
      </c>
      <c r="L9" s="85">
        <v>76.04992021</v>
      </c>
      <c r="M9" s="84" t="s">
        <v>2118</v>
      </c>
      <c r="N9" s="86">
        <v>76.04992021</v>
      </c>
      <c r="O9" s="84">
        <v>78.0</v>
      </c>
      <c r="P9" s="84">
        <v>14.7574817</v>
      </c>
      <c r="Q9" s="84">
        <v>7.015876051</v>
      </c>
      <c r="R9" s="84">
        <v>2.176722038</v>
      </c>
      <c r="S9" s="84">
        <v>47.28073293</v>
      </c>
      <c r="T9" s="84">
        <v>12.06161014</v>
      </c>
      <c r="U9" s="84">
        <v>30.73550468</v>
      </c>
      <c r="V9" s="84">
        <v>9.922152249</v>
      </c>
      <c r="W9" s="84">
        <v>84.13501493</v>
      </c>
      <c r="X9" s="84">
        <v>15.51511107</v>
      </c>
      <c r="Y9" s="84">
        <v>0.3498740029</v>
      </c>
      <c r="Z9" s="87">
        <v>0.0</v>
      </c>
    </row>
    <row r="10">
      <c r="A10" s="79" t="s">
        <v>400</v>
      </c>
      <c r="B10" s="80" t="s">
        <v>148</v>
      </c>
      <c r="C10" s="81">
        <v>2.0</v>
      </c>
      <c r="D10" s="81">
        <v>1160.16</v>
      </c>
      <c r="E10" s="82">
        <v>1.16016</v>
      </c>
      <c r="F10" s="83">
        <v>2.0</v>
      </c>
      <c r="G10" s="84">
        <v>24.17100143</v>
      </c>
      <c r="H10" s="80">
        <v>280.42229019028804</v>
      </c>
      <c r="I10" s="84">
        <v>24.0</v>
      </c>
      <c r="J10" s="84">
        <v>75.82899857</v>
      </c>
      <c r="K10" s="84">
        <v>76.0</v>
      </c>
      <c r="L10" s="85">
        <v>70.75307095</v>
      </c>
      <c r="M10" s="84" t="s">
        <v>2118</v>
      </c>
      <c r="N10" s="86">
        <v>70.75307095</v>
      </c>
      <c r="O10" s="84">
        <v>24.0</v>
      </c>
      <c r="P10" s="84">
        <v>9.507067163</v>
      </c>
      <c r="Q10" s="84">
        <v>9.835567931</v>
      </c>
      <c r="R10" s="84">
        <v>9.904293959</v>
      </c>
      <c r="S10" s="84">
        <v>62.46644874</v>
      </c>
      <c r="T10" s="84">
        <v>12.29969513</v>
      </c>
      <c r="U10" s="84">
        <v>12.45046093</v>
      </c>
      <c r="V10" s="84">
        <v>12.78339519</v>
      </c>
      <c r="W10" s="84">
        <v>96.74976305</v>
      </c>
      <c r="X10" s="84">
        <v>0.7460644731</v>
      </c>
      <c r="Y10" s="84">
        <v>1.632164244</v>
      </c>
      <c r="Z10" s="87">
        <v>0.8720082294</v>
      </c>
    </row>
    <row r="11">
      <c r="A11" s="79" t="s">
        <v>433</v>
      </c>
      <c r="B11" s="80" t="s">
        <v>148</v>
      </c>
      <c r="C11" s="81">
        <v>2.0</v>
      </c>
      <c r="D11" s="81">
        <v>1318.44</v>
      </c>
      <c r="E11" s="82">
        <v>1.31844</v>
      </c>
      <c r="F11" s="83">
        <v>2.0</v>
      </c>
      <c r="G11" s="84">
        <v>31.31999969</v>
      </c>
      <c r="H11" s="80">
        <v>412.935403912836</v>
      </c>
      <c r="I11" s="84">
        <v>31.0</v>
      </c>
      <c r="J11" s="84">
        <v>68.68000031</v>
      </c>
      <c r="K11" s="84">
        <v>69.0</v>
      </c>
      <c r="L11" s="85">
        <v>85.4956012</v>
      </c>
      <c r="M11" s="84" t="s">
        <v>2118</v>
      </c>
      <c r="N11" s="86">
        <v>85.4956012</v>
      </c>
      <c r="O11" s="84">
        <v>31.0</v>
      </c>
      <c r="P11" s="84">
        <v>1.88586597</v>
      </c>
      <c r="Q11" s="84">
        <v>8.360029397</v>
      </c>
      <c r="R11" s="84">
        <v>4.258503433</v>
      </c>
      <c r="S11" s="84">
        <v>80.48779562</v>
      </c>
      <c r="T11" s="84">
        <v>2.049364675</v>
      </c>
      <c r="U11" s="84">
        <v>11.26233968</v>
      </c>
      <c r="V11" s="84">
        <v>6.200500018</v>
      </c>
      <c r="W11" s="84">
        <v>96.47695792</v>
      </c>
      <c r="X11" s="84">
        <v>1.527338152</v>
      </c>
      <c r="Y11" s="84">
        <v>1.995703929</v>
      </c>
      <c r="Z11" s="87">
        <v>0.0</v>
      </c>
    </row>
    <row r="12">
      <c r="A12" s="79" t="s">
        <v>506</v>
      </c>
      <c r="B12" s="80" t="s">
        <v>148</v>
      </c>
      <c r="C12" s="81">
        <v>2.0</v>
      </c>
      <c r="D12" s="81">
        <v>2142.25</v>
      </c>
      <c r="E12" s="82">
        <v>2.14225</v>
      </c>
      <c r="F12" s="83">
        <v>3.0</v>
      </c>
      <c r="G12" s="84">
        <v>29.02799988</v>
      </c>
      <c r="H12" s="80">
        <v>621.8523274293</v>
      </c>
      <c r="I12" s="84">
        <v>29.0</v>
      </c>
      <c r="J12" s="84">
        <v>70.97200012</v>
      </c>
      <c r="K12" s="84">
        <v>71.0</v>
      </c>
      <c r="L12" s="85">
        <v>72.17603927</v>
      </c>
      <c r="M12" s="84" t="s">
        <v>2118</v>
      </c>
      <c r="N12" s="86">
        <v>72.17603927</v>
      </c>
      <c r="O12" s="84">
        <v>29.0</v>
      </c>
      <c r="P12" s="84">
        <v>10.40592597</v>
      </c>
      <c r="Q12" s="84">
        <v>12.21725464</v>
      </c>
      <c r="R12" s="84">
        <v>5.200780116</v>
      </c>
      <c r="S12" s="84">
        <v>63.65035482</v>
      </c>
      <c r="T12" s="84">
        <v>13.55843013</v>
      </c>
      <c r="U12" s="84">
        <v>15.73132479</v>
      </c>
      <c r="V12" s="84">
        <v>7.059890254</v>
      </c>
      <c r="W12" s="84">
        <v>93.02090855</v>
      </c>
      <c r="X12" s="84">
        <v>2.698211997</v>
      </c>
      <c r="Y12" s="84">
        <v>3.625530038</v>
      </c>
      <c r="Z12" s="87">
        <v>0.65534942</v>
      </c>
    </row>
    <row r="13">
      <c r="A13" s="79" t="s">
        <v>627</v>
      </c>
      <c r="B13" s="80" t="s">
        <v>148</v>
      </c>
      <c r="C13" s="81">
        <v>2.0</v>
      </c>
      <c r="D13" s="81">
        <v>3278.29</v>
      </c>
      <c r="E13" s="82">
        <v>3.27829</v>
      </c>
      <c r="F13" s="83">
        <v>4.0</v>
      </c>
      <c r="G13" s="84">
        <v>68.65699768</v>
      </c>
      <c r="H13" s="80">
        <v>2250.775489243672</v>
      </c>
      <c r="I13" s="84">
        <v>69.0</v>
      </c>
      <c r="J13" s="84">
        <v>31.343002319999997</v>
      </c>
      <c r="K13" s="84">
        <v>31.0</v>
      </c>
      <c r="L13" s="85">
        <v>85.49562527</v>
      </c>
      <c r="M13" s="84" t="s">
        <v>2118</v>
      </c>
      <c r="N13" s="86">
        <v>85.49562527</v>
      </c>
      <c r="O13" s="84">
        <v>69.0</v>
      </c>
      <c r="P13" s="84">
        <v>2.14642893</v>
      </c>
      <c r="Q13" s="84">
        <v>6.633366714</v>
      </c>
      <c r="R13" s="84">
        <v>5.724579081</v>
      </c>
      <c r="S13" s="84">
        <v>61.07075114</v>
      </c>
      <c r="T13" s="84">
        <v>3.084170572</v>
      </c>
      <c r="U13" s="84">
        <v>17.58078116</v>
      </c>
      <c r="V13" s="84">
        <v>18.26429713</v>
      </c>
      <c r="W13" s="84">
        <v>96.64596558</v>
      </c>
      <c r="X13" s="84">
        <v>1.718335079</v>
      </c>
      <c r="Y13" s="84">
        <v>1.635699341</v>
      </c>
      <c r="Z13" s="87">
        <v>0.0</v>
      </c>
    </row>
    <row r="14">
      <c r="A14" s="79" t="s">
        <v>703</v>
      </c>
      <c r="B14" s="80" t="s">
        <v>148</v>
      </c>
      <c r="C14" s="81">
        <v>2.0</v>
      </c>
      <c r="D14" s="81">
        <v>4649.66</v>
      </c>
      <c r="E14" s="82">
        <v>4.64966</v>
      </c>
      <c r="F14" s="83">
        <v>5.0</v>
      </c>
      <c r="G14" s="84">
        <v>55.32699585</v>
      </c>
      <c r="H14" s="80">
        <v>2572.51719523911</v>
      </c>
      <c r="I14" s="84">
        <v>55.0</v>
      </c>
      <c r="J14" s="84">
        <v>44.67300415</v>
      </c>
      <c r="K14" s="84">
        <v>45.0</v>
      </c>
      <c r="L14" s="85">
        <v>71.68104923</v>
      </c>
      <c r="M14" s="84" t="s">
        <v>2118</v>
      </c>
      <c r="N14" s="86">
        <v>71.68104923</v>
      </c>
      <c r="O14" s="84">
        <v>55.0</v>
      </c>
      <c r="P14" s="84">
        <v>13.47689193</v>
      </c>
      <c r="Q14" s="84">
        <v>14.82032681</v>
      </c>
      <c r="R14" s="84">
        <v>0.02173203433</v>
      </c>
      <c r="S14" s="84">
        <v>49.9113389</v>
      </c>
      <c r="T14" s="84">
        <v>18.49039689</v>
      </c>
      <c r="U14" s="84">
        <v>31.5496173</v>
      </c>
      <c r="V14" s="84">
        <v>0.04864690722</v>
      </c>
      <c r="W14" s="84">
        <v>89.25869465</v>
      </c>
      <c r="X14" s="84">
        <v>9.428808083</v>
      </c>
      <c r="Y14" s="84">
        <v>1.31249727</v>
      </c>
      <c r="Z14" s="87">
        <v>0.0</v>
      </c>
    </row>
    <row r="15">
      <c r="A15" s="79" t="s">
        <v>770</v>
      </c>
      <c r="B15" s="80" t="s">
        <v>148</v>
      </c>
      <c r="C15" s="81">
        <v>2.0</v>
      </c>
      <c r="D15" s="81">
        <v>5101.42</v>
      </c>
      <c r="E15" s="82">
        <v>5.10142</v>
      </c>
      <c r="F15" s="83">
        <v>6.0</v>
      </c>
      <c r="G15" s="84">
        <v>76.71899414</v>
      </c>
      <c r="H15" s="80">
        <v>3913.7581108567883</v>
      </c>
      <c r="I15" s="84">
        <v>77.0</v>
      </c>
      <c r="J15" s="84">
        <v>23.281005859999993</v>
      </c>
      <c r="K15" s="84">
        <v>23.0</v>
      </c>
      <c r="L15" s="85">
        <v>97.88039722</v>
      </c>
      <c r="M15" s="84" t="s">
        <v>2118</v>
      </c>
      <c r="N15" s="86">
        <v>97.88039722</v>
      </c>
      <c r="O15" s="84">
        <v>77.0</v>
      </c>
      <c r="P15" s="84">
        <v>1.029979486</v>
      </c>
      <c r="Q15" s="84">
        <v>1.089623295</v>
      </c>
      <c r="R15" s="84" t="s">
        <v>17</v>
      </c>
      <c r="S15" s="84">
        <v>98.71555642</v>
      </c>
      <c r="T15" s="84">
        <v>0.3174006273</v>
      </c>
      <c r="U15" s="84">
        <v>0.9670429576</v>
      </c>
      <c r="V15" s="84" t="s">
        <v>17</v>
      </c>
      <c r="W15" s="84">
        <v>97.62696443</v>
      </c>
      <c r="X15" s="84">
        <v>1.246217358</v>
      </c>
      <c r="Y15" s="84">
        <v>1.126818208</v>
      </c>
      <c r="Z15" s="87" t="s">
        <v>17</v>
      </c>
    </row>
    <row r="16">
      <c r="A16" s="79" t="s">
        <v>806</v>
      </c>
      <c r="B16" s="80" t="s">
        <v>148</v>
      </c>
      <c r="C16" s="81">
        <v>2.0</v>
      </c>
      <c r="D16" s="81">
        <v>5518.09</v>
      </c>
      <c r="E16" s="82">
        <v>5.51809</v>
      </c>
      <c r="F16" s="83">
        <v>6.0</v>
      </c>
      <c r="G16" s="84">
        <v>67.82900238</v>
      </c>
      <c r="H16" s="80">
        <v>3742.8653974305425</v>
      </c>
      <c r="I16" s="84">
        <v>68.0</v>
      </c>
      <c r="J16" s="84">
        <v>32.170997619999994</v>
      </c>
      <c r="K16" s="84">
        <v>32.0</v>
      </c>
      <c r="L16" s="85">
        <v>73.78451158</v>
      </c>
      <c r="M16" s="84" t="s">
        <v>2118</v>
      </c>
      <c r="N16" s="86">
        <v>73.78451158</v>
      </c>
      <c r="O16" s="84">
        <v>68.0</v>
      </c>
      <c r="P16" s="84">
        <v>10.46117203</v>
      </c>
      <c r="Q16" s="84">
        <v>9.559180722</v>
      </c>
      <c r="R16" s="84">
        <v>6.195135664</v>
      </c>
      <c r="S16" s="84">
        <v>45.72441318</v>
      </c>
      <c r="T16" s="84">
        <v>10.6323901</v>
      </c>
      <c r="U16" s="84">
        <v>24.40516973</v>
      </c>
      <c r="V16" s="84">
        <v>19.23802699</v>
      </c>
      <c r="W16" s="84">
        <v>87.09329616</v>
      </c>
      <c r="X16" s="84">
        <v>10.37996439</v>
      </c>
      <c r="Y16" s="84">
        <v>2.517789997</v>
      </c>
      <c r="Z16" s="87">
        <v>0.008949452055</v>
      </c>
    </row>
    <row r="17">
      <c r="A17" s="79" t="s">
        <v>834</v>
      </c>
      <c r="B17" s="80" t="s">
        <v>148</v>
      </c>
      <c r="C17" s="81">
        <v>2.0</v>
      </c>
      <c r="D17" s="81">
        <v>6486.2</v>
      </c>
      <c r="E17" s="82">
        <v>6.4862</v>
      </c>
      <c r="F17" s="83">
        <v>7.0</v>
      </c>
      <c r="G17" s="84">
        <v>73.44400024</v>
      </c>
      <c r="H17" s="80">
        <v>4763.72474356688</v>
      </c>
      <c r="I17" s="84">
        <v>73.0</v>
      </c>
      <c r="J17" s="84">
        <v>26.555999760000006</v>
      </c>
      <c r="K17" s="84">
        <v>27.0</v>
      </c>
      <c r="L17" s="85">
        <v>97.94657541</v>
      </c>
      <c r="M17" s="84" t="s">
        <v>2118</v>
      </c>
      <c r="N17" s="86">
        <v>97.94657541</v>
      </c>
      <c r="O17" s="84">
        <v>73.0</v>
      </c>
      <c r="P17" s="84">
        <v>0.2072632319</v>
      </c>
      <c r="Q17" s="84">
        <v>0.3151739969</v>
      </c>
      <c r="R17" s="84">
        <v>1.530987366</v>
      </c>
      <c r="S17" s="84">
        <v>93.45439508</v>
      </c>
      <c r="T17" s="84">
        <v>0.7804762049</v>
      </c>
      <c r="U17" s="84">
        <v>0.0</v>
      </c>
      <c r="V17" s="84">
        <v>5.765128712</v>
      </c>
      <c r="W17" s="84">
        <v>99.57087001</v>
      </c>
      <c r="X17" s="84">
        <v>0.0</v>
      </c>
      <c r="Y17" s="84">
        <v>0.4291299944</v>
      </c>
      <c r="Z17" s="87">
        <v>0.0</v>
      </c>
    </row>
    <row r="18">
      <c r="A18" s="79" t="s">
        <v>859</v>
      </c>
      <c r="B18" s="80" t="s">
        <v>148</v>
      </c>
      <c r="C18" s="81">
        <v>2.0</v>
      </c>
      <c r="D18" s="81">
        <v>6624.55</v>
      </c>
      <c r="E18" s="82">
        <v>6.62455</v>
      </c>
      <c r="F18" s="83">
        <v>7.0</v>
      </c>
      <c r="G18" s="84">
        <v>59.01200104</v>
      </c>
      <c r="H18" s="80">
        <v>3909.27951489532</v>
      </c>
      <c r="I18" s="84">
        <v>59.0</v>
      </c>
      <c r="J18" s="84">
        <v>40.98799896</v>
      </c>
      <c r="K18" s="84">
        <v>41.0</v>
      </c>
      <c r="L18" s="85">
        <v>81.7087538</v>
      </c>
      <c r="M18" s="84" t="s">
        <v>2118</v>
      </c>
      <c r="N18" s="86">
        <v>81.7087538</v>
      </c>
      <c r="O18" s="84">
        <v>59.0</v>
      </c>
      <c r="P18" s="84">
        <v>1.506645682</v>
      </c>
      <c r="Q18" s="84">
        <v>13.53053114</v>
      </c>
      <c r="R18" s="84">
        <v>3.254069378</v>
      </c>
      <c r="S18" s="84">
        <v>59.10744663</v>
      </c>
      <c r="T18" s="84">
        <v>3.520974285</v>
      </c>
      <c r="U18" s="84">
        <v>29.78017368</v>
      </c>
      <c r="V18" s="84">
        <v>7.5914054</v>
      </c>
      <c r="W18" s="84">
        <v>97.40695661</v>
      </c>
      <c r="X18" s="84">
        <v>0.1075523143</v>
      </c>
      <c r="Y18" s="84">
        <v>2.244007656</v>
      </c>
      <c r="Z18" s="87">
        <v>0.2414834229</v>
      </c>
    </row>
    <row r="19">
      <c r="A19" s="79" t="s">
        <v>874</v>
      </c>
      <c r="B19" s="80" t="s">
        <v>148</v>
      </c>
      <c r="C19" s="81">
        <v>2.0</v>
      </c>
      <c r="D19" s="81">
        <v>6825.44</v>
      </c>
      <c r="E19" s="82">
        <v>6.8254399999999995</v>
      </c>
      <c r="F19" s="83">
        <v>7.0</v>
      </c>
      <c r="G19" s="84">
        <v>88.92499542</v>
      </c>
      <c r="H19" s="80">
        <v>6069.522207394848</v>
      </c>
      <c r="I19" s="84">
        <v>89.0</v>
      </c>
      <c r="J19" s="84">
        <v>11.075004579999998</v>
      </c>
      <c r="K19" s="84">
        <v>11.0</v>
      </c>
      <c r="L19" s="85">
        <v>92.6</v>
      </c>
      <c r="M19" s="84" t="s">
        <v>2118</v>
      </c>
      <c r="N19" s="86">
        <v>92.6</v>
      </c>
      <c r="O19" s="84">
        <v>89.0</v>
      </c>
      <c r="P19" s="84">
        <v>7.4</v>
      </c>
      <c r="Q19" s="84">
        <v>0.0</v>
      </c>
      <c r="R19" s="84">
        <v>0.0</v>
      </c>
      <c r="S19" s="84" t="s">
        <v>17</v>
      </c>
      <c r="T19" s="84" t="s">
        <v>17</v>
      </c>
      <c r="U19" s="84" t="s">
        <v>17</v>
      </c>
      <c r="V19" s="84" t="s">
        <v>17</v>
      </c>
      <c r="W19" s="84" t="s">
        <v>17</v>
      </c>
      <c r="X19" s="84" t="s">
        <v>17</v>
      </c>
      <c r="Y19" s="84" t="s">
        <v>17</v>
      </c>
      <c r="Z19" s="87" t="s">
        <v>17</v>
      </c>
    </row>
    <row r="20">
      <c r="A20" s="79" t="s">
        <v>902</v>
      </c>
      <c r="B20" s="80" t="s">
        <v>148</v>
      </c>
      <c r="C20" s="81">
        <v>2.0</v>
      </c>
      <c r="D20" s="81">
        <v>7275.56</v>
      </c>
      <c r="E20" s="82">
        <v>7.2755600000000005</v>
      </c>
      <c r="F20" s="83">
        <v>8.0</v>
      </c>
      <c r="G20" s="84">
        <v>36.29000092</v>
      </c>
      <c r="H20" s="80">
        <v>2640.300790935152</v>
      </c>
      <c r="I20" s="84">
        <v>36.0</v>
      </c>
      <c r="J20" s="84">
        <v>63.70999908</v>
      </c>
      <c r="K20" s="84">
        <v>64.0</v>
      </c>
      <c r="L20" s="85">
        <v>85.21974318</v>
      </c>
      <c r="M20" s="84" t="s">
        <v>2118</v>
      </c>
      <c r="N20" s="86">
        <v>85.21974318</v>
      </c>
      <c r="O20" s="84">
        <v>36.0</v>
      </c>
      <c r="P20" s="84">
        <v>3.566857739</v>
      </c>
      <c r="Q20" s="84">
        <v>10.62886799</v>
      </c>
      <c r="R20" s="84">
        <v>0.5845310938</v>
      </c>
      <c r="S20" s="84">
        <v>78.47295942</v>
      </c>
      <c r="T20" s="84">
        <v>5.598583786</v>
      </c>
      <c r="U20" s="84">
        <v>15.0109696</v>
      </c>
      <c r="V20" s="84">
        <v>0.9174871957</v>
      </c>
      <c r="W20" s="84">
        <v>97.06426222</v>
      </c>
      <c r="X20" s="84">
        <v>0.0</v>
      </c>
      <c r="Y20" s="84">
        <v>2.935737778</v>
      </c>
      <c r="Z20" s="87">
        <v>0.0</v>
      </c>
    </row>
    <row r="21">
      <c r="A21" s="79" t="s">
        <v>968</v>
      </c>
      <c r="B21" s="80" t="s">
        <v>148</v>
      </c>
      <c r="C21" s="81">
        <v>2.0</v>
      </c>
      <c r="D21" s="81">
        <v>8947.03</v>
      </c>
      <c r="E21" s="82">
        <v>8.94703</v>
      </c>
      <c r="F21" s="83">
        <v>9.0</v>
      </c>
      <c r="G21" s="84">
        <v>13.34500027</v>
      </c>
      <c r="H21" s="80">
        <v>1193.9811776569811</v>
      </c>
      <c r="I21" s="84">
        <v>13.0</v>
      </c>
      <c r="J21" s="84">
        <v>86.65499973</v>
      </c>
      <c r="K21" s="84">
        <v>87.0</v>
      </c>
      <c r="L21" s="85">
        <v>45.34401752</v>
      </c>
      <c r="M21" s="84" t="s">
        <v>2118</v>
      </c>
      <c r="N21" s="86">
        <v>45.34401752</v>
      </c>
      <c r="O21" s="84">
        <v>13.0</v>
      </c>
      <c r="P21" s="84">
        <v>2.128564452</v>
      </c>
      <c r="Q21" s="84">
        <v>22.15762495</v>
      </c>
      <c r="R21" s="84">
        <v>30.36979308</v>
      </c>
      <c r="S21" s="84">
        <v>39.07134367</v>
      </c>
      <c r="T21" s="84">
        <v>2.429850293</v>
      </c>
      <c r="U21" s="84">
        <v>24.43180086</v>
      </c>
      <c r="V21" s="84">
        <v>34.06700517</v>
      </c>
      <c r="W21" s="84">
        <v>86.07527164</v>
      </c>
      <c r="X21" s="84">
        <v>0.1721822608</v>
      </c>
      <c r="Y21" s="84">
        <v>7.390385564</v>
      </c>
      <c r="Z21" s="87">
        <v>6.362160532</v>
      </c>
    </row>
    <row r="22">
      <c r="A22" s="79" t="s">
        <v>998</v>
      </c>
      <c r="B22" s="80" t="s">
        <v>148</v>
      </c>
      <c r="C22" s="81">
        <v>2.0</v>
      </c>
      <c r="D22" s="81">
        <v>9537.64</v>
      </c>
      <c r="E22" s="82">
        <v>9.53764</v>
      </c>
      <c r="F22" s="83">
        <v>10.0</v>
      </c>
      <c r="G22" s="84">
        <v>27.50599861</v>
      </c>
      <c r="H22" s="80">
        <v>2623.4231258268037</v>
      </c>
      <c r="I22" s="84">
        <v>28.0</v>
      </c>
      <c r="J22" s="84">
        <v>72.49400139</v>
      </c>
      <c r="K22" s="84">
        <v>72.0</v>
      </c>
      <c r="L22" s="85">
        <v>81.85241502</v>
      </c>
      <c r="M22" s="84" t="s">
        <v>2118</v>
      </c>
      <c r="N22" s="86">
        <v>81.85241502</v>
      </c>
      <c r="O22" s="84">
        <v>28.0</v>
      </c>
      <c r="P22" s="84">
        <v>2.568363935</v>
      </c>
      <c r="Q22" s="84">
        <v>3.421857005</v>
      </c>
      <c r="R22" s="84">
        <v>12.15736404</v>
      </c>
      <c r="S22" s="84">
        <v>76.6435992</v>
      </c>
      <c r="T22" s="84">
        <v>3.207143928</v>
      </c>
      <c r="U22" s="84">
        <v>4.140706948</v>
      </c>
      <c r="V22" s="84">
        <v>16.00854992</v>
      </c>
      <c r="W22" s="84">
        <v>95.58062386</v>
      </c>
      <c r="X22" s="84">
        <v>0.8848144763</v>
      </c>
      <c r="Y22" s="84">
        <v>1.527268323</v>
      </c>
      <c r="Z22" s="87">
        <v>2.007293339</v>
      </c>
    </row>
    <row r="23">
      <c r="A23" s="79" t="s">
        <v>1023</v>
      </c>
      <c r="B23" s="80" t="s">
        <v>148</v>
      </c>
      <c r="C23" s="81">
        <v>2.0</v>
      </c>
      <c r="D23" s="81">
        <v>9904.61</v>
      </c>
      <c r="E23" s="82">
        <v>9.90461</v>
      </c>
      <c r="F23" s="83">
        <v>10.0</v>
      </c>
      <c r="G23" s="84">
        <v>58.35899734</v>
      </c>
      <c r="H23" s="80">
        <v>5780.231086437375</v>
      </c>
      <c r="I23" s="84">
        <v>58.0</v>
      </c>
      <c r="J23" s="84">
        <v>41.64100266</v>
      </c>
      <c r="K23" s="84">
        <v>42.0</v>
      </c>
      <c r="L23" s="85">
        <v>95.68922113</v>
      </c>
      <c r="M23" s="84" t="s">
        <v>2118</v>
      </c>
      <c r="N23" s="86">
        <v>95.68922113</v>
      </c>
      <c r="O23" s="84">
        <v>58.0</v>
      </c>
      <c r="P23" s="84">
        <v>0.4256206085</v>
      </c>
      <c r="Q23" s="84">
        <v>3.885158264</v>
      </c>
      <c r="R23" s="84">
        <v>0.0</v>
      </c>
      <c r="S23" s="84">
        <v>89.87579955</v>
      </c>
      <c r="T23" s="84">
        <v>0.8067095079</v>
      </c>
      <c r="U23" s="84">
        <v>9.317490946</v>
      </c>
      <c r="V23" s="84">
        <v>0.0</v>
      </c>
      <c r="W23" s="84">
        <v>99.83728281</v>
      </c>
      <c r="X23" s="84">
        <v>0.1537015262</v>
      </c>
      <c r="Y23" s="84">
        <v>0.009015663296</v>
      </c>
      <c r="Z23" s="87">
        <v>0.0</v>
      </c>
    </row>
    <row r="24">
      <c r="A24" s="79" t="s">
        <v>1132</v>
      </c>
      <c r="B24" s="80" t="s">
        <v>148</v>
      </c>
      <c r="C24" s="81">
        <v>2.0</v>
      </c>
      <c r="D24" s="81">
        <v>11402.53</v>
      </c>
      <c r="E24" s="82">
        <v>11.40253</v>
      </c>
      <c r="F24" s="83">
        <v>12.0</v>
      </c>
      <c r="G24" s="84">
        <v>57.08799744</v>
      </c>
      <c r="H24" s="80">
        <v>6509.476034495232</v>
      </c>
      <c r="I24" s="84">
        <v>57.0</v>
      </c>
      <c r="J24" s="84">
        <v>42.91200256</v>
      </c>
      <c r="K24" s="84">
        <v>43.0</v>
      </c>
      <c r="L24" s="85">
        <v>66.6953084</v>
      </c>
      <c r="M24" s="84" t="s">
        <v>2118</v>
      </c>
      <c r="N24" s="86">
        <v>66.6953084</v>
      </c>
      <c r="O24" s="84">
        <v>57.0</v>
      </c>
      <c r="P24" s="84">
        <v>9.814543652</v>
      </c>
      <c r="Q24" s="84">
        <v>23.49014795</v>
      </c>
      <c r="R24" s="84">
        <v>0.0</v>
      </c>
      <c r="S24" s="84">
        <v>42.8457001</v>
      </c>
      <c r="T24" s="84">
        <v>13.25598695</v>
      </c>
      <c r="U24" s="84">
        <v>43.89831295</v>
      </c>
      <c r="V24" s="84">
        <v>0.0</v>
      </c>
      <c r="W24" s="84">
        <v>84.62262129</v>
      </c>
      <c r="X24" s="84">
        <v>7.227673879</v>
      </c>
      <c r="Y24" s="84">
        <v>8.149704835</v>
      </c>
      <c r="Z24" s="87">
        <v>0.0</v>
      </c>
    </row>
    <row r="25">
      <c r="A25" s="79" t="s">
        <v>1149</v>
      </c>
      <c r="B25" s="80" t="s">
        <v>148</v>
      </c>
      <c r="C25" s="81">
        <v>2.0</v>
      </c>
      <c r="D25" s="81">
        <v>11673.03</v>
      </c>
      <c r="E25" s="82">
        <v>11.67303</v>
      </c>
      <c r="F25" s="83">
        <v>12.0</v>
      </c>
      <c r="G25" s="84">
        <v>70.1230011</v>
      </c>
      <c r="H25" s="80">
        <v>8185.478955303331</v>
      </c>
      <c r="I25" s="84">
        <v>70.0</v>
      </c>
      <c r="J25" s="84">
        <v>29.876998900000004</v>
      </c>
      <c r="K25" s="84">
        <v>30.0</v>
      </c>
      <c r="L25" s="85">
        <v>93.39007163</v>
      </c>
      <c r="M25" s="84" t="s">
        <v>2118</v>
      </c>
      <c r="N25" s="86">
        <v>93.39007163</v>
      </c>
      <c r="O25" s="84">
        <v>70.0</v>
      </c>
      <c r="P25" s="84">
        <v>0.1365905296</v>
      </c>
      <c r="Q25" s="84">
        <v>1.575010843</v>
      </c>
      <c r="R25" s="84">
        <v>4.898326997</v>
      </c>
      <c r="S25" s="84">
        <v>79.93664283</v>
      </c>
      <c r="T25" s="84">
        <v>0.2447364082</v>
      </c>
      <c r="U25" s="84">
        <v>3.954133693</v>
      </c>
      <c r="V25" s="84">
        <v>15.86448707</v>
      </c>
      <c r="W25" s="84">
        <v>99.12211832</v>
      </c>
      <c r="X25" s="84">
        <v>0.09051328947</v>
      </c>
      <c r="Y25" s="84">
        <v>0.5613453808</v>
      </c>
      <c r="Z25" s="87">
        <v>0.2260230112</v>
      </c>
    </row>
    <row r="26">
      <c r="A26" s="79" t="s">
        <v>1164</v>
      </c>
      <c r="B26" s="80" t="s">
        <v>148</v>
      </c>
      <c r="C26" s="81">
        <v>2.0</v>
      </c>
      <c r="D26" s="81">
        <v>11818.62</v>
      </c>
      <c r="E26" s="82">
        <v>11.818620000000001</v>
      </c>
      <c r="F26" s="83">
        <v>12.0</v>
      </c>
      <c r="G26" s="84">
        <v>69.56800079</v>
      </c>
      <c r="H26" s="80">
        <v>8221.977654967099</v>
      </c>
      <c r="I26" s="84">
        <v>70.0</v>
      </c>
      <c r="J26" s="84">
        <v>30.43199921</v>
      </c>
      <c r="K26" s="84">
        <v>30.0</v>
      </c>
      <c r="L26" s="85">
        <v>97.54330899</v>
      </c>
      <c r="M26" s="84" t="s">
        <v>2118</v>
      </c>
      <c r="N26" s="86">
        <v>97.54330899</v>
      </c>
      <c r="O26" s="84">
        <v>70.0</v>
      </c>
      <c r="P26" s="84">
        <v>1.63135067</v>
      </c>
      <c r="Q26" s="84">
        <v>0.8253403378</v>
      </c>
      <c r="R26" s="84">
        <v>0.0</v>
      </c>
      <c r="S26" s="84">
        <v>93.93623193</v>
      </c>
      <c r="T26" s="84">
        <v>3.351687357</v>
      </c>
      <c r="U26" s="84">
        <v>2.71208071</v>
      </c>
      <c r="V26" s="84">
        <v>0.0</v>
      </c>
      <c r="W26" s="84">
        <v>99.12119763</v>
      </c>
      <c r="X26" s="84">
        <v>0.8788023684</v>
      </c>
      <c r="Y26" s="84">
        <v>0.0</v>
      </c>
      <c r="Z26" s="87">
        <v>0.0</v>
      </c>
    </row>
    <row r="27">
      <c r="A27" s="79" t="s">
        <v>1189</v>
      </c>
      <c r="B27" s="80" t="s">
        <v>148</v>
      </c>
      <c r="C27" s="81">
        <v>2.0</v>
      </c>
      <c r="D27" s="81">
        <v>12123.2</v>
      </c>
      <c r="E27" s="82">
        <v>12.1232</v>
      </c>
      <c r="F27" s="83">
        <v>13.0</v>
      </c>
      <c r="G27" s="84">
        <v>48.4149971</v>
      </c>
      <c r="H27" s="80">
        <v>5869.446928427201</v>
      </c>
      <c r="I27" s="84">
        <v>48.0</v>
      </c>
      <c r="J27" s="84">
        <v>51.5850029</v>
      </c>
      <c r="K27" s="84">
        <v>52.0</v>
      </c>
      <c r="L27" s="85">
        <v>65.41412299</v>
      </c>
      <c r="M27" s="84" t="s">
        <v>2118</v>
      </c>
      <c r="N27" s="86">
        <v>65.41412299</v>
      </c>
      <c r="O27" s="84">
        <v>48.0</v>
      </c>
      <c r="P27" s="84">
        <v>9.317535586</v>
      </c>
      <c r="Q27" s="84">
        <v>21.97254088</v>
      </c>
      <c r="R27" s="84">
        <v>3.295800547</v>
      </c>
      <c r="S27" s="84">
        <v>58.05226799</v>
      </c>
      <c r="T27" s="84">
        <v>12.70520504</v>
      </c>
      <c r="U27" s="84">
        <v>23.97796833</v>
      </c>
      <c r="V27" s="84">
        <v>5.264558634</v>
      </c>
      <c r="W27" s="84">
        <v>73.25800004</v>
      </c>
      <c r="X27" s="84">
        <v>5.708056353</v>
      </c>
      <c r="Y27" s="84">
        <v>19.83580681</v>
      </c>
      <c r="Z27" s="87">
        <v>1.198136794</v>
      </c>
    </row>
    <row r="28">
      <c r="A28" s="79" t="s">
        <v>1233</v>
      </c>
      <c r="B28" s="80" t="s">
        <v>148</v>
      </c>
      <c r="C28" s="81">
        <v>2.0</v>
      </c>
      <c r="D28" s="81">
        <v>14862.93</v>
      </c>
      <c r="E28" s="82">
        <v>14.86293</v>
      </c>
      <c r="F28" s="83">
        <v>15.0</v>
      </c>
      <c r="G28" s="84">
        <v>32.24200058</v>
      </c>
      <c r="H28" s="80">
        <v>4792.1059768049945</v>
      </c>
      <c r="I28" s="84">
        <v>32.0</v>
      </c>
      <c r="J28" s="84">
        <v>67.75799942</v>
      </c>
      <c r="K28" s="84">
        <v>68.0</v>
      </c>
      <c r="L28" s="85">
        <v>62.66645761</v>
      </c>
      <c r="M28" s="84" t="s">
        <v>2118</v>
      </c>
      <c r="N28" s="86">
        <v>62.66645761</v>
      </c>
      <c r="O28" s="84">
        <v>32.0</v>
      </c>
      <c r="P28" s="84">
        <v>14.1975397</v>
      </c>
      <c r="Q28" s="84">
        <v>16.27785545</v>
      </c>
      <c r="R28" s="84">
        <v>6.858147242</v>
      </c>
      <c r="S28" s="84">
        <v>48.28242885</v>
      </c>
      <c r="T28" s="84">
        <v>18.59098467</v>
      </c>
      <c r="U28" s="84">
        <v>23.01364655</v>
      </c>
      <c r="V28" s="84">
        <v>10.11293992</v>
      </c>
      <c r="W28" s="84">
        <v>92.89512895</v>
      </c>
      <c r="X28" s="84">
        <v>4.964517757</v>
      </c>
      <c r="Y28" s="84">
        <v>2.122298674</v>
      </c>
      <c r="Z28" s="87">
        <v>0.01805461538</v>
      </c>
    </row>
    <row r="29">
      <c r="A29" s="79" t="s">
        <v>1277</v>
      </c>
      <c r="B29" s="80" t="s">
        <v>148</v>
      </c>
      <c r="C29" s="81">
        <v>2.0</v>
      </c>
      <c r="D29" s="81">
        <v>16718.97</v>
      </c>
      <c r="E29" s="82">
        <v>16.718970000000002</v>
      </c>
      <c r="F29" s="83">
        <v>17.0</v>
      </c>
      <c r="G29" s="84">
        <v>24.23200035</v>
      </c>
      <c r="H29" s="80">
        <v>4051.3408689163953</v>
      </c>
      <c r="I29" s="84">
        <v>24.0</v>
      </c>
      <c r="J29" s="84">
        <v>75.76799965000001</v>
      </c>
      <c r="K29" s="84">
        <v>76.0</v>
      </c>
      <c r="L29" s="85">
        <v>71.21988497</v>
      </c>
      <c r="M29" s="84" t="s">
        <v>2118</v>
      </c>
      <c r="N29" s="86">
        <v>71.21988497</v>
      </c>
      <c r="O29" s="84">
        <v>24.0</v>
      </c>
      <c r="P29" s="84">
        <v>13.90222204</v>
      </c>
      <c r="Q29" s="84">
        <v>5.677218558</v>
      </c>
      <c r="R29" s="84">
        <v>9.200674434</v>
      </c>
      <c r="S29" s="84">
        <v>65.06715583</v>
      </c>
      <c r="T29" s="84">
        <v>15.51772278</v>
      </c>
      <c r="U29" s="84">
        <v>7.492899307</v>
      </c>
      <c r="V29" s="84">
        <v>11.92222209</v>
      </c>
      <c r="W29" s="84">
        <v>90.45807717</v>
      </c>
      <c r="X29" s="84">
        <v>8.85091472</v>
      </c>
      <c r="Y29" s="84">
        <v>0.0</v>
      </c>
      <c r="Z29" s="87">
        <v>0.6910081144</v>
      </c>
    </row>
    <row r="30">
      <c r="A30" s="79" t="s">
        <v>1291</v>
      </c>
      <c r="B30" s="80" t="s">
        <v>148</v>
      </c>
      <c r="C30" s="81">
        <v>2.0</v>
      </c>
      <c r="D30" s="81">
        <v>16743.93</v>
      </c>
      <c r="E30" s="82">
        <v>16.74393</v>
      </c>
      <c r="F30" s="83">
        <v>17.0</v>
      </c>
      <c r="G30" s="84">
        <v>48.12200165</v>
      </c>
      <c r="H30" s="80">
        <v>8057.514270874845</v>
      </c>
      <c r="I30" s="84">
        <v>48.0</v>
      </c>
      <c r="J30" s="84">
        <v>51.87799835</v>
      </c>
      <c r="K30" s="84">
        <v>52.0</v>
      </c>
      <c r="L30" s="85">
        <v>84.90523779</v>
      </c>
      <c r="M30" s="84" t="s">
        <v>2118</v>
      </c>
      <c r="N30" s="86">
        <v>84.90523779</v>
      </c>
      <c r="O30" s="84">
        <v>48.0</v>
      </c>
      <c r="P30" s="84">
        <v>2.387217509</v>
      </c>
      <c r="Q30" s="84">
        <v>12.60781566</v>
      </c>
      <c r="R30" s="84">
        <v>0.09972904042</v>
      </c>
      <c r="S30" s="84">
        <v>75.2429282</v>
      </c>
      <c r="T30" s="84">
        <v>4.052382433</v>
      </c>
      <c r="U30" s="84">
        <v>20.51245174</v>
      </c>
      <c r="V30" s="84">
        <v>0.1922376314</v>
      </c>
      <c r="W30" s="84">
        <v>95.32170094</v>
      </c>
      <c r="X30" s="84">
        <v>0.5920836567</v>
      </c>
      <c r="Y30" s="84">
        <v>4.086215402</v>
      </c>
      <c r="Z30" s="87">
        <v>0.0</v>
      </c>
    </row>
    <row r="31">
      <c r="A31" s="79" t="s">
        <v>1427</v>
      </c>
      <c r="B31" s="80" t="s">
        <v>148</v>
      </c>
      <c r="C31" s="81">
        <v>2.0</v>
      </c>
      <c r="D31" s="81">
        <v>21413.25</v>
      </c>
      <c r="E31" s="82">
        <v>21.41325</v>
      </c>
      <c r="F31" s="83">
        <v>22.0</v>
      </c>
      <c r="G31" s="84">
        <v>18.71299934</v>
      </c>
      <c r="H31" s="80">
        <v>4007.06133117255</v>
      </c>
      <c r="I31" s="84">
        <v>19.0</v>
      </c>
      <c r="J31" s="84">
        <v>81.28700066</v>
      </c>
      <c r="K31" s="84">
        <v>81.0</v>
      </c>
      <c r="L31" s="85">
        <v>92.22757937</v>
      </c>
      <c r="M31" s="84" t="s">
        <v>2118</v>
      </c>
      <c r="N31" s="86">
        <v>92.22757937</v>
      </c>
      <c r="O31" s="84">
        <v>19.0</v>
      </c>
      <c r="P31" s="84">
        <v>0.5954581495</v>
      </c>
      <c r="Q31" s="84">
        <v>5.348927064</v>
      </c>
      <c r="R31" s="84">
        <v>1.82803542</v>
      </c>
      <c r="S31" s="84">
        <v>90.5374357</v>
      </c>
      <c r="T31" s="84">
        <v>0.7032099038</v>
      </c>
      <c r="U31" s="84">
        <v>6.510488612</v>
      </c>
      <c r="V31" s="84">
        <v>2.248865782</v>
      </c>
      <c r="W31" s="84">
        <v>99.56938019</v>
      </c>
      <c r="X31" s="84">
        <v>0.1273977901</v>
      </c>
      <c r="Y31" s="84">
        <v>0.3032220202</v>
      </c>
      <c r="Z31" s="87">
        <v>0.0</v>
      </c>
    </row>
    <row r="32">
      <c r="A32" s="79" t="s">
        <v>1477</v>
      </c>
      <c r="B32" s="80" t="s">
        <v>148</v>
      </c>
      <c r="C32" s="81">
        <v>2.0</v>
      </c>
      <c r="D32" s="81">
        <v>26378.28</v>
      </c>
      <c r="E32" s="82">
        <v>26.37828</v>
      </c>
      <c r="F32" s="83">
        <v>27.0</v>
      </c>
      <c r="G32" s="84">
        <v>51.70599747</v>
      </c>
      <c r="H32" s="80">
        <v>13639.152789429514</v>
      </c>
      <c r="I32" s="84">
        <v>52.0</v>
      </c>
      <c r="J32" s="84">
        <v>48.29400253</v>
      </c>
      <c r="K32" s="84">
        <v>48.0</v>
      </c>
      <c r="L32" s="85">
        <v>70.90907039</v>
      </c>
      <c r="M32" s="84" t="s">
        <v>2118</v>
      </c>
      <c r="N32" s="86">
        <v>70.90907039</v>
      </c>
      <c r="O32" s="84">
        <v>52.0</v>
      </c>
      <c r="P32" s="84">
        <v>8.935421702</v>
      </c>
      <c r="Q32" s="84">
        <v>14.19244161</v>
      </c>
      <c r="R32" s="84">
        <v>5.963066293</v>
      </c>
      <c r="S32" s="84">
        <v>55.72244686</v>
      </c>
      <c r="T32" s="84">
        <v>13.34316829</v>
      </c>
      <c r="U32" s="84">
        <v>23.17527956</v>
      </c>
      <c r="V32" s="84">
        <v>7.759105289</v>
      </c>
      <c r="W32" s="84">
        <v>85.09355329</v>
      </c>
      <c r="X32" s="84">
        <v>4.818535156</v>
      </c>
      <c r="Y32" s="84">
        <v>5.80236656</v>
      </c>
      <c r="Z32" s="87">
        <v>4.285544994</v>
      </c>
    </row>
    <row r="33">
      <c r="A33" s="79" t="s">
        <v>1492</v>
      </c>
      <c r="B33" s="80" t="s">
        <v>148</v>
      </c>
      <c r="C33" s="81">
        <v>2.0</v>
      </c>
      <c r="D33" s="81">
        <v>26545.86</v>
      </c>
      <c r="E33" s="82">
        <v>26.54586</v>
      </c>
      <c r="F33" s="83">
        <v>27.0</v>
      </c>
      <c r="G33" s="84">
        <v>57.56000519</v>
      </c>
      <c r="H33" s="80">
        <v>15279.798393730134</v>
      </c>
      <c r="I33" s="84">
        <v>58.0</v>
      </c>
      <c r="J33" s="84">
        <v>42.43999481</v>
      </c>
      <c r="K33" s="84">
        <v>42.0</v>
      </c>
      <c r="L33" s="85">
        <v>65.72041818</v>
      </c>
      <c r="M33" s="84" t="s">
        <v>2118</v>
      </c>
      <c r="N33" s="86">
        <v>65.72041818</v>
      </c>
      <c r="O33" s="84">
        <v>58.0</v>
      </c>
      <c r="P33" s="84">
        <v>12.87474863</v>
      </c>
      <c r="Q33" s="84">
        <v>15.00100626</v>
      </c>
      <c r="R33" s="84">
        <v>6.403826927</v>
      </c>
      <c r="S33" s="84">
        <v>43.52758112</v>
      </c>
      <c r="T33" s="84">
        <v>12.67259943</v>
      </c>
      <c r="U33" s="84">
        <v>30.12380645</v>
      </c>
      <c r="V33" s="84">
        <v>13.676013</v>
      </c>
      <c r="W33" s="84">
        <v>82.08358486</v>
      </c>
      <c r="X33" s="84">
        <v>13.02379677</v>
      </c>
      <c r="Y33" s="84">
        <v>3.850701351</v>
      </c>
      <c r="Z33" s="87">
        <v>1.041917019</v>
      </c>
    </row>
    <row r="34">
      <c r="A34" s="79" t="s">
        <v>1528</v>
      </c>
      <c r="B34" s="80" t="s">
        <v>148</v>
      </c>
      <c r="C34" s="81">
        <v>2.0</v>
      </c>
      <c r="D34" s="81">
        <v>29136.81</v>
      </c>
      <c r="E34" s="82">
        <v>29.13681</v>
      </c>
      <c r="F34" s="83">
        <v>30.0</v>
      </c>
      <c r="G34" s="84">
        <v>20.57600021</v>
      </c>
      <c r="H34" s="80">
        <v>5995.190086787301</v>
      </c>
      <c r="I34" s="84">
        <v>21.0</v>
      </c>
      <c r="J34" s="84">
        <v>79.42399979</v>
      </c>
      <c r="K34" s="84">
        <v>79.0</v>
      </c>
      <c r="L34" s="85">
        <v>90.07454179</v>
      </c>
      <c r="M34" s="84" t="s">
        <v>2118</v>
      </c>
      <c r="N34" s="86">
        <v>90.07454179</v>
      </c>
      <c r="O34" s="84">
        <v>21.0</v>
      </c>
      <c r="P34" s="84">
        <v>3.979825725</v>
      </c>
      <c r="Q34" s="84">
        <v>4.699081176</v>
      </c>
      <c r="R34" s="84">
        <v>1.246551314</v>
      </c>
      <c r="S34" s="84">
        <v>90.20327165</v>
      </c>
      <c r="T34" s="84">
        <v>4.207348246</v>
      </c>
      <c r="U34" s="84">
        <v>4.269023951</v>
      </c>
      <c r="V34" s="84">
        <v>1.320356149</v>
      </c>
      <c r="W34" s="84">
        <v>89.57763316</v>
      </c>
      <c r="X34" s="84">
        <v>3.101581411</v>
      </c>
      <c r="Y34" s="84">
        <v>6.359123168</v>
      </c>
      <c r="Z34" s="87">
        <v>0.9616622585</v>
      </c>
    </row>
    <row r="35">
      <c r="A35" s="79" t="s">
        <v>1557</v>
      </c>
      <c r="B35" s="80" t="s">
        <v>148</v>
      </c>
      <c r="C35" s="81">
        <v>2.0</v>
      </c>
      <c r="D35" s="81">
        <v>31072.95</v>
      </c>
      <c r="E35" s="82">
        <v>31.072950000000002</v>
      </c>
      <c r="F35" s="83">
        <v>32.0</v>
      </c>
      <c r="G35" s="84">
        <v>57.34899902</v>
      </c>
      <c r="H35" s="80">
        <v>17820.02579098509</v>
      </c>
      <c r="I35" s="84">
        <v>57.0</v>
      </c>
      <c r="J35" s="84">
        <v>42.65100098</v>
      </c>
      <c r="K35" s="84">
        <v>43.0</v>
      </c>
      <c r="L35" s="85">
        <v>85.79099665</v>
      </c>
      <c r="M35" s="84" t="s">
        <v>2118</v>
      </c>
      <c r="N35" s="86">
        <v>85.79099665</v>
      </c>
      <c r="O35" s="84">
        <v>57.0</v>
      </c>
      <c r="P35" s="84">
        <v>6.586062113</v>
      </c>
      <c r="Q35" s="84">
        <v>2.812216176</v>
      </c>
      <c r="R35" s="84">
        <v>4.810725058</v>
      </c>
      <c r="S35" s="84">
        <v>71.89275005</v>
      </c>
      <c r="T35" s="84">
        <v>11.93454827</v>
      </c>
      <c r="U35" s="84">
        <v>4.999356483</v>
      </c>
      <c r="V35" s="84">
        <v>11.17334519</v>
      </c>
      <c r="W35" s="84">
        <v>96.12725952</v>
      </c>
      <c r="X35" s="84">
        <v>2.608342455</v>
      </c>
      <c r="Y35" s="84">
        <v>1.185613803</v>
      </c>
      <c r="Z35" s="87">
        <v>0.07878421819</v>
      </c>
    </row>
    <row r="36">
      <c r="A36" s="79" t="s">
        <v>1600</v>
      </c>
      <c r="B36" s="80" t="s">
        <v>148</v>
      </c>
      <c r="C36" s="81">
        <v>2.0</v>
      </c>
      <c r="D36" s="81">
        <v>32866.27</v>
      </c>
      <c r="E36" s="82">
        <v>32.86627</v>
      </c>
      <c r="F36" s="83">
        <v>33.0</v>
      </c>
      <c r="G36" s="84">
        <v>66.82499695</v>
      </c>
      <c r="H36" s="80">
        <v>21962.883925078764</v>
      </c>
      <c r="I36" s="84">
        <v>67.0</v>
      </c>
      <c r="J36" s="84">
        <v>33.17500305</v>
      </c>
      <c r="K36" s="84">
        <v>33.0</v>
      </c>
      <c r="L36" s="85">
        <v>57.16773762</v>
      </c>
      <c r="M36" s="84" t="s">
        <v>2118</v>
      </c>
      <c r="N36" s="86">
        <v>57.16773762</v>
      </c>
      <c r="O36" s="84">
        <v>67.0</v>
      </c>
      <c r="P36" s="84">
        <v>9.287349919</v>
      </c>
      <c r="Q36" s="84">
        <v>19.45082534</v>
      </c>
      <c r="R36" s="84">
        <v>14.09408712</v>
      </c>
      <c r="S36" s="84">
        <v>27.80822661</v>
      </c>
      <c r="T36" s="84">
        <v>8.740488389</v>
      </c>
      <c r="U36" s="84">
        <v>22.93315258</v>
      </c>
      <c r="V36" s="84">
        <v>40.51813242</v>
      </c>
      <c r="W36" s="84">
        <v>71.74314862</v>
      </c>
      <c r="X36" s="84">
        <v>9.558837489</v>
      </c>
      <c r="Y36" s="84">
        <v>17.72203473</v>
      </c>
      <c r="Z36" s="87">
        <v>0.9759791629</v>
      </c>
    </row>
    <row r="37">
      <c r="A37" s="79" t="s">
        <v>1630</v>
      </c>
      <c r="B37" s="80" t="s">
        <v>148</v>
      </c>
      <c r="C37" s="81">
        <v>2.0</v>
      </c>
      <c r="D37" s="81">
        <v>33469.2</v>
      </c>
      <c r="E37" s="82">
        <v>33.469199999999994</v>
      </c>
      <c r="F37" s="83">
        <v>34.0</v>
      </c>
      <c r="G37" s="84">
        <v>50.41599655</v>
      </c>
      <c r="H37" s="80">
        <v>16873.8307173126</v>
      </c>
      <c r="I37" s="84">
        <v>50.0</v>
      </c>
      <c r="J37" s="84">
        <v>49.58400345</v>
      </c>
      <c r="K37" s="84">
        <v>50.0</v>
      </c>
      <c r="L37" s="85">
        <v>97.82878485</v>
      </c>
      <c r="M37" s="84" t="s">
        <v>2118</v>
      </c>
      <c r="N37" s="86">
        <v>97.82878485</v>
      </c>
      <c r="O37" s="84">
        <v>50.0</v>
      </c>
      <c r="P37" s="84">
        <v>0.0</v>
      </c>
      <c r="Q37" s="84">
        <v>0.22384422</v>
      </c>
      <c r="R37" s="84">
        <v>1.947370925</v>
      </c>
      <c r="S37" s="84">
        <v>96.07258236</v>
      </c>
      <c r="T37" s="84">
        <v>0.0</v>
      </c>
      <c r="U37" s="84">
        <v>0.0</v>
      </c>
      <c r="V37" s="84">
        <v>3.927417637</v>
      </c>
      <c r="W37" s="84">
        <v>99.55600556</v>
      </c>
      <c r="X37" s="84">
        <v>0.0</v>
      </c>
      <c r="Y37" s="84">
        <v>0.4439944434</v>
      </c>
      <c r="Z37" s="87">
        <v>0.0</v>
      </c>
    </row>
    <row r="38">
      <c r="A38" s="79" t="s">
        <v>1643</v>
      </c>
      <c r="B38" s="80" t="s">
        <v>148</v>
      </c>
      <c r="C38" s="81">
        <v>2.0</v>
      </c>
      <c r="D38" s="81">
        <v>36910.56</v>
      </c>
      <c r="E38" s="82">
        <v>36.91056</v>
      </c>
      <c r="F38" s="83">
        <v>37.0</v>
      </c>
      <c r="G38" s="84">
        <v>63.53199768</v>
      </c>
      <c r="H38" s="80">
        <v>23450.016122875008</v>
      </c>
      <c r="I38" s="84">
        <v>64.0</v>
      </c>
      <c r="J38" s="84">
        <v>36.46800232</v>
      </c>
      <c r="K38" s="84">
        <v>36.0</v>
      </c>
      <c r="L38" s="85">
        <v>90.40234468</v>
      </c>
      <c r="M38" s="84" t="s">
        <v>2118</v>
      </c>
      <c r="N38" s="86">
        <v>90.40234468</v>
      </c>
      <c r="O38" s="84">
        <v>64.0</v>
      </c>
      <c r="P38" s="84">
        <v>5.263549601</v>
      </c>
      <c r="Q38" s="84">
        <v>2.8776725</v>
      </c>
      <c r="R38" s="84">
        <v>1.456433219</v>
      </c>
      <c r="S38" s="84">
        <v>77.34612896</v>
      </c>
      <c r="T38" s="84">
        <v>12.03707816</v>
      </c>
      <c r="U38" s="84">
        <v>6.623063373</v>
      </c>
      <c r="V38" s="84">
        <v>3.993729502</v>
      </c>
      <c r="W38" s="84">
        <v>97.89674601</v>
      </c>
      <c r="X38" s="84">
        <v>1.375477117</v>
      </c>
      <c r="Y38" s="84">
        <v>0.7277768759</v>
      </c>
      <c r="Z38" s="87">
        <v>0.0</v>
      </c>
    </row>
    <row r="39">
      <c r="A39" s="79" t="s">
        <v>1696</v>
      </c>
      <c r="B39" s="80" t="s">
        <v>148</v>
      </c>
      <c r="C39" s="81">
        <v>2.0</v>
      </c>
      <c r="D39" s="81">
        <v>43733.76</v>
      </c>
      <c r="E39" s="82">
        <v>43.733760000000004</v>
      </c>
      <c r="F39" s="83">
        <v>44.0</v>
      </c>
      <c r="G39" s="84">
        <v>69.60800171</v>
      </c>
      <c r="H39" s="80">
        <v>30442.196408647294</v>
      </c>
      <c r="I39" s="84">
        <v>70.0</v>
      </c>
      <c r="J39" s="84">
        <v>30.391998290000004</v>
      </c>
      <c r="K39" s="84">
        <v>30.0</v>
      </c>
      <c r="L39" s="85">
        <v>93.92828195</v>
      </c>
      <c r="M39" s="84" t="s">
        <v>2118</v>
      </c>
      <c r="N39" s="86">
        <v>93.92828195</v>
      </c>
      <c r="O39" s="84">
        <v>70.0</v>
      </c>
      <c r="P39" s="84">
        <v>5.671978717</v>
      </c>
      <c r="Q39" s="84">
        <v>0.07590450129</v>
      </c>
      <c r="R39" s="84">
        <v>0.323834836</v>
      </c>
      <c r="S39" s="84">
        <v>100.0</v>
      </c>
      <c r="T39" s="84">
        <v>0.0</v>
      </c>
      <c r="U39" s="84">
        <v>0.0</v>
      </c>
      <c r="V39" s="84">
        <v>0.0</v>
      </c>
      <c r="W39" s="84">
        <v>91.27727011</v>
      </c>
      <c r="X39" s="84">
        <v>8.14845779</v>
      </c>
      <c r="Y39" s="84">
        <v>0.1090456533</v>
      </c>
      <c r="Z39" s="87">
        <v>0.4652264446</v>
      </c>
    </row>
    <row r="40">
      <c r="A40" s="79" t="s">
        <v>1721</v>
      </c>
      <c r="B40" s="80" t="s">
        <v>148</v>
      </c>
      <c r="C40" s="81">
        <v>2.0</v>
      </c>
      <c r="D40" s="81">
        <v>43851.04</v>
      </c>
      <c r="E40" s="82">
        <v>43.85104</v>
      </c>
      <c r="F40" s="83">
        <v>44.0</v>
      </c>
      <c r="G40" s="84">
        <v>73.73300171</v>
      </c>
      <c r="H40" s="80">
        <v>32332.68807305278</v>
      </c>
      <c r="I40" s="84">
        <v>74.0</v>
      </c>
      <c r="J40" s="84">
        <v>26.266998290000004</v>
      </c>
      <c r="K40" s="84">
        <v>26.0</v>
      </c>
      <c r="L40" s="85">
        <v>94.43732996</v>
      </c>
      <c r="M40" s="84" t="s">
        <v>2118</v>
      </c>
      <c r="N40" s="86">
        <v>94.43732996</v>
      </c>
      <c r="O40" s="84">
        <v>74.0</v>
      </c>
      <c r="P40" s="84">
        <v>4.985880842</v>
      </c>
      <c r="Q40" s="84">
        <v>0.5318366638</v>
      </c>
      <c r="R40" s="84">
        <v>0.04495253272</v>
      </c>
      <c r="S40" s="84">
        <v>90.03753791</v>
      </c>
      <c r="T40" s="84">
        <v>8.79672214</v>
      </c>
      <c r="U40" s="84">
        <v>0.9946030281</v>
      </c>
      <c r="V40" s="84">
        <v>0.1711369258</v>
      </c>
      <c r="W40" s="84">
        <v>96.00473586</v>
      </c>
      <c r="X40" s="84">
        <v>3.628288591</v>
      </c>
      <c r="Y40" s="84">
        <v>0.3669755478</v>
      </c>
      <c r="Z40" s="87">
        <v>0.0</v>
      </c>
    </row>
    <row r="41">
      <c r="A41" s="79" t="s">
        <v>1779</v>
      </c>
      <c r="B41" s="80" t="s">
        <v>148</v>
      </c>
      <c r="C41" s="81">
        <v>2.0</v>
      </c>
      <c r="D41" s="81">
        <v>53771.3</v>
      </c>
      <c r="E41" s="82">
        <v>53.771300000000004</v>
      </c>
      <c r="F41" s="83">
        <v>54.0</v>
      </c>
      <c r="G41" s="84">
        <v>27.99499893</v>
      </c>
      <c r="H41" s="80">
        <v>15053.274859647092</v>
      </c>
      <c r="I41" s="84">
        <v>28.0</v>
      </c>
      <c r="J41" s="84">
        <v>72.00500106999999</v>
      </c>
      <c r="K41" s="84">
        <v>72.0</v>
      </c>
      <c r="L41" s="85">
        <v>61.63289158</v>
      </c>
      <c r="M41" s="84" t="s">
        <v>2118</v>
      </c>
      <c r="N41" s="86">
        <v>61.63289158</v>
      </c>
      <c r="O41" s="84">
        <v>28.0</v>
      </c>
      <c r="P41" s="84">
        <v>9.54187005</v>
      </c>
      <c r="Q41" s="84">
        <v>9.780087524</v>
      </c>
      <c r="R41" s="84">
        <v>19.04515084</v>
      </c>
      <c r="S41" s="84">
        <v>51.77997893</v>
      </c>
      <c r="T41" s="84">
        <v>11.56900419</v>
      </c>
      <c r="U41" s="84">
        <v>12.51911322</v>
      </c>
      <c r="V41" s="84">
        <v>24.13190366</v>
      </c>
      <c r="W41" s="84">
        <v>86.97523145</v>
      </c>
      <c r="X41" s="84">
        <v>4.327944725</v>
      </c>
      <c r="Y41" s="84">
        <v>2.73514263</v>
      </c>
      <c r="Z41" s="87">
        <v>5.961681193</v>
      </c>
    </row>
    <row r="42">
      <c r="A42" s="79" t="s">
        <v>1794</v>
      </c>
      <c r="B42" s="80" t="s">
        <v>148</v>
      </c>
      <c r="C42" s="81">
        <v>2.0</v>
      </c>
      <c r="D42" s="81">
        <v>54409.79</v>
      </c>
      <c r="E42" s="82">
        <v>54.40979</v>
      </c>
      <c r="F42" s="83">
        <v>55.0</v>
      </c>
      <c r="G42" s="84">
        <v>31.14100075</v>
      </c>
      <c r="H42" s="80">
        <v>16943.753111973427</v>
      </c>
      <c r="I42" s="84">
        <v>31.0</v>
      </c>
      <c r="J42" s="84">
        <v>68.85899925</v>
      </c>
      <c r="K42" s="84">
        <v>69.0</v>
      </c>
      <c r="L42" s="85">
        <v>83.71819191</v>
      </c>
      <c r="M42" s="84" t="s">
        <v>2118</v>
      </c>
      <c r="N42" s="86">
        <v>83.71819191</v>
      </c>
      <c r="O42" s="84">
        <v>31.0</v>
      </c>
      <c r="P42" s="84">
        <v>1.595436949</v>
      </c>
      <c r="Q42" s="84">
        <v>5.10942478</v>
      </c>
      <c r="R42" s="84">
        <v>9.576946362</v>
      </c>
      <c r="S42" s="84">
        <v>78.42256469</v>
      </c>
      <c r="T42" s="84">
        <v>2.316962142</v>
      </c>
      <c r="U42" s="84">
        <v>6.592393694</v>
      </c>
      <c r="V42" s="84">
        <v>12.66807947</v>
      </c>
      <c r="W42" s="84">
        <v>95.42788606</v>
      </c>
      <c r="X42" s="84">
        <v>0.0</v>
      </c>
      <c r="Y42" s="84">
        <v>1.830283006</v>
      </c>
      <c r="Z42" s="87">
        <v>2.741830931</v>
      </c>
    </row>
    <row r="43">
      <c r="A43" s="79" t="s">
        <v>1822</v>
      </c>
      <c r="B43" s="80" t="s">
        <v>148</v>
      </c>
      <c r="C43" s="81">
        <v>2.0</v>
      </c>
      <c r="D43" s="81">
        <v>59734.21</v>
      </c>
      <c r="E43" s="82">
        <v>59.73421</v>
      </c>
      <c r="F43" s="83">
        <v>60.0</v>
      </c>
      <c r="G43" s="84">
        <v>35.22700119</v>
      </c>
      <c r="H43" s="80">
        <v>21042.570867537102</v>
      </c>
      <c r="I43" s="84">
        <v>35.0</v>
      </c>
      <c r="J43" s="84">
        <v>64.77299880999999</v>
      </c>
      <c r="K43" s="84">
        <v>65.0</v>
      </c>
      <c r="L43" s="85">
        <v>60.71679759</v>
      </c>
      <c r="M43" s="84" t="s">
        <v>2118</v>
      </c>
      <c r="N43" s="86">
        <v>60.71679759</v>
      </c>
      <c r="O43" s="84">
        <v>35.0</v>
      </c>
      <c r="P43" s="84">
        <v>11.29007067</v>
      </c>
      <c r="Q43" s="84">
        <v>14.51775136</v>
      </c>
      <c r="R43" s="84">
        <v>13.47538038</v>
      </c>
      <c r="S43" s="84">
        <v>45.44696534</v>
      </c>
      <c r="T43" s="84">
        <v>13.98368881</v>
      </c>
      <c r="U43" s="84">
        <v>21.21996133</v>
      </c>
      <c r="V43" s="84">
        <v>19.34938452</v>
      </c>
      <c r="W43" s="84">
        <v>88.7939249</v>
      </c>
      <c r="X43" s="84">
        <v>6.337231166</v>
      </c>
      <c r="Y43" s="84">
        <v>2.194178786</v>
      </c>
      <c r="Z43" s="87">
        <v>2.674665152</v>
      </c>
    </row>
    <row r="44">
      <c r="A44" s="79" t="s">
        <v>1858</v>
      </c>
      <c r="B44" s="80" t="s">
        <v>148</v>
      </c>
      <c r="C44" s="81">
        <v>2.0</v>
      </c>
      <c r="D44" s="81">
        <v>83992.95</v>
      </c>
      <c r="E44" s="82">
        <v>83.99295</v>
      </c>
      <c r="F44" s="83">
        <v>84.0</v>
      </c>
      <c r="G44" s="84">
        <v>75.87400055</v>
      </c>
      <c r="H44" s="80">
        <v>63728.81134496123</v>
      </c>
      <c r="I44" s="84">
        <v>76.0</v>
      </c>
      <c r="J44" s="84">
        <v>24.125999449999995</v>
      </c>
      <c r="K44" s="84">
        <v>24.0</v>
      </c>
      <c r="L44" s="85">
        <v>97.48263633</v>
      </c>
      <c r="M44" s="84" t="s">
        <v>2118</v>
      </c>
      <c r="N44" s="86">
        <v>97.48263633</v>
      </c>
      <c r="O44" s="84">
        <v>76.0</v>
      </c>
      <c r="P44" s="84">
        <v>1.938311229</v>
      </c>
      <c r="Q44" s="84">
        <v>0.5137973631</v>
      </c>
      <c r="R44" s="84">
        <v>0.06525508185</v>
      </c>
      <c r="S44" s="84">
        <v>93.82873538</v>
      </c>
      <c r="T44" s="84">
        <v>4.297948765</v>
      </c>
      <c r="U44" s="84">
        <v>1.602839669</v>
      </c>
      <c r="V44" s="84">
        <v>0.2704761905</v>
      </c>
      <c r="W44" s="84">
        <v>98.64448672</v>
      </c>
      <c r="X44" s="84">
        <v>1.188006671</v>
      </c>
      <c r="Y44" s="84">
        <v>0.1675066077</v>
      </c>
      <c r="Z44" s="87">
        <v>0.0</v>
      </c>
    </row>
    <row r="45">
      <c r="A45" s="79" t="s">
        <v>1887</v>
      </c>
      <c r="B45" s="80" t="s">
        <v>148</v>
      </c>
      <c r="C45" s="81">
        <v>2.0</v>
      </c>
      <c r="D45" s="81">
        <v>89561.41</v>
      </c>
      <c r="E45" s="82">
        <v>89.56141000000001</v>
      </c>
      <c r="F45" s="83">
        <v>90.0</v>
      </c>
      <c r="G45" s="84">
        <v>45.63800049</v>
      </c>
      <c r="H45" s="80">
        <v>40874.036734650916</v>
      </c>
      <c r="I45" s="84">
        <v>46.0</v>
      </c>
      <c r="J45" s="84">
        <v>54.36199951</v>
      </c>
      <c r="K45" s="84">
        <v>54.0</v>
      </c>
      <c r="L45" s="85">
        <v>45.95212696</v>
      </c>
      <c r="M45" s="84" t="s">
        <v>2118</v>
      </c>
      <c r="N45" s="86">
        <v>45.95212696</v>
      </c>
      <c r="O45" s="84">
        <v>46.0</v>
      </c>
      <c r="P45" s="84">
        <v>13.44122447</v>
      </c>
      <c r="Q45" s="84">
        <v>32.54231607</v>
      </c>
      <c r="R45" s="84">
        <v>8.064332495</v>
      </c>
      <c r="S45" s="84">
        <v>21.98279234</v>
      </c>
      <c r="T45" s="84">
        <v>12.68294146</v>
      </c>
      <c r="U45" s="84">
        <v>51.21598167</v>
      </c>
      <c r="V45" s="84">
        <v>14.11828453</v>
      </c>
      <c r="W45" s="84">
        <v>74.50335478</v>
      </c>
      <c r="X45" s="84">
        <v>14.34445818</v>
      </c>
      <c r="Y45" s="84">
        <v>10.29905862</v>
      </c>
      <c r="Z45" s="87">
        <v>0.8531284131</v>
      </c>
    </row>
    <row r="46">
      <c r="A46" s="79" t="s">
        <v>1902</v>
      </c>
      <c r="B46" s="80" t="s">
        <v>148</v>
      </c>
      <c r="C46" s="81">
        <v>2.0</v>
      </c>
      <c r="D46" s="81">
        <v>97338.59</v>
      </c>
      <c r="E46" s="82">
        <v>97.33859</v>
      </c>
      <c r="F46" s="83">
        <v>98.0</v>
      </c>
      <c r="G46" s="84">
        <v>37.34000015</v>
      </c>
      <c r="H46" s="80">
        <v>36346.22965200788</v>
      </c>
      <c r="I46" s="84">
        <v>37.0</v>
      </c>
      <c r="J46" s="84">
        <v>62.65999985</v>
      </c>
      <c r="K46" s="84">
        <v>63.0</v>
      </c>
      <c r="L46" s="85">
        <v>96.88435687</v>
      </c>
      <c r="M46" s="84" t="s">
        <v>2118</v>
      </c>
      <c r="N46" s="86">
        <v>96.88435687</v>
      </c>
      <c r="O46" s="84">
        <v>37.0</v>
      </c>
      <c r="P46" s="84">
        <v>0.0</v>
      </c>
      <c r="Q46" s="84">
        <v>3.115643126</v>
      </c>
      <c r="R46" s="84">
        <v>0.0</v>
      </c>
      <c r="S46" s="84">
        <v>95.51453844</v>
      </c>
      <c r="T46" s="84">
        <v>0.0</v>
      </c>
      <c r="U46" s="84">
        <v>4.48546156</v>
      </c>
      <c r="V46" s="84">
        <v>0.0</v>
      </c>
      <c r="W46" s="84">
        <v>99.18304001</v>
      </c>
      <c r="X46" s="84">
        <v>0.0</v>
      </c>
      <c r="Y46" s="84">
        <v>0.816959987</v>
      </c>
      <c r="Z46" s="87">
        <v>0.0</v>
      </c>
    </row>
    <row r="47">
      <c r="A47" s="79" t="s">
        <v>1911</v>
      </c>
      <c r="B47" s="80" t="s">
        <v>148</v>
      </c>
      <c r="C47" s="81">
        <v>2.0</v>
      </c>
      <c r="D47" s="81">
        <v>102334.41</v>
      </c>
      <c r="E47" s="82">
        <v>102.33441</v>
      </c>
      <c r="F47" s="83">
        <v>103.0</v>
      </c>
      <c r="G47" s="84">
        <v>42.78300095</v>
      </c>
      <c r="H47" s="80">
        <v>43781.7316024769</v>
      </c>
      <c r="I47" s="84">
        <v>43.0</v>
      </c>
      <c r="J47" s="84">
        <v>57.21699905</v>
      </c>
      <c r="K47" s="84">
        <v>57.0</v>
      </c>
      <c r="L47" s="85">
        <v>99.44017596</v>
      </c>
      <c r="M47" s="84" t="s">
        <v>2118</v>
      </c>
      <c r="N47" s="86">
        <v>99.44017596</v>
      </c>
      <c r="O47" s="84">
        <v>43.0</v>
      </c>
      <c r="P47" s="84">
        <v>0.2376091086</v>
      </c>
      <c r="Q47" s="84">
        <v>0.3222149265</v>
      </c>
      <c r="R47" s="84">
        <v>0.0</v>
      </c>
      <c r="S47" s="84">
        <v>99.33283515</v>
      </c>
      <c r="T47" s="84">
        <v>0.3359418224</v>
      </c>
      <c r="U47" s="84">
        <v>0.3312230319</v>
      </c>
      <c r="V47" s="84">
        <v>0.0</v>
      </c>
      <c r="W47" s="84">
        <v>99.5837311</v>
      </c>
      <c r="X47" s="84">
        <v>0.1061012067</v>
      </c>
      <c r="Y47" s="84">
        <v>0.3101676943</v>
      </c>
      <c r="Z47" s="87">
        <v>0.0</v>
      </c>
    </row>
    <row r="48">
      <c r="A48" s="79" t="s">
        <v>1923</v>
      </c>
      <c r="B48" s="80" t="s">
        <v>148</v>
      </c>
      <c r="C48" s="81">
        <v>2.0</v>
      </c>
      <c r="D48" s="81">
        <v>109581.09</v>
      </c>
      <c r="E48" s="82">
        <v>109.58109</v>
      </c>
      <c r="F48" s="83">
        <v>110.0</v>
      </c>
      <c r="G48" s="84">
        <v>47.40799713</v>
      </c>
      <c r="H48" s="80">
        <v>51950.200002222715</v>
      </c>
      <c r="I48" s="84">
        <v>47.0</v>
      </c>
      <c r="J48" s="84">
        <v>52.59200287</v>
      </c>
      <c r="K48" s="84">
        <v>53.0</v>
      </c>
      <c r="L48" s="85">
        <v>94.10903456</v>
      </c>
      <c r="M48" s="84" t="s">
        <v>2118</v>
      </c>
      <c r="N48" s="86">
        <v>94.10903456</v>
      </c>
      <c r="O48" s="84">
        <v>47.0</v>
      </c>
      <c r="P48" s="84">
        <v>2.856486137</v>
      </c>
      <c r="Q48" s="84">
        <v>3.034479307</v>
      </c>
      <c r="R48" s="84">
        <v>0.0</v>
      </c>
      <c r="S48" s="84">
        <v>91.06193322</v>
      </c>
      <c r="T48" s="84">
        <v>3.959520428</v>
      </c>
      <c r="U48" s="84">
        <v>4.978546347</v>
      </c>
      <c r="V48" s="84">
        <v>0.0</v>
      </c>
      <c r="W48" s="84">
        <v>97.4893325</v>
      </c>
      <c r="X48" s="84">
        <v>1.632836465</v>
      </c>
      <c r="Y48" s="84">
        <v>0.877831036</v>
      </c>
      <c r="Z48" s="87">
        <v>0.0</v>
      </c>
    </row>
    <row r="49">
      <c r="A49" s="79" t="s">
        <v>1975</v>
      </c>
      <c r="B49" s="80" t="s">
        <v>148</v>
      </c>
      <c r="C49" s="81">
        <v>2.0</v>
      </c>
      <c r="D49" s="81">
        <v>164689.39</v>
      </c>
      <c r="E49" s="82">
        <v>164.68939</v>
      </c>
      <c r="F49" s="83">
        <v>165.0</v>
      </c>
      <c r="G49" s="84">
        <v>38.17700195</v>
      </c>
      <c r="H49" s="80">
        <v>62873.47163174311</v>
      </c>
      <c r="I49" s="84">
        <v>38.0</v>
      </c>
      <c r="J49" s="84">
        <v>61.82299805</v>
      </c>
      <c r="K49" s="84">
        <v>62.0</v>
      </c>
      <c r="L49" s="85">
        <v>97.69796025</v>
      </c>
      <c r="M49" s="84" t="s">
        <v>2118</v>
      </c>
      <c r="N49" s="86">
        <v>97.69796025</v>
      </c>
      <c r="O49" s="84">
        <v>38.0</v>
      </c>
      <c r="P49" s="84">
        <v>1.156425878</v>
      </c>
      <c r="Q49" s="84">
        <v>0.4626557002</v>
      </c>
      <c r="R49" s="84">
        <v>0.6829581735</v>
      </c>
      <c r="S49" s="84">
        <v>97.88023776</v>
      </c>
      <c r="T49" s="84">
        <v>0.8581049804</v>
      </c>
      <c r="U49" s="84">
        <v>0.3164802414</v>
      </c>
      <c r="V49" s="84">
        <v>0.9451770151</v>
      </c>
      <c r="W49" s="84">
        <v>97.40277797</v>
      </c>
      <c r="X49" s="84">
        <v>1.639520121</v>
      </c>
      <c r="Y49" s="84">
        <v>0.6993752147</v>
      </c>
      <c r="Z49" s="87">
        <v>0.2583266934</v>
      </c>
    </row>
    <row r="50">
      <c r="A50" s="79" t="s">
        <v>1990</v>
      </c>
      <c r="B50" s="80" t="s">
        <v>148</v>
      </c>
      <c r="C50" s="81">
        <v>2.0</v>
      </c>
      <c r="D50" s="81">
        <v>206139.59</v>
      </c>
      <c r="E50" s="82">
        <v>206.13959</v>
      </c>
      <c r="F50" s="83">
        <v>207.0</v>
      </c>
      <c r="G50" s="84">
        <v>51.95800018</v>
      </c>
      <c r="H50" s="80">
        <v>107106.00854325126</v>
      </c>
      <c r="I50" s="84">
        <v>52.0</v>
      </c>
      <c r="J50" s="84">
        <v>48.04199982</v>
      </c>
      <c r="K50" s="84">
        <v>48.0</v>
      </c>
      <c r="L50" s="85">
        <v>77.60905338</v>
      </c>
      <c r="M50" s="84" t="s">
        <v>2118</v>
      </c>
      <c r="N50" s="86">
        <v>77.60905338</v>
      </c>
      <c r="O50" s="84">
        <v>52.0</v>
      </c>
      <c r="P50" s="84">
        <v>4.979399343</v>
      </c>
      <c r="Q50" s="84">
        <v>11.79691148</v>
      </c>
      <c r="R50" s="84">
        <v>5.614635794</v>
      </c>
      <c r="S50" s="84">
        <v>61.65821003</v>
      </c>
      <c r="T50" s="84">
        <v>7.128924583</v>
      </c>
      <c r="U50" s="84">
        <v>20.92487535</v>
      </c>
      <c r="V50" s="84">
        <v>10.28799004</v>
      </c>
      <c r="W50" s="84">
        <v>92.35770519</v>
      </c>
      <c r="X50" s="84">
        <v>2.99188065</v>
      </c>
      <c r="Y50" s="84">
        <v>3.356908786</v>
      </c>
      <c r="Z50" s="87">
        <v>1.29350537</v>
      </c>
    </row>
    <row r="51">
      <c r="A51" s="79" t="s">
        <v>2016</v>
      </c>
      <c r="B51" s="80" t="s">
        <v>148</v>
      </c>
      <c r="C51" s="81">
        <v>2.0</v>
      </c>
      <c r="D51" s="81">
        <v>220892.33</v>
      </c>
      <c r="E51" s="82">
        <v>220.89233</v>
      </c>
      <c r="F51" s="83">
        <v>221.0</v>
      </c>
      <c r="G51" s="84">
        <v>37.16500092</v>
      </c>
      <c r="H51" s="80">
        <v>82094.63647670942</v>
      </c>
      <c r="I51" s="84">
        <v>37.0</v>
      </c>
      <c r="J51" s="84">
        <v>62.83499908</v>
      </c>
      <c r="K51" s="84">
        <v>63.0</v>
      </c>
      <c r="L51" s="85">
        <v>90.14896508</v>
      </c>
      <c r="M51" s="84" t="s">
        <v>2118</v>
      </c>
      <c r="N51" s="86">
        <v>90.14896508</v>
      </c>
      <c r="O51" s="84">
        <v>37.0</v>
      </c>
      <c r="P51" s="84">
        <v>3.822279525</v>
      </c>
      <c r="Q51" s="84">
        <v>4.413307574</v>
      </c>
      <c r="R51" s="84">
        <v>1.61544782</v>
      </c>
      <c r="S51" s="84">
        <v>88.59986076</v>
      </c>
      <c r="T51" s="84">
        <v>3.852278117</v>
      </c>
      <c r="U51" s="84">
        <v>5.174596509</v>
      </c>
      <c r="V51" s="84">
        <v>2.373264617</v>
      </c>
      <c r="W51" s="84">
        <v>92.76804985</v>
      </c>
      <c r="X51" s="84">
        <v>3.771561162</v>
      </c>
      <c r="Y51" s="84">
        <v>3.126184571</v>
      </c>
      <c r="Z51" s="87">
        <v>0.3342044223</v>
      </c>
    </row>
    <row r="52">
      <c r="A52" s="79" t="s">
        <v>2031</v>
      </c>
      <c r="B52" s="80" t="s">
        <v>148</v>
      </c>
      <c r="C52" s="81">
        <v>2.0</v>
      </c>
      <c r="D52" s="81">
        <v>273523.63</v>
      </c>
      <c r="E52" s="82">
        <v>273.52363</v>
      </c>
      <c r="F52" s="83">
        <v>274.0</v>
      </c>
      <c r="G52" s="84">
        <v>56.64099884</v>
      </c>
      <c r="H52" s="80">
        <v>154926.5160954259</v>
      </c>
      <c r="I52" s="84">
        <v>57.0</v>
      </c>
      <c r="J52" s="84">
        <v>43.35900116</v>
      </c>
      <c r="K52" s="84">
        <v>43.0</v>
      </c>
      <c r="L52" s="85">
        <v>92.41534961</v>
      </c>
      <c r="M52" s="84" t="s">
        <v>2118</v>
      </c>
      <c r="N52" s="86">
        <v>92.41534961</v>
      </c>
      <c r="O52" s="84">
        <v>57.0</v>
      </c>
      <c r="P52" s="84">
        <v>0.8554746335</v>
      </c>
      <c r="Q52" s="84">
        <v>5.553871666</v>
      </c>
      <c r="R52" s="84">
        <v>1.175304087</v>
      </c>
      <c r="S52" s="84">
        <v>85.66796238</v>
      </c>
      <c r="T52" s="84">
        <v>1.17809123</v>
      </c>
      <c r="U52" s="84">
        <v>10.61491462</v>
      </c>
      <c r="V52" s="84">
        <v>2.539031772</v>
      </c>
      <c r="W52" s="84">
        <v>97.58051207</v>
      </c>
      <c r="X52" s="84">
        <v>0.6085098345</v>
      </c>
      <c r="Y52" s="84">
        <v>1.679615139</v>
      </c>
      <c r="Z52" s="87">
        <v>0.1313629588</v>
      </c>
    </row>
    <row r="53">
      <c r="A53" s="79" t="s">
        <v>2055</v>
      </c>
      <c r="B53" s="80" t="s">
        <v>148</v>
      </c>
      <c r="C53" s="81">
        <v>2.0</v>
      </c>
      <c r="D53" s="81">
        <v>1380004.38</v>
      </c>
      <c r="E53" s="82">
        <v>1380.0043799999999</v>
      </c>
      <c r="F53" s="83">
        <v>1381.0</v>
      </c>
      <c r="G53" s="84">
        <v>34.9260025</v>
      </c>
      <c r="H53" s="80">
        <v>481980.36425890954</v>
      </c>
      <c r="I53" s="84">
        <v>35.0</v>
      </c>
      <c r="J53" s="84">
        <v>65.07399749999999</v>
      </c>
      <c r="K53" s="84">
        <v>65.0</v>
      </c>
      <c r="L53" s="85">
        <v>90.48952503</v>
      </c>
      <c r="M53" s="84" t="s">
        <v>2118</v>
      </c>
      <c r="N53" s="86">
        <v>90.48952503</v>
      </c>
      <c r="O53" s="84">
        <v>35.0</v>
      </c>
      <c r="P53" s="84">
        <v>4.983602562</v>
      </c>
      <c r="Q53" s="84">
        <v>3.963153945</v>
      </c>
      <c r="R53" s="84">
        <v>0.5637184626</v>
      </c>
      <c r="S53" s="84">
        <v>88.78250313</v>
      </c>
      <c r="T53" s="84">
        <v>5.902210054</v>
      </c>
      <c r="U53" s="84">
        <v>4.57637573</v>
      </c>
      <c r="V53" s="84">
        <v>0.7389110856</v>
      </c>
      <c r="W53" s="84">
        <v>93.6700363</v>
      </c>
      <c r="X53" s="84">
        <v>3.272056027</v>
      </c>
      <c r="Y53" s="84">
        <v>2.820607523</v>
      </c>
      <c r="Z53" s="87">
        <v>0.2373001538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1" t="s">
        <v>0</v>
      </c>
      <c r="B1" s="72" t="s">
        <v>1</v>
      </c>
      <c r="C1" s="73" t="s">
        <v>2084</v>
      </c>
      <c r="D1" s="73" t="s">
        <v>2</v>
      </c>
      <c r="E1" s="74" t="s">
        <v>2085</v>
      </c>
      <c r="F1" s="75" t="s">
        <v>2116</v>
      </c>
      <c r="G1" s="76" t="s">
        <v>2087</v>
      </c>
      <c r="H1" s="72" t="s">
        <v>2088</v>
      </c>
      <c r="I1" s="76" t="s">
        <v>2089</v>
      </c>
      <c r="J1" s="76" t="s">
        <v>2090</v>
      </c>
      <c r="K1" s="76" t="s">
        <v>2091</v>
      </c>
      <c r="L1" s="77" t="s">
        <v>4</v>
      </c>
      <c r="M1" s="76" t="s">
        <v>2092</v>
      </c>
      <c r="N1" s="76" t="s">
        <v>2093</v>
      </c>
      <c r="O1" s="76" t="s">
        <v>2094</v>
      </c>
      <c r="P1" s="76" t="s">
        <v>5</v>
      </c>
      <c r="Q1" s="76" t="s">
        <v>6</v>
      </c>
      <c r="R1" s="76" t="s">
        <v>7</v>
      </c>
      <c r="S1" s="76" t="s">
        <v>8</v>
      </c>
      <c r="T1" s="76" t="s">
        <v>9</v>
      </c>
      <c r="U1" s="76" t="s">
        <v>10</v>
      </c>
      <c r="V1" s="76" t="s">
        <v>11</v>
      </c>
      <c r="W1" s="76" t="s">
        <v>12</v>
      </c>
      <c r="X1" s="76" t="s">
        <v>13</v>
      </c>
      <c r="Y1" s="76" t="s">
        <v>14</v>
      </c>
      <c r="Z1" s="78" t="s">
        <v>15</v>
      </c>
    </row>
    <row r="2">
      <c r="A2" s="79" t="s">
        <v>473</v>
      </c>
      <c r="B2" s="80" t="s">
        <v>474</v>
      </c>
      <c r="C2" s="81">
        <v>1.0</v>
      </c>
      <c r="D2" s="81">
        <v>1968.0</v>
      </c>
      <c r="E2" s="82">
        <v>1.968</v>
      </c>
      <c r="F2" s="83">
        <v>2.0</v>
      </c>
      <c r="G2" s="84">
        <v>44.19599915</v>
      </c>
      <c r="H2" s="80">
        <v>869.777263272</v>
      </c>
      <c r="I2" s="84">
        <v>44.0</v>
      </c>
      <c r="J2" s="84">
        <v>55.80400085</v>
      </c>
      <c r="K2" s="84">
        <v>56.0</v>
      </c>
      <c r="L2" s="85">
        <v>59.01691221</v>
      </c>
      <c r="M2" s="84" t="s">
        <v>2118</v>
      </c>
      <c r="N2" s="86">
        <v>59.01691221</v>
      </c>
      <c r="O2" s="84">
        <v>44.0</v>
      </c>
      <c r="P2" s="84">
        <v>14.03457137</v>
      </c>
      <c r="Q2" s="84">
        <v>26.6263769</v>
      </c>
      <c r="R2" s="84">
        <v>0.3221395192</v>
      </c>
      <c r="S2" s="84">
        <v>49.8319053</v>
      </c>
      <c r="T2" s="84">
        <v>9.285773026</v>
      </c>
      <c r="U2" s="84">
        <v>40.31645129</v>
      </c>
      <c r="V2" s="84">
        <v>0.5658703845</v>
      </c>
      <c r="W2" s="84">
        <v>70.61434791</v>
      </c>
      <c r="X2" s="84">
        <v>20.03063358</v>
      </c>
      <c r="Y2" s="84">
        <v>9.340625284</v>
      </c>
      <c r="Z2" s="87">
        <v>0.01439322693</v>
      </c>
    </row>
    <row r="3">
      <c r="A3" s="79" t="s">
        <v>548</v>
      </c>
      <c r="B3" s="80" t="s">
        <v>474</v>
      </c>
      <c r="C3" s="81">
        <v>1.0</v>
      </c>
      <c r="D3" s="81">
        <v>2416.66</v>
      </c>
      <c r="E3" s="82">
        <v>2.41666</v>
      </c>
      <c r="F3" s="83">
        <v>3.0</v>
      </c>
      <c r="G3" s="84">
        <v>62.58199692</v>
      </c>
      <c r="H3" s="80">
        <v>1512.3940867668719</v>
      </c>
      <c r="I3" s="84">
        <v>63.0</v>
      </c>
      <c r="J3" s="84">
        <v>37.41800308</v>
      </c>
      <c r="K3" s="84">
        <v>37.0</v>
      </c>
      <c r="L3" s="85">
        <v>80.94040714</v>
      </c>
      <c r="M3" s="84" t="s">
        <v>2118</v>
      </c>
      <c r="N3" s="86">
        <v>80.94040714</v>
      </c>
      <c r="O3" s="84">
        <v>63.0</v>
      </c>
      <c r="P3" s="84">
        <v>8.597391391</v>
      </c>
      <c r="Q3" s="84">
        <v>10.35285207</v>
      </c>
      <c r="R3" s="84">
        <v>0.1093493927</v>
      </c>
      <c r="S3" s="84">
        <v>69.18852321</v>
      </c>
      <c r="T3" s="84">
        <v>16.49783239</v>
      </c>
      <c r="U3" s="84">
        <v>14.24376547</v>
      </c>
      <c r="V3" s="84">
        <v>0.0698789368</v>
      </c>
      <c r="W3" s="84">
        <v>87.96690427</v>
      </c>
      <c r="X3" s="84">
        <v>3.873689522</v>
      </c>
      <c r="Y3" s="84">
        <v>8.026457278</v>
      </c>
      <c r="Z3" s="87">
        <v>0.1329489253</v>
      </c>
    </row>
    <row r="4">
      <c r="A4" s="79" t="s">
        <v>721</v>
      </c>
      <c r="B4" s="80" t="s">
        <v>474</v>
      </c>
      <c r="C4" s="81">
        <v>1.0</v>
      </c>
      <c r="D4" s="81">
        <v>4829.76</v>
      </c>
      <c r="E4" s="82">
        <v>4.82976</v>
      </c>
      <c r="F4" s="83">
        <v>5.0</v>
      </c>
      <c r="G4" s="84">
        <v>42.19799805</v>
      </c>
      <c r="H4" s="80">
        <v>2038.0620306196804</v>
      </c>
      <c r="I4" s="84">
        <v>42.0</v>
      </c>
      <c r="J4" s="84">
        <v>57.80200195</v>
      </c>
      <c r="K4" s="84">
        <v>58.0</v>
      </c>
      <c r="L4" s="85">
        <v>37.20240205</v>
      </c>
      <c r="M4" s="84" t="s">
        <v>2118</v>
      </c>
      <c r="N4" s="86">
        <v>37.20240205</v>
      </c>
      <c r="O4" s="84">
        <v>42.0</v>
      </c>
      <c r="P4" s="84">
        <v>25.68237348</v>
      </c>
      <c r="Q4" s="84">
        <v>33.53911377</v>
      </c>
      <c r="R4" s="84">
        <v>3.576110708</v>
      </c>
      <c r="S4" s="84">
        <v>28.10659415</v>
      </c>
      <c r="T4" s="84">
        <v>19.4058899</v>
      </c>
      <c r="U4" s="84">
        <v>46.37307301</v>
      </c>
      <c r="V4" s="84">
        <v>6.114442944</v>
      </c>
      <c r="W4" s="84">
        <v>49.66166495</v>
      </c>
      <c r="X4" s="84">
        <v>34.27978009</v>
      </c>
      <c r="Y4" s="84">
        <v>15.95940214</v>
      </c>
      <c r="Z4" s="87">
        <v>0.09915281712</v>
      </c>
    </row>
    <row r="5">
      <c r="A5" s="79" t="s">
        <v>745</v>
      </c>
      <c r="B5" s="80" t="s">
        <v>474</v>
      </c>
      <c r="C5" s="81">
        <v>1.0</v>
      </c>
      <c r="D5" s="81">
        <v>5057.68</v>
      </c>
      <c r="E5" s="82">
        <v>5.05768</v>
      </c>
      <c r="F5" s="83">
        <v>6.0</v>
      </c>
      <c r="G5" s="84">
        <v>52.08899689</v>
      </c>
      <c r="H5" s="80">
        <v>2634.4947779061517</v>
      </c>
      <c r="I5" s="84">
        <v>52.0</v>
      </c>
      <c r="J5" s="84">
        <v>47.91100311</v>
      </c>
      <c r="K5" s="84">
        <v>48.0</v>
      </c>
      <c r="L5" s="85">
        <v>75.26179159</v>
      </c>
      <c r="M5" s="84" t="s">
        <v>2118</v>
      </c>
      <c r="N5" s="86">
        <v>75.26179159</v>
      </c>
      <c r="O5" s="84">
        <v>52.0</v>
      </c>
      <c r="P5" s="84">
        <v>8.700657475</v>
      </c>
      <c r="Q5" s="84">
        <v>3.488080869</v>
      </c>
      <c r="R5" s="84">
        <v>12.54947006</v>
      </c>
      <c r="S5" s="84">
        <v>64.10021689</v>
      </c>
      <c r="T5" s="84">
        <v>6.537775797</v>
      </c>
      <c r="U5" s="84">
        <v>3.383709875</v>
      </c>
      <c r="V5" s="84">
        <v>25.97829744</v>
      </c>
      <c r="W5" s="84">
        <v>85.52810963</v>
      </c>
      <c r="X5" s="84">
        <v>10.69005698</v>
      </c>
      <c r="Y5" s="84">
        <v>3.58408039</v>
      </c>
      <c r="Z5" s="87">
        <v>0.1977530006</v>
      </c>
    </row>
    <row r="6">
      <c r="A6" s="79" t="s">
        <v>917</v>
      </c>
      <c r="B6" s="80" t="s">
        <v>474</v>
      </c>
      <c r="C6" s="81">
        <v>1.0</v>
      </c>
      <c r="D6" s="81">
        <v>7976.98</v>
      </c>
      <c r="E6" s="82">
        <v>7.976979999999999</v>
      </c>
      <c r="F6" s="83">
        <v>8.0</v>
      </c>
      <c r="G6" s="84">
        <v>42.92300034</v>
      </c>
      <c r="H6" s="80">
        <v>3423.959152521732</v>
      </c>
      <c r="I6" s="84">
        <v>43.0</v>
      </c>
      <c r="J6" s="84">
        <v>57.07699966</v>
      </c>
      <c r="K6" s="84">
        <v>57.0</v>
      </c>
      <c r="L6" s="85">
        <v>63.76628562</v>
      </c>
      <c r="M6" s="84" t="s">
        <v>2118</v>
      </c>
      <c r="N6" s="86">
        <v>63.76628562</v>
      </c>
      <c r="O6" s="84">
        <v>43.0</v>
      </c>
      <c r="P6" s="84">
        <v>9.023316357</v>
      </c>
      <c r="Q6" s="84">
        <v>15.5639457</v>
      </c>
      <c r="R6" s="84">
        <v>11.64645233</v>
      </c>
      <c r="S6" s="84">
        <v>52.75270267</v>
      </c>
      <c r="T6" s="84">
        <v>5.221136889</v>
      </c>
      <c r="U6" s="84">
        <v>23.14294909</v>
      </c>
      <c r="V6" s="84">
        <v>18.88321135</v>
      </c>
      <c r="W6" s="84">
        <v>78.41163766</v>
      </c>
      <c r="X6" s="84">
        <v>14.07927743</v>
      </c>
      <c r="Y6" s="84">
        <v>5.485735437</v>
      </c>
      <c r="Z6" s="87">
        <v>2.023349475</v>
      </c>
    </row>
    <row r="7">
      <c r="A7" s="79" t="s">
        <v>932</v>
      </c>
      <c r="B7" s="80" t="s">
        <v>474</v>
      </c>
      <c r="C7" s="81">
        <v>1.0</v>
      </c>
      <c r="D7" s="81">
        <v>8278.74</v>
      </c>
      <c r="E7" s="82">
        <v>8.278739999999999</v>
      </c>
      <c r="F7" s="83">
        <v>9.0</v>
      </c>
      <c r="G7" s="84">
        <v>42.79999924</v>
      </c>
      <c r="H7" s="80">
        <v>3543.3006570815755</v>
      </c>
      <c r="I7" s="84">
        <v>43.0</v>
      </c>
      <c r="J7" s="84">
        <v>57.20000076</v>
      </c>
      <c r="K7" s="84">
        <v>57.0</v>
      </c>
      <c r="L7" s="85">
        <v>68.58372009</v>
      </c>
      <c r="M7" s="84" t="s">
        <v>2118</v>
      </c>
      <c r="N7" s="86">
        <v>68.58372009</v>
      </c>
      <c r="O7" s="84">
        <v>43.0</v>
      </c>
      <c r="P7" s="84">
        <v>6.065434765</v>
      </c>
      <c r="Q7" s="84">
        <v>14.16432245</v>
      </c>
      <c r="R7" s="84">
        <v>11.18652269</v>
      </c>
      <c r="S7" s="84">
        <v>52.11755275</v>
      </c>
      <c r="T7" s="84">
        <v>8.187542019</v>
      </c>
      <c r="U7" s="84">
        <v>20.7910842</v>
      </c>
      <c r="V7" s="84">
        <v>18.90382103</v>
      </c>
      <c r="W7" s="84">
        <v>90.58991001</v>
      </c>
      <c r="X7" s="84">
        <v>3.229348056</v>
      </c>
      <c r="Y7" s="84">
        <v>5.307990528</v>
      </c>
      <c r="Z7" s="87">
        <v>0.8727514049</v>
      </c>
    </row>
    <row r="8">
      <c r="A8" s="79" t="s">
        <v>1103</v>
      </c>
      <c r="B8" s="80" t="s">
        <v>474</v>
      </c>
      <c r="C8" s="81">
        <v>1.0</v>
      </c>
      <c r="D8" s="81">
        <v>11193.73</v>
      </c>
      <c r="E8" s="82">
        <v>11.19373</v>
      </c>
      <c r="F8" s="83">
        <v>12.0</v>
      </c>
      <c r="G8" s="84">
        <v>20.1989994</v>
      </c>
      <c r="H8" s="80">
        <v>2261.02145553762</v>
      </c>
      <c r="I8" s="84">
        <v>20.0</v>
      </c>
      <c r="J8" s="84">
        <v>79.8010006</v>
      </c>
      <c r="K8" s="84">
        <v>80.0</v>
      </c>
      <c r="L8" s="85">
        <v>40.95092717</v>
      </c>
      <c r="M8" s="84" t="s">
        <v>2118</v>
      </c>
      <c r="N8" s="86">
        <v>40.95092717</v>
      </c>
      <c r="O8" s="84">
        <v>20.0</v>
      </c>
      <c r="P8" s="84">
        <v>37.42696287</v>
      </c>
      <c r="Q8" s="84">
        <v>13.53755519</v>
      </c>
      <c r="R8" s="84">
        <v>8.084554762</v>
      </c>
      <c r="S8" s="84">
        <v>33.59362881</v>
      </c>
      <c r="T8" s="84">
        <v>42.16438068</v>
      </c>
      <c r="U8" s="84">
        <v>14.11109616</v>
      </c>
      <c r="V8" s="84">
        <v>10.13089435</v>
      </c>
      <c r="W8" s="84">
        <v>70.01770445</v>
      </c>
      <c r="X8" s="84">
        <v>18.71066092</v>
      </c>
      <c r="Y8" s="84">
        <v>11.27163464</v>
      </c>
      <c r="Z8" s="87">
        <v>0.0</v>
      </c>
    </row>
    <row r="9">
      <c r="A9" s="79" t="s">
        <v>1175</v>
      </c>
      <c r="B9" s="80" t="s">
        <v>474</v>
      </c>
      <c r="C9" s="81">
        <v>1.0</v>
      </c>
      <c r="D9" s="81">
        <v>11890.78</v>
      </c>
      <c r="E9" s="82">
        <v>11.890780000000001</v>
      </c>
      <c r="F9" s="83">
        <v>12.0</v>
      </c>
      <c r="G9" s="84">
        <v>13.70800018</v>
      </c>
      <c r="H9" s="80">
        <v>1629.9881438034042</v>
      </c>
      <c r="I9" s="84">
        <v>14.0</v>
      </c>
      <c r="J9" s="84">
        <v>86.29199982</v>
      </c>
      <c r="K9" s="84">
        <v>86.0</v>
      </c>
      <c r="L9" s="85">
        <v>62.20712225</v>
      </c>
      <c r="M9" s="84" t="s">
        <v>2118</v>
      </c>
      <c r="N9" s="86">
        <v>62.20712225</v>
      </c>
      <c r="O9" s="84">
        <v>14.0</v>
      </c>
      <c r="P9" s="84">
        <v>19.43969314</v>
      </c>
      <c r="Q9" s="84">
        <v>14.75825969</v>
      </c>
      <c r="R9" s="84">
        <v>3.594924913</v>
      </c>
      <c r="S9" s="84">
        <v>57.68576527</v>
      </c>
      <c r="T9" s="84">
        <v>21.25148213</v>
      </c>
      <c r="U9" s="84">
        <v>16.89675238</v>
      </c>
      <c r="V9" s="84">
        <v>4.166000219</v>
      </c>
      <c r="W9" s="84">
        <v>90.66911086</v>
      </c>
      <c r="X9" s="84">
        <v>8.034462869</v>
      </c>
      <c r="Y9" s="84">
        <v>1.296426269</v>
      </c>
      <c r="Z9" s="87">
        <v>0.0</v>
      </c>
    </row>
    <row r="10">
      <c r="A10" s="79" t="s">
        <v>1204</v>
      </c>
      <c r="B10" s="80" t="s">
        <v>474</v>
      </c>
      <c r="C10" s="81">
        <v>1.0</v>
      </c>
      <c r="D10" s="81">
        <v>12952.21</v>
      </c>
      <c r="E10" s="82">
        <v>12.95221</v>
      </c>
      <c r="F10" s="83">
        <v>13.0</v>
      </c>
      <c r="G10" s="84">
        <v>17.43200111</v>
      </c>
      <c r="H10" s="80">
        <v>2257.8293909695312</v>
      </c>
      <c r="I10" s="84">
        <v>17.0</v>
      </c>
      <c r="J10" s="84">
        <v>82.56799889</v>
      </c>
      <c r="K10" s="84">
        <v>83.0</v>
      </c>
      <c r="L10" s="85">
        <v>60.41450115</v>
      </c>
      <c r="M10" s="84" t="s">
        <v>2118</v>
      </c>
      <c r="N10" s="86">
        <v>60.41450115</v>
      </c>
      <c r="O10" s="84">
        <v>17.0</v>
      </c>
      <c r="P10" s="84">
        <v>22.3207193</v>
      </c>
      <c r="Q10" s="84">
        <v>13.15480415</v>
      </c>
      <c r="R10" s="84">
        <v>4.109975401</v>
      </c>
      <c r="S10" s="84">
        <v>55.64246823</v>
      </c>
      <c r="T10" s="84">
        <v>25.08014133</v>
      </c>
      <c r="U10" s="84">
        <v>14.77886772</v>
      </c>
      <c r="V10" s="84">
        <v>4.498522714</v>
      </c>
      <c r="W10" s="84">
        <v>83.0175993</v>
      </c>
      <c r="X10" s="84">
        <v>9.250506251</v>
      </c>
      <c r="Y10" s="84">
        <v>5.462303057</v>
      </c>
      <c r="Z10" s="87">
        <v>2.269591394</v>
      </c>
    </row>
    <row r="11">
      <c r="A11" s="79" t="s">
        <v>1219</v>
      </c>
      <c r="B11" s="80" t="s">
        <v>474</v>
      </c>
      <c r="C11" s="81">
        <v>1.0</v>
      </c>
      <c r="D11" s="81">
        <v>13132.79</v>
      </c>
      <c r="E11" s="82">
        <v>13.132790000000002</v>
      </c>
      <c r="F11" s="83">
        <v>14.0</v>
      </c>
      <c r="G11" s="84">
        <v>36.875</v>
      </c>
      <c r="H11" s="80">
        <v>4842.716312500001</v>
      </c>
      <c r="I11" s="84">
        <v>37.0</v>
      </c>
      <c r="J11" s="84">
        <v>63.125</v>
      </c>
      <c r="K11" s="84">
        <v>63.0</v>
      </c>
      <c r="L11" s="85">
        <v>63.96178874</v>
      </c>
      <c r="M11" s="84" t="s">
        <v>2118</v>
      </c>
      <c r="N11" s="86">
        <v>63.96178874</v>
      </c>
      <c r="O11" s="84">
        <v>37.0</v>
      </c>
      <c r="P11" s="84">
        <v>21.2815915</v>
      </c>
      <c r="Q11" s="84">
        <v>6.296119406</v>
      </c>
      <c r="R11" s="84">
        <v>8.460500354</v>
      </c>
      <c r="S11" s="84">
        <v>50.74817899</v>
      </c>
      <c r="T11" s="84">
        <v>26.14432944</v>
      </c>
      <c r="U11" s="84">
        <v>9.704719143</v>
      </c>
      <c r="V11" s="84">
        <v>13.40277243</v>
      </c>
      <c r="W11" s="84">
        <v>86.58169007</v>
      </c>
      <c r="X11" s="84">
        <v>12.95724153</v>
      </c>
      <c r="Y11" s="84">
        <v>0.461068398</v>
      </c>
      <c r="Z11" s="87">
        <v>0.0</v>
      </c>
    </row>
    <row r="12">
      <c r="A12" s="79" t="s">
        <v>1248</v>
      </c>
      <c r="B12" s="80" t="s">
        <v>474</v>
      </c>
      <c r="C12" s="81">
        <v>1.0</v>
      </c>
      <c r="D12" s="81">
        <v>15893.22</v>
      </c>
      <c r="E12" s="82">
        <v>15.89322</v>
      </c>
      <c r="F12" s="83">
        <v>16.0</v>
      </c>
      <c r="G12" s="84">
        <v>46.14099884</v>
      </c>
      <c r="H12" s="80">
        <v>7333.290455838648</v>
      </c>
      <c r="I12" s="84">
        <v>46.0</v>
      </c>
      <c r="J12" s="84">
        <v>53.85900116</v>
      </c>
      <c r="K12" s="84">
        <v>54.0</v>
      </c>
      <c r="L12" s="85">
        <v>56.47697339</v>
      </c>
      <c r="M12" s="84" t="s">
        <v>2118</v>
      </c>
      <c r="N12" s="86">
        <v>56.47697339</v>
      </c>
      <c r="O12" s="84">
        <v>46.0</v>
      </c>
      <c r="P12" s="84">
        <v>27.70419956</v>
      </c>
      <c r="Q12" s="84">
        <v>13.41704303</v>
      </c>
      <c r="R12" s="84">
        <v>2.401784021</v>
      </c>
      <c r="S12" s="84">
        <v>37.07586282</v>
      </c>
      <c r="T12" s="84">
        <v>36.64324958</v>
      </c>
      <c r="U12" s="84">
        <v>21.82149546</v>
      </c>
      <c r="V12" s="84">
        <v>4.459392143</v>
      </c>
      <c r="W12" s="84">
        <v>79.12330574</v>
      </c>
      <c r="X12" s="84">
        <v>17.26991556</v>
      </c>
      <c r="Y12" s="84">
        <v>3.606778703</v>
      </c>
      <c r="Z12" s="87">
        <v>0.0</v>
      </c>
    </row>
    <row r="13">
      <c r="A13" s="79" t="s">
        <v>1262</v>
      </c>
      <c r="B13" s="80" t="s">
        <v>474</v>
      </c>
      <c r="C13" s="81">
        <v>1.0</v>
      </c>
      <c r="D13" s="81">
        <v>16425.86</v>
      </c>
      <c r="E13" s="82">
        <v>16.42586</v>
      </c>
      <c r="F13" s="83">
        <v>17.0</v>
      </c>
      <c r="G13" s="84">
        <v>23.52000046</v>
      </c>
      <c r="H13" s="80">
        <v>3863.3623475589557</v>
      </c>
      <c r="I13" s="84">
        <v>24.0</v>
      </c>
      <c r="J13" s="84">
        <v>76.47999954</v>
      </c>
      <c r="K13" s="84">
        <v>76.0</v>
      </c>
      <c r="L13" s="85">
        <v>46.18753479</v>
      </c>
      <c r="M13" s="84" t="s">
        <v>2118</v>
      </c>
      <c r="N13" s="86">
        <v>46.18753479</v>
      </c>
      <c r="O13" s="84">
        <v>24.0</v>
      </c>
      <c r="P13" s="84">
        <v>14.74028929</v>
      </c>
      <c r="Q13" s="84">
        <v>31.56245714</v>
      </c>
      <c r="R13" s="84">
        <v>7.509718784</v>
      </c>
      <c r="S13" s="84">
        <v>37.57521525</v>
      </c>
      <c r="T13" s="84">
        <v>14.35396111</v>
      </c>
      <c r="U13" s="84">
        <v>38.52496761</v>
      </c>
      <c r="V13" s="84">
        <v>9.545856027</v>
      </c>
      <c r="W13" s="84">
        <v>74.19222309</v>
      </c>
      <c r="X13" s="84">
        <v>15.99651381</v>
      </c>
      <c r="Y13" s="84">
        <v>8.922452721</v>
      </c>
      <c r="Z13" s="87">
        <v>0.8888103843</v>
      </c>
    </row>
    <row r="14">
      <c r="A14" s="79" t="s">
        <v>1310</v>
      </c>
      <c r="B14" s="80" t="s">
        <v>474</v>
      </c>
      <c r="C14" s="81">
        <v>1.0</v>
      </c>
      <c r="D14" s="81">
        <v>17500.66</v>
      </c>
      <c r="E14" s="82">
        <v>17.50066</v>
      </c>
      <c r="F14" s="83">
        <v>18.0</v>
      </c>
      <c r="G14" s="84">
        <v>55.47500229</v>
      </c>
      <c r="H14" s="80">
        <v>9708.491535765113</v>
      </c>
      <c r="I14" s="84">
        <v>55.0</v>
      </c>
      <c r="J14" s="84">
        <v>44.52499771</v>
      </c>
      <c r="K14" s="84">
        <v>45.0</v>
      </c>
      <c r="L14" s="85">
        <v>93.92585718</v>
      </c>
      <c r="M14" s="84" t="s">
        <v>2118</v>
      </c>
      <c r="N14" s="86">
        <v>93.92585718</v>
      </c>
      <c r="O14" s="84">
        <v>55.0</v>
      </c>
      <c r="P14" s="84">
        <v>5.873730768</v>
      </c>
      <c r="Q14" s="84">
        <v>0.2004120542</v>
      </c>
      <c r="R14" s="84">
        <v>0.0</v>
      </c>
      <c r="S14" s="84">
        <v>92.082745</v>
      </c>
      <c r="T14" s="84">
        <v>7.917255</v>
      </c>
      <c r="U14" s="84">
        <v>0.0</v>
      </c>
      <c r="V14" s="84">
        <v>0.0</v>
      </c>
      <c r="W14" s="84">
        <v>95.40516436</v>
      </c>
      <c r="X14" s="84">
        <v>4.233570117</v>
      </c>
      <c r="Y14" s="84">
        <v>0.361265525</v>
      </c>
      <c r="Z14" s="87">
        <v>0.0</v>
      </c>
    </row>
    <row r="15">
      <c r="A15" s="79" t="s">
        <v>1347</v>
      </c>
      <c r="B15" s="80" t="s">
        <v>474</v>
      </c>
      <c r="C15" s="81">
        <v>1.0</v>
      </c>
      <c r="D15" s="81">
        <v>18383.96</v>
      </c>
      <c r="E15" s="82">
        <v>18.38396</v>
      </c>
      <c r="F15" s="83">
        <v>19.0</v>
      </c>
      <c r="G15" s="84">
        <v>44.6289978</v>
      </c>
      <c r="H15" s="80">
        <v>8204.577103952879</v>
      </c>
      <c r="I15" s="84">
        <v>45.0</v>
      </c>
      <c r="J15" s="84">
        <v>55.3710022</v>
      </c>
      <c r="K15" s="84">
        <v>55.0</v>
      </c>
      <c r="L15" s="85">
        <v>65.41238357</v>
      </c>
      <c r="M15" s="84" t="s">
        <v>2118</v>
      </c>
      <c r="N15" s="86">
        <v>65.41238357</v>
      </c>
      <c r="O15" s="84">
        <v>45.0</v>
      </c>
      <c r="P15" s="84">
        <v>6.15393902</v>
      </c>
      <c r="Q15" s="84">
        <v>21.57684071</v>
      </c>
      <c r="R15" s="84">
        <v>6.856836706</v>
      </c>
      <c r="S15" s="84">
        <v>48.22728833</v>
      </c>
      <c r="T15" s="84">
        <v>8.331703613</v>
      </c>
      <c r="U15" s="84">
        <v>31.60865444</v>
      </c>
      <c r="V15" s="84">
        <v>11.83235362</v>
      </c>
      <c r="W15" s="84">
        <v>86.73385466</v>
      </c>
      <c r="X15" s="84">
        <v>3.451996194</v>
      </c>
      <c r="Y15" s="84">
        <v>9.130414105</v>
      </c>
      <c r="Z15" s="87">
        <v>0.6837350463</v>
      </c>
    </row>
    <row r="16">
      <c r="A16" s="79" t="s">
        <v>1380</v>
      </c>
      <c r="B16" s="80" t="s">
        <v>474</v>
      </c>
      <c r="C16" s="81">
        <v>1.0</v>
      </c>
      <c r="D16" s="81">
        <v>19129.96</v>
      </c>
      <c r="E16" s="82">
        <v>19.12996</v>
      </c>
      <c r="F16" s="83">
        <v>20.0</v>
      </c>
      <c r="G16" s="84">
        <v>17.42700005</v>
      </c>
      <c r="H16" s="80">
        <v>3333.7781387649798</v>
      </c>
      <c r="I16" s="84">
        <v>17.0</v>
      </c>
      <c r="J16" s="84">
        <v>82.57299995</v>
      </c>
      <c r="K16" s="84">
        <v>83.0</v>
      </c>
      <c r="L16" s="85">
        <v>70.04772851</v>
      </c>
      <c r="M16" s="84" t="s">
        <v>2118</v>
      </c>
      <c r="N16" s="86">
        <v>70.04772851</v>
      </c>
      <c r="O16" s="84">
        <v>17.0</v>
      </c>
      <c r="P16" s="84">
        <v>21.95081497</v>
      </c>
      <c r="Q16" s="84">
        <v>5.776304407</v>
      </c>
      <c r="R16" s="84">
        <v>2.22515211</v>
      </c>
      <c r="S16" s="84">
        <v>66.58504376</v>
      </c>
      <c r="T16" s="84">
        <v>24.41415803</v>
      </c>
      <c r="U16" s="84">
        <v>6.383874146</v>
      </c>
      <c r="V16" s="84">
        <v>2.616924066</v>
      </c>
      <c r="W16" s="84">
        <v>86.45469821</v>
      </c>
      <c r="X16" s="84">
        <v>10.27894825</v>
      </c>
      <c r="Y16" s="84">
        <v>2.897503996</v>
      </c>
      <c r="Z16" s="87">
        <v>0.3688495446</v>
      </c>
    </row>
    <row r="17">
      <c r="A17" s="79" t="s">
        <v>1398</v>
      </c>
      <c r="B17" s="80" t="s">
        <v>474</v>
      </c>
      <c r="C17" s="81">
        <v>1.0</v>
      </c>
      <c r="D17" s="81">
        <v>20250.83</v>
      </c>
      <c r="E17" s="82">
        <v>20.25083</v>
      </c>
      <c r="F17" s="83">
        <v>21.0</v>
      </c>
      <c r="G17" s="84">
        <v>43.90900421</v>
      </c>
      <c r="H17" s="80">
        <v>8891.937797259943</v>
      </c>
      <c r="I17" s="84">
        <v>44.0</v>
      </c>
      <c r="J17" s="84">
        <v>56.09099579</v>
      </c>
      <c r="K17" s="84">
        <v>56.0</v>
      </c>
      <c r="L17" s="85">
        <v>82.54729103</v>
      </c>
      <c r="M17" s="84" t="s">
        <v>2118</v>
      </c>
      <c r="N17" s="86">
        <v>82.54729103</v>
      </c>
      <c r="O17" s="84">
        <v>44.0</v>
      </c>
      <c r="P17" s="84">
        <v>3.854734527</v>
      </c>
      <c r="Q17" s="84">
        <v>12.24697135</v>
      </c>
      <c r="R17" s="84">
        <v>1.35100309</v>
      </c>
      <c r="S17" s="84">
        <v>72.08089521</v>
      </c>
      <c r="T17" s="84">
        <v>3.78241223</v>
      </c>
      <c r="U17" s="84">
        <v>21.72810084</v>
      </c>
      <c r="V17" s="84">
        <v>2.408591717</v>
      </c>
      <c r="W17" s="84">
        <v>95.91745475</v>
      </c>
      <c r="X17" s="84">
        <v>3.947121723</v>
      </c>
      <c r="Y17" s="84">
        <v>0.1354235314</v>
      </c>
      <c r="Z17" s="87">
        <v>0.0</v>
      </c>
    </row>
    <row r="18">
      <c r="A18" s="79" t="s">
        <v>1412</v>
      </c>
      <c r="B18" s="80" t="s">
        <v>474</v>
      </c>
      <c r="C18" s="81">
        <v>1.0</v>
      </c>
      <c r="D18" s="81">
        <v>20903.28</v>
      </c>
      <c r="E18" s="82">
        <v>20.90328</v>
      </c>
      <c r="F18" s="83">
        <v>21.0</v>
      </c>
      <c r="G18" s="84">
        <v>30.60700035</v>
      </c>
      <c r="H18" s="80">
        <v>6397.866982761479</v>
      </c>
      <c r="I18" s="84">
        <v>31.0</v>
      </c>
      <c r="J18" s="84">
        <v>69.39299965000001</v>
      </c>
      <c r="K18" s="84">
        <v>69.0</v>
      </c>
      <c r="L18" s="85">
        <v>47.21485446</v>
      </c>
      <c r="M18" s="84" t="s">
        <v>2118</v>
      </c>
      <c r="N18" s="86">
        <v>47.21485446</v>
      </c>
      <c r="O18" s="84">
        <v>31.0</v>
      </c>
      <c r="P18" s="84">
        <v>31.2730034</v>
      </c>
      <c r="Q18" s="84">
        <v>21.15863263</v>
      </c>
      <c r="R18" s="84">
        <v>0.3535095024</v>
      </c>
      <c r="S18" s="84">
        <v>32.7182589</v>
      </c>
      <c r="T18" s="84">
        <v>38.62690254</v>
      </c>
      <c r="U18" s="84">
        <v>28.3404457</v>
      </c>
      <c r="V18" s="84">
        <v>0.3143928626</v>
      </c>
      <c r="W18" s="84">
        <v>80.08191854</v>
      </c>
      <c r="X18" s="84">
        <v>14.60004919</v>
      </c>
      <c r="Y18" s="84">
        <v>4.875836487</v>
      </c>
      <c r="Z18" s="87">
        <v>0.4421957805</v>
      </c>
    </row>
    <row r="19">
      <c r="A19" s="79" t="s">
        <v>1441</v>
      </c>
      <c r="B19" s="80" t="s">
        <v>474</v>
      </c>
      <c r="C19" s="81">
        <v>1.0</v>
      </c>
      <c r="D19" s="81">
        <v>24206.64</v>
      </c>
      <c r="E19" s="82">
        <v>24.20664</v>
      </c>
      <c r="F19" s="83">
        <v>25.0</v>
      </c>
      <c r="G19" s="84">
        <v>16.62599945</v>
      </c>
      <c r="H19" s="80">
        <v>4024.595833263479</v>
      </c>
      <c r="I19" s="84">
        <v>17.0</v>
      </c>
      <c r="J19" s="84">
        <v>83.37400055</v>
      </c>
      <c r="K19" s="84">
        <v>83.0</v>
      </c>
      <c r="L19" s="85">
        <v>46.91179747</v>
      </c>
      <c r="M19" s="84" t="s">
        <v>2118</v>
      </c>
      <c r="N19" s="86">
        <v>46.91179747</v>
      </c>
      <c r="O19" s="84">
        <v>17.0</v>
      </c>
      <c r="P19" s="84">
        <v>21.6538987</v>
      </c>
      <c r="Q19" s="84">
        <v>27.02751244</v>
      </c>
      <c r="R19" s="84">
        <v>4.406791392</v>
      </c>
      <c r="S19" s="84">
        <v>39.15415932</v>
      </c>
      <c r="T19" s="84">
        <v>23.98774039</v>
      </c>
      <c r="U19" s="84">
        <v>31.99150648</v>
      </c>
      <c r="V19" s="84">
        <v>4.866593813</v>
      </c>
      <c r="W19" s="84">
        <v>85.81383976</v>
      </c>
      <c r="X19" s="84">
        <v>9.950440829</v>
      </c>
      <c r="Y19" s="84">
        <v>2.13468778</v>
      </c>
      <c r="Z19" s="87">
        <v>2.101031634</v>
      </c>
    </row>
    <row r="20">
      <c r="A20" s="79" t="s">
        <v>1463</v>
      </c>
      <c r="B20" s="80" t="s">
        <v>474</v>
      </c>
      <c r="C20" s="81">
        <v>1.0</v>
      </c>
      <c r="D20" s="81">
        <v>25778.81</v>
      </c>
      <c r="E20" s="82">
        <v>25.77881</v>
      </c>
      <c r="F20" s="83">
        <v>26.0</v>
      </c>
      <c r="G20" s="84">
        <v>62.38100052</v>
      </c>
      <c r="H20" s="80">
        <v>16081.079600149813</v>
      </c>
      <c r="I20" s="84">
        <v>62.0</v>
      </c>
      <c r="J20" s="84">
        <v>37.61899948</v>
      </c>
      <c r="K20" s="84">
        <v>38.0</v>
      </c>
      <c r="L20" s="85">
        <v>93.84384303</v>
      </c>
      <c r="M20" s="84" t="s">
        <v>2118</v>
      </c>
      <c r="N20" s="86">
        <v>93.84384303</v>
      </c>
      <c r="O20" s="84">
        <v>62.0</v>
      </c>
      <c r="P20" s="84">
        <v>0.6831311872</v>
      </c>
      <c r="Q20" s="84">
        <v>5.20969278</v>
      </c>
      <c r="R20" s="84">
        <v>0.2633330058</v>
      </c>
      <c r="S20" s="84">
        <v>88.75362488</v>
      </c>
      <c r="T20" s="84">
        <v>0.3564402606</v>
      </c>
      <c r="U20" s="84">
        <v>10.18993486</v>
      </c>
      <c r="V20" s="84">
        <v>0.7</v>
      </c>
      <c r="W20" s="84">
        <v>96.91351044</v>
      </c>
      <c r="X20" s="84">
        <v>0.8801428799</v>
      </c>
      <c r="Y20" s="84">
        <v>2.206346677</v>
      </c>
      <c r="Z20" s="87">
        <v>0.0</v>
      </c>
    </row>
    <row r="21">
      <c r="A21" s="79" t="s">
        <v>1507</v>
      </c>
      <c r="B21" s="80" t="s">
        <v>474</v>
      </c>
      <c r="C21" s="81">
        <v>1.0</v>
      </c>
      <c r="D21" s="81">
        <v>27691.02</v>
      </c>
      <c r="E21" s="82">
        <v>27.69102</v>
      </c>
      <c r="F21" s="83">
        <v>28.0</v>
      </c>
      <c r="G21" s="84">
        <v>38.5340004</v>
      </c>
      <c r="H21" s="80">
        <v>10670.45775756408</v>
      </c>
      <c r="I21" s="84">
        <v>39.0</v>
      </c>
      <c r="J21" s="84">
        <v>61.4659996</v>
      </c>
      <c r="K21" s="84">
        <v>61.0</v>
      </c>
      <c r="L21" s="85">
        <v>53.38588491</v>
      </c>
      <c r="M21" s="84" t="s">
        <v>2118</v>
      </c>
      <c r="N21" s="86">
        <v>53.38588491</v>
      </c>
      <c r="O21" s="84">
        <v>39.0</v>
      </c>
      <c r="P21" s="84">
        <v>2.71797298</v>
      </c>
      <c r="Q21" s="84">
        <v>32.31145967</v>
      </c>
      <c r="R21" s="84">
        <v>11.58468244</v>
      </c>
      <c r="S21" s="84">
        <v>36.40642028</v>
      </c>
      <c r="T21" s="84">
        <v>1.601776163</v>
      </c>
      <c r="U21" s="84">
        <v>43.95389345</v>
      </c>
      <c r="V21" s="84">
        <v>18.03791011</v>
      </c>
      <c r="W21" s="84">
        <v>80.47000694</v>
      </c>
      <c r="X21" s="84">
        <v>4.498430298</v>
      </c>
      <c r="Y21" s="84">
        <v>13.74049434</v>
      </c>
      <c r="Z21" s="87">
        <v>1.291068417</v>
      </c>
    </row>
    <row r="22">
      <c r="A22" s="79" t="s">
        <v>1543</v>
      </c>
      <c r="B22" s="80" t="s">
        <v>474</v>
      </c>
      <c r="C22" s="81">
        <v>1.0</v>
      </c>
      <c r="D22" s="81">
        <v>29825.97</v>
      </c>
      <c r="E22" s="82">
        <v>29.82597</v>
      </c>
      <c r="F22" s="83">
        <v>30.0</v>
      </c>
      <c r="G22" s="84">
        <v>37.90799713</v>
      </c>
      <c r="H22" s="80">
        <v>11306.42785159466</v>
      </c>
      <c r="I22" s="84">
        <v>38.0</v>
      </c>
      <c r="J22" s="84">
        <v>62.09200287</v>
      </c>
      <c r="K22" s="84">
        <v>62.0</v>
      </c>
      <c r="L22" s="85">
        <v>60.66356984</v>
      </c>
      <c r="M22" s="84" t="s">
        <v>2118</v>
      </c>
      <c r="N22" s="86">
        <v>60.66356984</v>
      </c>
      <c r="O22" s="84">
        <v>38.0</v>
      </c>
      <c r="P22" s="84">
        <v>28.9627418</v>
      </c>
      <c r="Q22" s="84">
        <v>7.77785276</v>
      </c>
      <c r="R22" s="84">
        <v>2.595835594</v>
      </c>
      <c r="S22" s="84">
        <v>50.68133437</v>
      </c>
      <c r="T22" s="84">
        <v>33.53021373</v>
      </c>
      <c r="U22" s="84">
        <v>11.60782393</v>
      </c>
      <c r="V22" s="84">
        <v>4.180627978</v>
      </c>
      <c r="W22" s="84">
        <v>77.01412934</v>
      </c>
      <c r="X22" s="84">
        <v>21.48137937</v>
      </c>
      <c r="Y22" s="84">
        <v>1.504491286</v>
      </c>
      <c r="Z22" s="87">
        <v>0.0</v>
      </c>
    </row>
    <row r="23">
      <c r="A23" s="79" t="s">
        <v>1572</v>
      </c>
      <c r="B23" s="80" t="s">
        <v>474</v>
      </c>
      <c r="C23" s="81">
        <v>1.0</v>
      </c>
      <c r="D23" s="81">
        <v>31255.44</v>
      </c>
      <c r="E23" s="82">
        <v>31.25544</v>
      </c>
      <c r="F23" s="83">
        <v>32.0</v>
      </c>
      <c r="G23" s="84">
        <v>37.0739975</v>
      </c>
      <c r="H23" s="80">
        <v>11587.641044213997</v>
      </c>
      <c r="I23" s="84">
        <v>37.0</v>
      </c>
      <c r="J23" s="84">
        <v>62.9260025</v>
      </c>
      <c r="K23" s="84">
        <v>63.0</v>
      </c>
      <c r="L23" s="85">
        <v>63.36942563</v>
      </c>
      <c r="M23" s="84" t="s">
        <v>2118</v>
      </c>
      <c r="N23" s="86">
        <v>63.36942563</v>
      </c>
      <c r="O23" s="84">
        <v>37.0</v>
      </c>
      <c r="P23" s="84">
        <v>9.975784507</v>
      </c>
      <c r="Q23" s="84">
        <v>16.72614511</v>
      </c>
      <c r="R23" s="84">
        <v>9.928644759</v>
      </c>
      <c r="S23" s="84">
        <v>48.8666865</v>
      </c>
      <c r="T23" s="84">
        <v>12.64088359</v>
      </c>
      <c r="U23" s="84">
        <v>23.6862564</v>
      </c>
      <c r="V23" s="84">
        <v>14.80617352</v>
      </c>
      <c r="W23" s="84">
        <v>87.98504792</v>
      </c>
      <c r="X23" s="84">
        <v>5.452291027</v>
      </c>
      <c r="Y23" s="84">
        <v>4.912684644</v>
      </c>
      <c r="Z23" s="87">
        <v>1.649976404</v>
      </c>
    </row>
    <row r="24">
      <c r="A24" s="79" t="s">
        <v>1673</v>
      </c>
      <c r="B24" s="80" t="s">
        <v>474</v>
      </c>
      <c r="C24" s="81">
        <v>1.0</v>
      </c>
      <c r="D24" s="81">
        <v>38928.34</v>
      </c>
      <c r="E24" s="82">
        <v>38.92834</v>
      </c>
      <c r="F24" s="83">
        <v>39.0</v>
      </c>
      <c r="G24" s="84">
        <v>26.02599907</v>
      </c>
      <c r="H24" s="80">
        <v>10131.489406366438</v>
      </c>
      <c r="I24" s="84">
        <v>26.0</v>
      </c>
      <c r="J24" s="84">
        <v>73.97400093</v>
      </c>
      <c r="K24" s="84">
        <v>74.0</v>
      </c>
      <c r="L24" s="85">
        <v>75.09141325</v>
      </c>
      <c r="M24" s="84" t="s">
        <v>2118</v>
      </c>
      <c r="N24" s="86">
        <v>75.09141325</v>
      </c>
      <c r="O24" s="84">
        <v>26.0</v>
      </c>
      <c r="P24" s="84">
        <v>1.447541688</v>
      </c>
      <c r="Q24" s="84">
        <v>14.56026288</v>
      </c>
      <c r="R24" s="84">
        <v>8.900782174</v>
      </c>
      <c r="S24" s="84">
        <v>66.32791521</v>
      </c>
      <c r="T24" s="84">
        <v>1.956824851</v>
      </c>
      <c r="U24" s="84">
        <v>19.68294895</v>
      </c>
      <c r="V24" s="84">
        <v>12.03231098</v>
      </c>
      <c r="W24" s="84">
        <v>100.0</v>
      </c>
      <c r="X24" s="84">
        <v>0.0</v>
      </c>
      <c r="Y24" s="84">
        <v>0.0</v>
      </c>
      <c r="Z24" s="87">
        <v>0.0</v>
      </c>
    </row>
    <row r="25">
      <c r="A25" s="79" t="s">
        <v>1707</v>
      </c>
      <c r="B25" s="80" t="s">
        <v>474</v>
      </c>
      <c r="C25" s="81">
        <v>1.0</v>
      </c>
      <c r="D25" s="81">
        <v>43849.27</v>
      </c>
      <c r="E25" s="82">
        <v>43.84927</v>
      </c>
      <c r="F25" s="83">
        <v>44.0</v>
      </c>
      <c r="G25" s="84">
        <v>35.25299835</v>
      </c>
      <c r="H25" s="80">
        <v>15458.182429587043</v>
      </c>
      <c r="I25" s="84">
        <v>35.0</v>
      </c>
      <c r="J25" s="84">
        <v>64.74700165</v>
      </c>
      <c r="K25" s="84">
        <v>65.0</v>
      </c>
      <c r="L25" s="85">
        <v>60.4486756</v>
      </c>
      <c r="M25" s="84" t="s">
        <v>2118</v>
      </c>
      <c r="N25" s="86">
        <v>60.4486756</v>
      </c>
      <c r="O25" s="84">
        <v>35.0</v>
      </c>
      <c r="P25" s="84">
        <v>26.67001975</v>
      </c>
      <c r="Q25" s="84">
        <v>3.650217875</v>
      </c>
      <c r="R25" s="84">
        <v>9.231086774</v>
      </c>
      <c r="S25" s="84">
        <v>53.19902707</v>
      </c>
      <c r="T25" s="84">
        <v>27.45764451</v>
      </c>
      <c r="U25" s="84">
        <v>5.637660008</v>
      </c>
      <c r="V25" s="84">
        <v>13.70566842</v>
      </c>
      <c r="W25" s="84">
        <v>73.76365956</v>
      </c>
      <c r="X25" s="84">
        <v>25.22343986</v>
      </c>
      <c r="Y25" s="84">
        <v>0.0</v>
      </c>
      <c r="Z25" s="87">
        <v>1.012900581</v>
      </c>
    </row>
    <row r="26">
      <c r="A26" s="79" t="s">
        <v>1740</v>
      </c>
      <c r="B26" s="80" t="s">
        <v>474</v>
      </c>
      <c r="C26" s="81">
        <v>1.0</v>
      </c>
      <c r="D26" s="81">
        <v>45741.0</v>
      </c>
      <c r="E26" s="82">
        <v>45.741</v>
      </c>
      <c r="F26" s="83">
        <v>46.0</v>
      </c>
      <c r="G26" s="84">
        <v>24.95400047</v>
      </c>
      <c r="H26" s="80">
        <v>11414.2093549827</v>
      </c>
      <c r="I26" s="84">
        <v>25.0</v>
      </c>
      <c r="J26" s="84">
        <v>75.04599953</v>
      </c>
      <c r="K26" s="84">
        <v>75.0</v>
      </c>
      <c r="L26" s="85">
        <v>55.85504921</v>
      </c>
      <c r="M26" s="84" t="s">
        <v>2118</v>
      </c>
      <c r="N26" s="86">
        <v>55.85504921</v>
      </c>
      <c r="O26" s="84">
        <v>25.0</v>
      </c>
      <c r="P26" s="84">
        <v>27.28286</v>
      </c>
      <c r="Q26" s="84">
        <v>12.16590654</v>
      </c>
      <c r="R26" s="84">
        <v>4.696184252</v>
      </c>
      <c r="S26" s="84">
        <v>48.23118958</v>
      </c>
      <c r="T26" s="84">
        <v>31.78469426</v>
      </c>
      <c r="U26" s="84">
        <v>14.07616061</v>
      </c>
      <c r="V26" s="84">
        <v>5.907955546</v>
      </c>
      <c r="W26" s="84">
        <v>78.7828518</v>
      </c>
      <c r="X26" s="84">
        <v>13.74416783</v>
      </c>
      <c r="Y26" s="84">
        <v>6.421044133</v>
      </c>
      <c r="Z26" s="87">
        <v>1.051936238</v>
      </c>
    </row>
    <row r="27">
      <c r="A27" s="79" t="s">
        <v>1935</v>
      </c>
      <c r="B27" s="80" t="s">
        <v>474</v>
      </c>
      <c r="C27" s="81">
        <v>1.0</v>
      </c>
      <c r="D27" s="81">
        <v>114963.59</v>
      </c>
      <c r="E27" s="82">
        <v>114.96359</v>
      </c>
      <c r="F27" s="83">
        <v>115.0</v>
      </c>
      <c r="G27" s="84">
        <v>21.69499969</v>
      </c>
      <c r="H27" s="80">
        <v>24941.35049411287</v>
      </c>
      <c r="I27" s="84">
        <v>22.0</v>
      </c>
      <c r="J27" s="84">
        <v>78.30500031</v>
      </c>
      <c r="K27" s="84">
        <v>78.0</v>
      </c>
      <c r="L27" s="85">
        <v>49.61557274</v>
      </c>
      <c r="M27" s="84" t="s">
        <v>2118</v>
      </c>
      <c r="N27" s="86">
        <v>49.61557274</v>
      </c>
      <c r="O27" s="84">
        <v>22.0</v>
      </c>
      <c r="P27" s="84">
        <v>26.74071964</v>
      </c>
      <c r="Q27" s="84">
        <v>18.63506013</v>
      </c>
      <c r="R27" s="84">
        <v>5.008647486</v>
      </c>
      <c r="S27" s="84">
        <v>40.03013919</v>
      </c>
      <c r="T27" s="84">
        <v>30.18668334</v>
      </c>
      <c r="U27" s="84">
        <v>23.49561327</v>
      </c>
      <c r="V27" s="84">
        <v>6.287564203</v>
      </c>
      <c r="W27" s="84">
        <v>84.21282816</v>
      </c>
      <c r="X27" s="84">
        <v>14.30300858</v>
      </c>
      <c r="Y27" s="84">
        <v>1.091582355</v>
      </c>
      <c r="Z27" s="87">
        <v>0.392580896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1" t="s">
        <v>0</v>
      </c>
      <c r="B1" s="72" t="s">
        <v>1</v>
      </c>
      <c r="C1" s="73" t="s">
        <v>2084</v>
      </c>
      <c r="D1" s="73" t="s">
        <v>2</v>
      </c>
      <c r="E1" s="74" t="s">
        <v>2085</v>
      </c>
      <c r="F1" s="75" t="s">
        <v>2116</v>
      </c>
      <c r="G1" s="76" t="s">
        <v>2087</v>
      </c>
      <c r="H1" s="72" t="s">
        <v>2117</v>
      </c>
      <c r="I1" s="76" t="s">
        <v>2089</v>
      </c>
      <c r="J1" s="76" t="s">
        <v>2090</v>
      </c>
      <c r="K1" s="76" t="s">
        <v>2091</v>
      </c>
      <c r="L1" s="77" t="s">
        <v>4</v>
      </c>
      <c r="M1" s="76" t="s">
        <v>2092</v>
      </c>
      <c r="N1" s="76" t="s">
        <v>2093</v>
      </c>
      <c r="O1" s="76" t="s">
        <v>2094</v>
      </c>
      <c r="P1" s="76" t="s">
        <v>5</v>
      </c>
      <c r="Q1" s="76" t="s">
        <v>6</v>
      </c>
      <c r="R1" s="76" t="s">
        <v>7</v>
      </c>
      <c r="S1" s="76" t="s">
        <v>8</v>
      </c>
      <c r="T1" s="76" t="s">
        <v>9</v>
      </c>
      <c r="U1" s="76" t="s">
        <v>10</v>
      </c>
      <c r="V1" s="76" t="s">
        <v>11</v>
      </c>
      <c r="W1" s="76" t="s">
        <v>12</v>
      </c>
      <c r="X1" s="76" t="s">
        <v>13</v>
      </c>
      <c r="Y1" s="76" t="s">
        <v>14</v>
      </c>
      <c r="Z1" s="78" t="s">
        <v>15</v>
      </c>
    </row>
    <row r="2">
      <c r="A2" s="79" t="s">
        <v>16</v>
      </c>
      <c r="B2" s="80" t="s">
        <v>17</v>
      </c>
      <c r="C2" s="81">
        <v>0.0</v>
      </c>
      <c r="D2" s="81">
        <v>1.35</v>
      </c>
      <c r="E2" s="82">
        <v>0.00135</v>
      </c>
      <c r="F2" s="83">
        <v>1.0</v>
      </c>
      <c r="G2" s="84">
        <v>0.0</v>
      </c>
      <c r="H2" s="80">
        <v>0.0</v>
      </c>
      <c r="I2" s="84">
        <v>0.0</v>
      </c>
      <c r="J2" s="84">
        <v>100.0</v>
      </c>
      <c r="K2" s="84">
        <v>100.0</v>
      </c>
      <c r="L2" s="85">
        <v>99.70767665</v>
      </c>
      <c r="M2" s="84" t="s">
        <v>2118</v>
      </c>
      <c r="N2" s="86">
        <v>99.70767665</v>
      </c>
      <c r="O2" s="84">
        <v>0.0</v>
      </c>
      <c r="P2" s="84">
        <v>0.0</v>
      </c>
      <c r="Q2" s="84">
        <v>0.2923233459</v>
      </c>
      <c r="R2" s="84">
        <v>0.0</v>
      </c>
      <c r="S2" s="84">
        <v>99.70767665</v>
      </c>
      <c r="T2" s="84">
        <v>0.0</v>
      </c>
      <c r="U2" s="84">
        <v>0.2923233459</v>
      </c>
      <c r="V2" s="84">
        <v>0.0</v>
      </c>
      <c r="W2" s="84" t="s">
        <v>17</v>
      </c>
      <c r="X2" s="84" t="s">
        <v>17</v>
      </c>
      <c r="Y2" s="84" t="s">
        <v>17</v>
      </c>
      <c r="Z2" s="87" t="s">
        <v>17</v>
      </c>
    </row>
    <row r="3">
      <c r="A3" s="79" t="s">
        <v>21</v>
      </c>
      <c r="B3" s="80" t="s">
        <v>17</v>
      </c>
      <c r="C3" s="81">
        <v>0.0</v>
      </c>
      <c r="D3" s="81">
        <v>1.62</v>
      </c>
      <c r="E3" s="82">
        <v>0.0016200000000000001</v>
      </c>
      <c r="F3" s="83">
        <v>1.0</v>
      </c>
      <c r="G3" s="84">
        <v>46.20200348</v>
      </c>
      <c r="H3" s="80">
        <v>0.7484724563760001</v>
      </c>
      <c r="I3" s="84">
        <v>46.0</v>
      </c>
      <c r="J3" s="84">
        <v>53.79799652</v>
      </c>
      <c r="K3" s="84">
        <v>54.0</v>
      </c>
      <c r="L3" s="85">
        <v>97.01087618</v>
      </c>
      <c r="M3" s="84" t="s">
        <v>2118</v>
      </c>
      <c r="N3" s="86">
        <v>97.01087618</v>
      </c>
      <c r="O3" s="84">
        <v>46.0</v>
      </c>
      <c r="P3" s="84">
        <v>0.0</v>
      </c>
      <c r="Q3" s="84">
        <v>2.989123822</v>
      </c>
      <c r="R3" s="84">
        <v>0.0</v>
      </c>
      <c r="S3" s="84" t="s">
        <v>17</v>
      </c>
      <c r="T3" s="84" t="s">
        <v>17</v>
      </c>
      <c r="U3" s="84" t="s">
        <v>17</v>
      </c>
      <c r="V3" s="84" t="s">
        <v>17</v>
      </c>
      <c r="W3" s="84" t="s">
        <v>17</v>
      </c>
      <c r="X3" s="84" t="s">
        <v>17</v>
      </c>
      <c r="Y3" s="84" t="s">
        <v>17</v>
      </c>
      <c r="Z3" s="87" t="s">
        <v>17</v>
      </c>
    </row>
    <row r="4">
      <c r="A4" s="79" t="s">
        <v>26</v>
      </c>
      <c r="B4" s="80" t="s">
        <v>17</v>
      </c>
      <c r="C4" s="81">
        <v>0.0</v>
      </c>
      <c r="D4" s="81">
        <v>3.48</v>
      </c>
      <c r="E4" s="82">
        <v>0.00348</v>
      </c>
      <c r="F4" s="83">
        <v>1.0</v>
      </c>
      <c r="G4" s="84">
        <v>78.50799561</v>
      </c>
      <c r="H4" s="80">
        <v>2.7320782472279994</v>
      </c>
      <c r="I4" s="84">
        <v>79.0</v>
      </c>
      <c r="J4" s="84">
        <v>21.492004390000005</v>
      </c>
      <c r="K4" s="84">
        <v>21.0</v>
      </c>
      <c r="L4" s="85">
        <v>95.3089274</v>
      </c>
      <c r="M4" s="84" t="s">
        <v>2118</v>
      </c>
      <c r="N4" s="86">
        <v>95.3089274</v>
      </c>
      <c r="O4" s="84">
        <v>79.0</v>
      </c>
      <c r="P4" s="84">
        <v>0.0</v>
      </c>
      <c r="Q4" s="84">
        <v>4.691072596</v>
      </c>
      <c r="R4" s="84">
        <v>0.0</v>
      </c>
      <c r="S4" s="84">
        <v>78.17294282</v>
      </c>
      <c r="T4" s="84">
        <v>0.0</v>
      </c>
      <c r="U4" s="84">
        <v>21.82705718</v>
      </c>
      <c r="V4" s="84">
        <v>0.0</v>
      </c>
      <c r="W4" s="84">
        <v>100.0</v>
      </c>
      <c r="X4" s="84">
        <v>0.0</v>
      </c>
      <c r="Y4" s="84">
        <v>0.0</v>
      </c>
      <c r="Z4" s="87">
        <v>0.0</v>
      </c>
    </row>
    <row r="5">
      <c r="A5" s="79" t="s">
        <v>33</v>
      </c>
      <c r="B5" s="80" t="s">
        <v>17</v>
      </c>
      <c r="C5" s="81">
        <v>0.0</v>
      </c>
      <c r="D5" s="81">
        <v>5.0</v>
      </c>
      <c r="E5" s="82">
        <v>0.005</v>
      </c>
      <c r="F5" s="83">
        <v>1.0</v>
      </c>
      <c r="G5" s="84">
        <v>9.114999771</v>
      </c>
      <c r="H5" s="80">
        <v>0.45574998855000004</v>
      </c>
      <c r="I5" s="84">
        <v>9.0</v>
      </c>
      <c r="J5" s="84">
        <v>90.885000229</v>
      </c>
      <c r="K5" s="84">
        <v>91.0</v>
      </c>
      <c r="L5" s="85">
        <v>98.07748262</v>
      </c>
      <c r="M5" s="84" t="s">
        <v>2118</v>
      </c>
      <c r="N5" s="86">
        <v>98.07748262</v>
      </c>
      <c r="O5" s="84">
        <v>9.0</v>
      </c>
      <c r="P5" s="84">
        <v>0.0</v>
      </c>
      <c r="Q5" s="84">
        <v>1.922517378</v>
      </c>
      <c r="R5" s="84">
        <v>0.0</v>
      </c>
      <c r="S5" s="84" t="s">
        <v>17</v>
      </c>
      <c r="T5" s="84" t="s">
        <v>17</v>
      </c>
      <c r="U5" s="84" t="s">
        <v>17</v>
      </c>
      <c r="V5" s="84" t="s">
        <v>17</v>
      </c>
      <c r="W5" s="84" t="s">
        <v>17</v>
      </c>
      <c r="X5" s="84" t="s">
        <v>17</v>
      </c>
      <c r="Y5" s="84" t="s">
        <v>17</v>
      </c>
      <c r="Z5" s="87" t="s">
        <v>17</v>
      </c>
    </row>
    <row r="6">
      <c r="A6" s="79" t="s">
        <v>38</v>
      </c>
      <c r="B6" s="80" t="s">
        <v>17</v>
      </c>
      <c r="C6" s="81">
        <v>0.0</v>
      </c>
      <c r="D6" s="81">
        <v>5.8</v>
      </c>
      <c r="E6" s="82">
        <v>0.0058</v>
      </c>
      <c r="F6" s="83">
        <v>1.0</v>
      </c>
      <c r="G6" s="84">
        <v>89.96199799</v>
      </c>
      <c r="H6" s="80">
        <v>5.21779588342</v>
      </c>
      <c r="I6" s="84">
        <v>90.0</v>
      </c>
      <c r="J6" s="84">
        <v>10.03800201</v>
      </c>
      <c r="K6" s="84">
        <v>10.0</v>
      </c>
      <c r="L6" s="85">
        <v>91.4</v>
      </c>
      <c r="M6" s="84" t="s">
        <v>2118</v>
      </c>
      <c r="N6" s="86">
        <v>91.4</v>
      </c>
      <c r="O6" s="84">
        <v>90.0</v>
      </c>
      <c r="P6" s="84">
        <v>0.0</v>
      </c>
      <c r="Q6" s="84">
        <v>8.6</v>
      </c>
      <c r="R6" s="84">
        <v>0.0</v>
      </c>
      <c r="S6" s="84" t="s">
        <v>17</v>
      </c>
      <c r="T6" s="84" t="s">
        <v>17</v>
      </c>
      <c r="U6" s="84" t="s">
        <v>17</v>
      </c>
      <c r="V6" s="84" t="s">
        <v>17</v>
      </c>
      <c r="W6" s="84" t="s">
        <v>17</v>
      </c>
      <c r="X6" s="84" t="s">
        <v>17</v>
      </c>
      <c r="Y6" s="84" t="s">
        <v>17</v>
      </c>
      <c r="Z6" s="87" t="s">
        <v>17</v>
      </c>
    </row>
    <row r="7">
      <c r="A7" s="79" t="s">
        <v>42</v>
      </c>
      <c r="B7" s="80" t="s">
        <v>17</v>
      </c>
      <c r="C7" s="81">
        <v>0.0</v>
      </c>
      <c r="D7" s="81">
        <v>6.07</v>
      </c>
      <c r="E7" s="82">
        <v>0.00607</v>
      </c>
      <c r="F7" s="83">
        <v>1.0</v>
      </c>
      <c r="G7" s="84">
        <v>40.08200073</v>
      </c>
      <c r="H7" s="80">
        <v>2.432977444311</v>
      </c>
      <c r="I7" s="84">
        <v>40.0</v>
      </c>
      <c r="J7" s="84">
        <v>59.91799927</v>
      </c>
      <c r="K7" s="84">
        <v>60.0</v>
      </c>
      <c r="L7" s="85">
        <v>99.1</v>
      </c>
      <c r="M7" s="84" t="s">
        <v>2118</v>
      </c>
      <c r="N7" s="86">
        <v>99.1</v>
      </c>
      <c r="O7" s="84">
        <v>40.0</v>
      </c>
      <c r="P7" s="84">
        <v>0.0</v>
      </c>
      <c r="Q7" s="84">
        <v>0.9</v>
      </c>
      <c r="R7" s="84">
        <v>0.0</v>
      </c>
      <c r="S7" s="84" t="s">
        <v>17</v>
      </c>
      <c r="T7" s="84" t="s">
        <v>17</v>
      </c>
      <c r="U7" s="84" t="s">
        <v>17</v>
      </c>
      <c r="V7" s="84" t="s">
        <v>17</v>
      </c>
      <c r="W7" s="84" t="s">
        <v>17</v>
      </c>
      <c r="X7" s="84" t="s">
        <v>17</v>
      </c>
      <c r="Y7" s="84" t="s">
        <v>17</v>
      </c>
      <c r="Z7" s="87" t="s">
        <v>17</v>
      </c>
    </row>
    <row r="8">
      <c r="A8" s="79" t="s">
        <v>47</v>
      </c>
      <c r="B8" s="80" t="s">
        <v>17</v>
      </c>
      <c r="C8" s="81">
        <v>0.0</v>
      </c>
      <c r="D8" s="81">
        <v>9.89</v>
      </c>
      <c r="E8" s="82">
        <v>0.009890000000000001</v>
      </c>
      <c r="F8" s="83">
        <v>1.0</v>
      </c>
      <c r="G8" s="84">
        <v>100.0</v>
      </c>
      <c r="H8" s="80">
        <v>9.89</v>
      </c>
      <c r="I8" s="84">
        <v>100.0</v>
      </c>
      <c r="J8" s="84">
        <v>0.0</v>
      </c>
      <c r="K8" s="84">
        <v>0.0</v>
      </c>
      <c r="L8" s="85">
        <v>100.0</v>
      </c>
      <c r="M8" s="84" t="s">
        <v>2118</v>
      </c>
      <c r="N8" s="86">
        <v>100.0</v>
      </c>
      <c r="O8" s="84">
        <v>100.0</v>
      </c>
      <c r="P8" s="84">
        <v>0.0</v>
      </c>
      <c r="Q8" s="84">
        <v>0.0</v>
      </c>
      <c r="R8" s="84">
        <v>0.0</v>
      </c>
      <c r="S8" s="84" t="s">
        <v>17</v>
      </c>
      <c r="T8" s="84" t="s">
        <v>17</v>
      </c>
      <c r="U8" s="84" t="s">
        <v>17</v>
      </c>
      <c r="V8" s="84" t="s">
        <v>17</v>
      </c>
      <c r="W8" s="84">
        <v>100.0</v>
      </c>
      <c r="X8" s="84">
        <v>0.0</v>
      </c>
      <c r="Y8" s="84">
        <v>0.0</v>
      </c>
      <c r="Z8" s="87">
        <v>0.0</v>
      </c>
    </row>
    <row r="9">
      <c r="A9" s="79" t="s">
        <v>52</v>
      </c>
      <c r="B9" s="80" t="s">
        <v>17</v>
      </c>
      <c r="C9" s="81">
        <v>0.0</v>
      </c>
      <c r="D9" s="81">
        <v>11.25</v>
      </c>
      <c r="E9" s="82">
        <v>0.01125</v>
      </c>
      <c r="F9" s="83">
        <v>1.0</v>
      </c>
      <c r="G9" s="84">
        <v>0.0</v>
      </c>
      <c r="H9" s="80">
        <v>0.0</v>
      </c>
      <c r="I9" s="84">
        <v>0.0</v>
      </c>
      <c r="J9" s="84">
        <v>100.0</v>
      </c>
      <c r="K9" s="84">
        <v>100.0</v>
      </c>
      <c r="L9" s="85">
        <v>99.14328736</v>
      </c>
      <c r="M9" s="84" t="s">
        <v>2118</v>
      </c>
      <c r="N9" s="86">
        <v>99.14328736</v>
      </c>
      <c r="O9" s="84">
        <v>0.0</v>
      </c>
      <c r="P9" s="84">
        <v>0.0</v>
      </c>
      <c r="Q9" s="84">
        <v>0.856712639</v>
      </c>
      <c r="R9" s="84">
        <v>0.0</v>
      </c>
      <c r="S9" s="84">
        <v>99.14328736</v>
      </c>
      <c r="T9" s="84">
        <v>0.0</v>
      </c>
      <c r="U9" s="84">
        <v>0.856712639</v>
      </c>
      <c r="V9" s="84">
        <v>0.0</v>
      </c>
      <c r="W9" s="84" t="s">
        <v>17</v>
      </c>
      <c r="X9" s="84" t="s">
        <v>17</v>
      </c>
      <c r="Y9" s="84" t="s">
        <v>17</v>
      </c>
      <c r="Z9" s="87" t="s">
        <v>17</v>
      </c>
    </row>
    <row r="10">
      <c r="A10" s="79" t="s">
        <v>60</v>
      </c>
      <c r="B10" s="80" t="s">
        <v>17</v>
      </c>
      <c r="C10" s="81">
        <v>0.0</v>
      </c>
      <c r="D10" s="81">
        <v>17.56</v>
      </c>
      <c r="E10" s="82">
        <v>0.01756</v>
      </c>
      <c r="F10" s="83">
        <v>1.0</v>
      </c>
      <c r="G10" s="84">
        <v>75.49500275</v>
      </c>
      <c r="H10" s="80">
        <v>13.2569224829</v>
      </c>
      <c r="I10" s="84">
        <v>75.0</v>
      </c>
      <c r="J10" s="84">
        <v>24.504997250000002</v>
      </c>
      <c r="K10" s="84">
        <v>25.0</v>
      </c>
      <c r="L10" s="85">
        <v>99.97161022</v>
      </c>
      <c r="M10" s="84" t="s">
        <v>2118</v>
      </c>
      <c r="N10" s="86">
        <v>99.97161022</v>
      </c>
      <c r="O10" s="84">
        <v>75.0</v>
      </c>
      <c r="P10" s="84">
        <v>0.0</v>
      </c>
      <c r="Q10" s="84">
        <v>0.0283897827</v>
      </c>
      <c r="R10" s="84">
        <v>0.0</v>
      </c>
      <c r="S10" s="84" t="s">
        <v>17</v>
      </c>
      <c r="T10" s="84" t="s">
        <v>17</v>
      </c>
      <c r="U10" s="84" t="s">
        <v>17</v>
      </c>
      <c r="V10" s="84" t="s">
        <v>17</v>
      </c>
      <c r="W10" s="84" t="s">
        <v>17</v>
      </c>
      <c r="X10" s="84" t="s">
        <v>17</v>
      </c>
      <c r="Y10" s="84" t="s">
        <v>17</v>
      </c>
      <c r="Z10" s="87" t="s">
        <v>17</v>
      </c>
    </row>
    <row r="11">
      <c r="A11" s="79" t="s">
        <v>203</v>
      </c>
      <c r="B11" s="80" t="s">
        <v>17</v>
      </c>
      <c r="C11" s="81">
        <v>0.0</v>
      </c>
      <c r="D11" s="81">
        <v>272.81</v>
      </c>
      <c r="E11" s="82">
        <v>0.27281</v>
      </c>
      <c r="F11" s="83">
        <v>1.0</v>
      </c>
      <c r="G11" s="84">
        <v>45.75099945</v>
      </c>
      <c r="H11" s="80">
        <v>124.81330159954501</v>
      </c>
      <c r="I11" s="84">
        <v>46.0</v>
      </c>
      <c r="J11" s="84">
        <v>54.24900055</v>
      </c>
      <c r="K11" s="84">
        <v>54.0</v>
      </c>
      <c r="L11" s="85">
        <v>96.37117971</v>
      </c>
      <c r="M11" s="84" t="s">
        <v>2118</v>
      </c>
      <c r="N11" s="86">
        <v>96.37117971</v>
      </c>
      <c r="O11" s="84">
        <v>46.0</v>
      </c>
      <c r="P11" s="84">
        <v>0.0</v>
      </c>
      <c r="Q11" s="84">
        <v>3.628820295</v>
      </c>
      <c r="R11" s="84" t="s">
        <v>17</v>
      </c>
      <c r="S11" s="84" t="s">
        <v>17</v>
      </c>
      <c r="T11" s="84" t="s">
        <v>17</v>
      </c>
      <c r="U11" s="84" t="s">
        <v>17</v>
      </c>
      <c r="V11" s="84" t="s">
        <v>17</v>
      </c>
      <c r="W11" s="84" t="s">
        <v>17</v>
      </c>
      <c r="X11" s="84" t="s">
        <v>17</v>
      </c>
      <c r="Y11" s="84" t="s">
        <v>17</v>
      </c>
      <c r="Z11" s="87" t="s">
        <v>17</v>
      </c>
    </row>
    <row r="12">
      <c r="A12" s="79" t="s">
        <v>222</v>
      </c>
      <c r="B12" s="80" t="s">
        <v>17</v>
      </c>
      <c r="C12" s="81">
        <v>0.0</v>
      </c>
      <c r="D12" s="81">
        <v>298.68</v>
      </c>
      <c r="E12" s="82">
        <v>0.29868</v>
      </c>
      <c r="F12" s="83">
        <v>1.0</v>
      </c>
      <c r="G12" s="84">
        <v>85.81999969</v>
      </c>
      <c r="H12" s="80">
        <v>256.327175074092</v>
      </c>
      <c r="I12" s="84">
        <v>86.0</v>
      </c>
      <c r="J12" s="84">
        <v>14.180000309999997</v>
      </c>
      <c r="K12" s="84">
        <v>14.0</v>
      </c>
      <c r="L12" s="85">
        <v>93.78221635</v>
      </c>
      <c r="M12" s="84" t="s">
        <v>2118</v>
      </c>
      <c r="N12" s="86">
        <v>93.78221635</v>
      </c>
      <c r="O12" s="84">
        <v>86.0</v>
      </c>
      <c r="P12" s="84">
        <v>0.0</v>
      </c>
      <c r="Q12" s="84">
        <v>6.217783652</v>
      </c>
      <c r="R12" s="84">
        <v>0.0</v>
      </c>
      <c r="S12" s="84" t="s">
        <v>17</v>
      </c>
      <c r="T12" s="84" t="s">
        <v>17</v>
      </c>
      <c r="U12" s="84" t="s">
        <v>17</v>
      </c>
      <c r="V12" s="84" t="s">
        <v>17</v>
      </c>
      <c r="W12" s="84" t="s">
        <v>17</v>
      </c>
      <c r="X12" s="84" t="s">
        <v>17</v>
      </c>
      <c r="Y12" s="84" t="s">
        <v>17</v>
      </c>
      <c r="Z12" s="87" t="s">
        <v>17</v>
      </c>
    </row>
    <row r="13">
      <c r="A13" s="79" t="s">
        <v>243</v>
      </c>
      <c r="B13" s="80" t="s">
        <v>17</v>
      </c>
      <c r="C13" s="81">
        <v>0.0</v>
      </c>
      <c r="D13" s="81">
        <v>375.27</v>
      </c>
      <c r="E13" s="82">
        <v>0.37527</v>
      </c>
      <c r="F13" s="83">
        <v>1.0</v>
      </c>
      <c r="G13" s="84">
        <v>89.13999939</v>
      </c>
      <c r="H13" s="80">
        <v>334.515675710853</v>
      </c>
      <c r="I13" s="84">
        <v>89.0</v>
      </c>
      <c r="J13" s="84">
        <v>10.86000061</v>
      </c>
      <c r="K13" s="84">
        <v>11.0</v>
      </c>
      <c r="L13" s="85">
        <v>99.84197078</v>
      </c>
      <c r="M13" s="84" t="s">
        <v>2118</v>
      </c>
      <c r="N13" s="86">
        <v>99.84197078</v>
      </c>
      <c r="O13" s="84">
        <v>89.0</v>
      </c>
      <c r="P13" s="84">
        <v>0.0</v>
      </c>
      <c r="Q13" s="84">
        <v>0.1580292158</v>
      </c>
      <c r="R13" s="84">
        <v>0.0</v>
      </c>
      <c r="S13" s="84" t="s">
        <v>17</v>
      </c>
      <c r="T13" s="84" t="s">
        <v>17</v>
      </c>
      <c r="U13" s="84" t="s">
        <v>17</v>
      </c>
      <c r="V13" s="84" t="s">
        <v>17</v>
      </c>
      <c r="W13" s="84" t="s">
        <v>17</v>
      </c>
      <c r="X13" s="84" t="s">
        <v>17</v>
      </c>
      <c r="Y13" s="84" t="s">
        <v>17</v>
      </c>
      <c r="Z13" s="87" t="s">
        <v>17</v>
      </c>
    </row>
    <row r="14">
      <c r="A14" s="79" t="s">
        <v>259</v>
      </c>
      <c r="B14" s="80" t="s">
        <v>17</v>
      </c>
      <c r="C14" s="81">
        <v>0.0</v>
      </c>
      <c r="D14" s="81">
        <v>400.13</v>
      </c>
      <c r="E14" s="82">
        <v>0.40013</v>
      </c>
      <c r="F14" s="83">
        <v>1.0</v>
      </c>
      <c r="G14" s="84">
        <v>98.49899292</v>
      </c>
      <c r="H14" s="80">
        <v>394.12402037079596</v>
      </c>
      <c r="I14" s="84">
        <v>98.0</v>
      </c>
      <c r="J14" s="84">
        <v>1.5010070799999937</v>
      </c>
      <c r="K14" s="84">
        <v>2.0</v>
      </c>
      <c r="L14" s="85">
        <v>99.80312604</v>
      </c>
      <c r="M14" s="84" t="s">
        <v>2118</v>
      </c>
      <c r="N14" s="86">
        <v>99.80312604</v>
      </c>
      <c r="O14" s="84">
        <v>98.0</v>
      </c>
      <c r="P14" s="84">
        <v>0.0</v>
      </c>
      <c r="Q14" s="84">
        <v>0.1968739613</v>
      </c>
      <c r="R14" s="84">
        <v>0.0</v>
      </c>
      <c r="S14" s="84" t="s">
        <v>17</v>
      </c>
      <c r="T14" s="84" t="s">
        <v>17</v>
      </c>
      <c r="U14" s="84" t="s">
        <v>17</v>
      </c>
      <c r="V14" s="84" t="s">
        <v>17</v>
      </c>
      <c r="W14" s="84" t="s">
        <v>17</v>
      </c>
      <c r="X14" s="84" t="s">
        <v>17</v>
      </c>
      <c r="Y14" s="84" t="s">
        <v>17</v>
      </c>
      <c r="Z14" s="87" t="s">
        <v>17</v>
      </c>
    </row>
    <row r="15">
      <c r="A15" s="79" t="s">
        <v>371</v>
      </c>
      <c r="B15" s="80" t="s">
        <v>17</v>
      </c>
      <c r="C15" s="81">
        <v>0.0</v>
      </c>
      <c r="D15" s="81">
        <v>895.31</v>
      </c>
      <c r="E15" s="82">
        <v>0.8953099999999999</v>
      </c>
      <c r="F15" s="83">
        <v>1.0</v>
      </c>
      <c r="G15" s="84">
        <v>99.65900421</v>
      </c>
      <c r="H15" s="80">
        <v>892.257030592551</v>
      </c>
      <c r="I15" s="84">
        <v>100.0</v>
      </c>
      <c r="J15" s="84">
        <v>0.3409957899999938</v>
      </c>
      <c r="K15" s="84">
        <v>0.0</v>
      </c>
      <c r="L15" s="85">
        <v>100.0</v>
      </c>
      <c r="M15" s="84" t="s">
        <v>2118</v>
      </c>
      <c r="N15" s="86">
        <v>100.0</v>
      </c>
      <c r="O15" s="84">
        <v>100.0</v>
      </c>
      <c r="P15" s="84">
        <v>0.0</v>
      </c>
      <c r="Q15" s="84">
        <v>0.0</v>
      </c>
      <c r="R15" s="84">
        <v>0.0</v>
      </c>
      <c r="S15" s="84" t="s">
        <v>17</v>
      </c>
      <c r="T15" s="84" t="s">
        <v>17</v>
      </c>
      <c r="U15" s="84" t="s">
        <v>17</v>
      </c>
      <c r="V15" s="84" t="s">
        <v>17</v>
      </c>
      <c r="W15" s="84" t="s">
        <v>17</v>
      </c>
      <c r="X15" s="84" t="s">
        <v>17</v>
      </c>
      <c r="Y15" s="84" t="s">
        <v>17</v>
      </c>
      <c r="Z15" s="87" t="s">
        <v>17</v>
      </c>
    </row>
    <row r="16">
      <c r="A16" s="79" t="s">
        <v>846</v>
      </c>
      <c r="B16" s="80" t="s">
        <v>17</v>
      </c>
      <c r="C16" s="81">
        <v>0.0</v>
      </c>
      <c r="D16" s="81">
        <v>6524.19</v>
      </c>
      <c r="E16" s="82">
        <v>6.52419</v>
      </c>
      <c r="F16" s="83">
        <v>7.0</v>
      </c>
      <c r="G16" s="84">
        <v>36.85599899</v>
      </c>
      <c r="H16" s="80">
        <v>2404.555400505681</v>
      </c>
      <c r="I16" s="84">
        <v>37.0</v>
      </c>
      <c r="J16" s="84">
        <v>63.14400101</v>
      </c>
      <c r="K16" s="84">
        <v>63.0</v>
      </c>
      <c r="L16" s="85">
        <v>91.69930522</v>
      </c>
      <c r="M16" s="84" t="s">
        <v>2118</v>
      </c>
      <c r="N16" s="86">
        <v>91.69930522</v>
      </c>
      <c r="O16" s="84">
        <v>37.0</v>
      </c>
      <c r="P16" s="84">
        <v>1.900734111</v>
      </c>
      <c r="Q16" s="84">
        <v>1.8656487</v>
      </c>
      <c r="R16" s="84">
        <v>4.534311965</v>
      </c>
      <c r="S16" s="84">
        <v>87.258429</v>
      </c>
      <c r="T16" s="84">
        <v>2.606070485</v>
      </c>
      <c r="U16" s="84">
        <v>2.954593684</v>
      </c>
      <c r="V16" s="84">
        <v>7.180906832</v>
      </c>
      <c r="W16" s="84">
        <v>99.30769231</v>
      </c>
      <c r="X16" s="84">
        <v>0.6923076923</v>
      </c>
      <c r="Y16" s="84">
        <v>0.0</v>
      </c>
      <c r="Z16" s="87">
        <v>0.0</v>
      </c>
    </row>
    <row r="17">
      <c r="A17" s="79" t="s">
        <v>1522</v>
      </c>
      <c r="B17" s="80" t="s">
        <v>17</v>
      </c>
      <c r="C17" s="81">
        <v>0.0</v>
      </c>
      <c r="D17" s="81">
        <v>28435.94</v>
      </c>
      <c r="E17" s="82">
        <v>28.43594</v>
      </c>
      <c r="F17" s="83">
        <v>29.0</v>
      </c>
      <c r="G17" s="84">
        <v>88.27899933</v>
      </c>
      <c r="H17" s="80">
        <v>25102.963282079203</v>
      </c>
      <c r="I17" s="84">
        <v>88.0</v>
      </c>
      <c r="J17" s="84">
        <v>11.721000669999995</v>
      </c>
      <c r="K17" s="84">
        <v>12.0</v>
      </c>
      <c r="L17" s="85">
        <v>93.68580071</v>
      </c>
      <c r="M17" s="84" t="s">
        <v>2118</v>
      </c>
      <c r="N17" s="86">
        <v>93.68580071</v>
      </c>
      <c r="O17" s="84">
        <v>88.0</v>
      </c>
      <c r="P17" s="84">
        <v>0.4707829181</v>
      </c>
      <c r="Q17" s="84">
        <v>5.843416373</v>
      </c>
      <c r="R17" s="84" t="s">
        <v>17</v>
      </c>
      <c r="S17" s="84" t="s">
        <v>17</v>
      </c>
      <c r="T17" s="84" t="s">
        <v>17</v>
      </c>
      <c r="U17" s="84" t="s">
        <v>17</v>
      </c>
      <c r="V17" s="84" t="s">
        <v>17</v>
      </c>
      <c r="W17" s="84" t="s">
        <v>17</v>
      </c>
      <c r="X17" s="84" t="s">
        <v>17</v>
      </c>
      <c r="Y17" s="84" t="s">
        <v>17</v>
      </c>
      <c r="Z17" s="87" t="s">
        <v>17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25"/>
    <col customWidth="1" min="2" max="2" width="20.0"/>
    <col customWidth="1" min="3" max="3" width="11.63"/>
    <col customWidth="1" min="4" max="4" width="18.88"/>
    <col customWidth="1" min="5" max="5" width="19.25"/>
    <col customWidth="1" min="6" max="6" width="22.75"/>
    <col customWidth="1" min="7" max="7" width="21.13"/>
    <col customWidth="1" min="8" max="8" width="18.88"/>
  </cols>
  <sheetData>
    <row r="1"/>
    <row r="2"/>
    <row r="3"/>
    <row r="4"/>
    <row r="5"/>
    <row r="6"/>
    <row r="17">
      <c r="H17" s="93"/>
    </row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