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9FD29993-B37D-4080-9477-E48333EF64FC}" xr6:coauthVersionLast="47" xr6:coauthVersionMax="47" xr10:uidLastSave="{00000000-0000-0000-0000-000000000000}"/>
  <bookViews>
    <workbookView xWindow="-120" yWindow="-120" windowWidth="20730" windowHeight="11160" activeTab="3" xr2:uid="{00F089C0-14D2-40DB-A322-AC31E9829973}"/>
  </bookViews>
  <sheets>
    <sheet name="sales completion " sheetId="8" r:id="rId1"/>
    <sheet name="Sales" sheetId="1" r:id="rId2"/>
    <sheet name="Pivot table  (2)" sheetId="6" r:id="rId3"/>
    <sheet name="Dashboard" sheetId="3" r:id="rId4"/>
  </sheets>
  <definedNames>
    <definedName name="_xlnm.Print_Area" localSheetId="3">Dashboard!$A$1:$AD$54</definedName>
    <definedName name="Slicer_Days__Month">#N/A</definedName>
    <definedName name="Slicer_Quarter">#N/A</definedName>
    <definedName name="Slicer_Region">#N/A</definedName>
    <definedName name="Sum_of_Sales">#REF!</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4" i="1" l="1"/>
  <c r="L64" i="1"/>
  <c r="K64" i="1"/>
  <c r="M63" i="1"/>
  <c r="L63" i="1"/>
  <c r="K63" i="1"/>
  <c r="M62" i="1"/>
  <c r="L62" i="1"/>
  <c r="K62" i="1"/>
  <c r="M61" i="1"/>
  <c r="L61" i="1"/>
  <c r="K61" i="1"/>
  <c r="M60" i="1"/>
  <c r="L60" i="1"/>
  <c r="K60" i="1"/>
  <c r="M59" i="1"/>
  <c r="L59" i="1"/>
  <c r="K59" i="1"/>
  <c r="M58" i="1"/>
  <c r="L58" i="1"/>
  <c r="K58" i="1"/>
  <c r="M57" i="1"/>
  <c r="L57" i="1"/>
  <c r="K57" i="1"/>
  <c r="M56" i="1"/>
  <c r="L56" i="1"/>
  <c r="K56" i="1"/>
  <c r="M55" i="1"/>
  <c r="L55" i="1"/>
  <c r="K55" i="1"/>
  <c r="M54" i="1"/>
  <c r="L54" i="1"/>
  <c r="K54" i="1"/>
  <c r="M53" i="1"/>
  <c r="L53" i="1"/>
  <c r="K53" i="1"/>
  <c r="M52" i="1"/>
  <c r="L52" i="1"/>
  <c r="K52" i="1"/>
  <c r="M51" i="1"/>
  <c r="L51" i="1"/>
  <c r="K51" i="1"/>
  <c r="M50" i="1"/>
  <c r="L50" i="1"/>
  <c r="K50" i="1"/>
  <c r="M49" i="1"/>
  <c r="L49" i="1"/>
  <c r="K49" i="1"/>
  <c r="M48" i="1"/>
  <c r="L48" i="1"/>
  <c r="K48" i="1"/>
  <c r="M47" i="1"/>
  <c r="L47" i="1"/>
  <c r="K47" i="1"/>
  <c r="M46" i="1"/>
  <c r="L46" i="1"/>
  <c r="K46" i="1"/>
  <c r="M45" i="1"/>
  <c r="L45" i="1"/>
  <c r="K45" i="1"/>
  <c r="M44" i="1"/>
  <c r="L44" i="1"/>
  <c r="K44" i="1"/>
  <c r="M43" i="1"/>
  <c r="L43" i="1"/>
  <c r="K43" i="1"/>
  <c r="M42" i="1"/>
  <c r="L42" i="1"/>
  <c r="K42" i="1"/>
  <c r="M41" i="1"/>
  <c r="L41" i="1"/>
  <c r="K41" i="1"/>
  <c r="M40" i="1"/>
  <c r="L40" i="1"/>
  <c r="K40" i="1"/>
  <c r="M39" i="1"/>
  <c r="L39" i="1"/>
  <c r="K39" i="1"/>
  <c r="M38" i="1"/>
  <c r="L38" i="1"/>
  <c r="K38" i="1"/>
  <c r="M37" i="1"/>
  <c r="L37" i="1"/>
  <c r="K37" i="1"/>
  <c r="M36" i="1"/>
  <c r="L36" i="1"/>
  <c r="K36" i="1"/>
  <c r="M35" i="1"/>
  <c r="L35" i="1"/>
  <c r="K35" i="1"/>
  <c r="M34" i="1"/>
  <c r="L34" i="1"/>
  <c r="K34" i="1"/>
  <c r="M33" i="1"/>
  <c r="L33" i="1"/>
  <c r="K33" i="1"/>
  <c r="M32" i="1"/>
  <c r="L32" i="1"/>
  <c r="K32" i="1"/>
  <c r="M31" i="1"/>
  <c r="L31" i="1"/>
  <c r="K31" i="1"/>
  <c r="M30" i="1"/>
  <c r="L30" i="1"/>
  <c r="K30" i="1"/>
  <c r="M29" i="1"/>
  <c r="L29" i="1"/>
  <c r="K29" i="1"/>
  <c r="M28" i="1"/>
  <c r="L28" i="1"/>
  <c r="K28" i="1"/>
  <c r="M27" i="1"/>
  <c r="L27" i="1"/>
  <c r="K27" i="1"/>
  <c r="M26" i="1"/>
  <c r="L26" i="1"/>
  <c r="K26" i="1"/>
  <c r="M25" i="1"/>
  <c r="L25" i="1"/>
  <c r="K25" i="1"/>
  <c r="M24" i="1"/>
  <c r="L24" i="1"/>
  <c r="K24" i="1"/>
  <c r="M23" i="1"/>
  <c r="L23" i="1"/>
  <c r="K23" i="1"/>
  <c r="M22" i="1"/>
  <c r="L22" i="1"/>
  <c r="K22" i="1"/>
  <c r="M21" i="1"/>
  <c r="L21" i="1"/>
  <c r="K21" i="1"/>
  <c r="M20" i="1"/>
  <c r="L20" i="1"/>
  <c r="K20" i="1"/>
  <c r="M19" i="1"/>
  <c r="L19" i="1"/>
  <c r="K19" i="1"/>
  <c r="M18" i="1"/>
  <c r="L18" i="1"/>
  <c r="K18" i="1"/>
  <c r="M17" i="1"/>
  <c r="L17" i="1"/>
  <c r="K17" i="1"/>
  <c r="M16" i="1"/>
  <c r="L16" i="1"/>
  <c r="K16" i="1"/>
  <c r="M15" i="1"/>
  <c r="L15" i="1"/>
  <c r="K15" i="1"/>
  <c r="M14" i="1"/>
  <c r="L14" i="1"/>
  <c r="K14" i="1"/>
  <c r="M13" i="1"/>
  <c r="L13" i="1"/>
  <c r="K13" i="1"/>
  <c r="M12" i="1"/>
  <c r="L12" i="1"/>
  <c r="K12" i="1"/>
  <c r="M11" i="1"/>
  <c r="L11" i="1"/>
  <c r="K11" i="1"/>
  <c r="M10" i="1"/>
  <c r="L10" i="1"/>
  <c r="K10" i="1"/>
  <c r="M9" i="1"/>
  <c r="L9" i="1"/>
  <c r="K9" i="1"/>
  <c r="M8" i="1"/>
  <c r="L8" i="1"/>
  <c r="K8" i="1"/>
  <c r="M7" i="1"/>
  <c r="L7" i="1"/>
  <c r="K7" i="1"/>
  <c r="M6" i="1"/>
  <c r="L6" i="1"/>
  <c r="K6" i="1"/>
  <c r="M5" i="1"/>
  <c r="L5" i="1"/>
  <c r="K5" i="1"/>
  <c r="M4" i="1"/>
  <c r="L4" i="1"/>
  <c r="K4" i="1"/>
  <c r="M3" i="1"/>
  <c r="L3" i="1"/>
  <c r="K3" i="1"/>
  <c r="M2" i="1"/>
  <c r="L2" i="1"/>
  <c r="K2" i="1"/>
  <c r="E4" i="6"/>
  <c r="E5" i="6"/>
  <c r="E6" i="6"/>
</calcChain>
</file>

<file path=xl/sharedStrings.xml><?xml version="1.0" encoding="utf-8"?>
<sst xmlns="http://schemas.openxmlformats.org/spreadsheetml/2006/main" count="196" uniqueCount="50">
  <si>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</si>
  <si>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</si>
  <si>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</si>
  <si>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</si>
  <si>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</si>
  <si>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</si>
  <si>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</si>
  <si>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</si>
  <si>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</si>
  <si>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</si>
  <si>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</si>
  <si>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</si>
  <si>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</si>
  <si>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</si>
  <si>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</si>
  <si>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</si>
  <si>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</si>
  <si>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</si>
  <si>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</si>
  <si>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</si>
  <si>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Row Labels</t>
  </si>
  <si>
    <t>Sum of Profit</t>
  </si>
  <si>
    <t>Grand Total</t>
  </si>
  <si>
    <t>Average of Sales Completion Rate</t>
  </si>
  <si>
    <t>Average of Profit Completion Rate</t>
  </si>
  <si>
    <t>Average of Customer Completion Rate</t>
  </si>
  <si>
    <t>Sum of Sales</t>
  </si>
  <si>
    <t>Sum of Customers</t>
  </si>
  <si>
    <t>Sum of Target Sales</t>
  </si>
  <si>
    <t>Values</t>
  </si>
  <si>
    <t xml:space="preserve">Sales incompletion </t>
  </si>
  <si>
    <t>Profit incompletion</t>
  </si>
  <si>
    <t>23-Jan</t>
  </si>
  <si>
    <t>23-Feb</t>
  </si>
  <si>
    <t>23-Mar</t>
  </si>
  <si>
    <t>23-Apr</t>
  </si>
  <si>
    <t>23-May</t>
  </si>
  <si>
    <t>23-Jun</t>
  </si>
  <si>
    <t>23-Jul</t>
  </si>
  <si>
    <t>23-Aug</t>
  </si>
  <si>
    <t>23-Sep</t>
  </si>
  <si>
    <t xml:space="preserve">Metrics </t>
  </si>
  <si>
    <t>value</t>
  </si>
  <si>
    <t xml:space="preserve">Sum of sales </t>
  </si>
  <si>
    <t>Sum of profit</t>
  </si>
  <si>
    <t xml:space="preserve">sum of custumers </t>
  </si>
  <si>
    <t xml:space="preserve">Customer incompletion </t>
  </si>
  <si>
    <t xml:space="preserve">Average of Customer incompletion </t>
  </si>
  <si>
    <t>Average of Profit incompletion</t>
  </si>
  <si>
    <t xml:space="preserve">Average of Sales incompletion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</si>
</sst>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ZD]\ #,##0"/>
  </numFmts>
  <fonts count="5" x14ac:knownFonts="1">
    <font>
      <sz val="11"/>
      <color theme="1"/>
      <name val="Calibri"/>
      <family val="2"/>
      <scheme val="minor"/>
    </font>
    <font>
      <sz val="12"/>
      <color theme="1"/>
      <name val="Calibri"/>
      <family val="2"/>
      <scheme val="minor"/>
    </font>
    <font>
      <b/>
      <sz val="12"/>
      <color theme="0"/>
      <name val="Calibri"/>
      <family val="2"/>
      <scheme val="minor"/>
    </font>
    <font>
      <sz val="11"/>
      <name val="Calibri"/>
      <family val="2"/>
      <scheme val="minor"/>
    </font>
    <font>
      <sz val="8"/>
      <name val="Calibri"/>
      <family val="2"/>
      <scheme val="minor"/>
    </font>
  </fonts>
  <fills count="7">
    <fill>
      <patternFill patternType="none"/>
    </fill>
    <fill>
      <patternFill patternType="gray125"/>
    </fill>
    <fill>
      <patternFill patternType="solid">
        <fgColor rgb="FF4F81BD"/>
        <bgColor indexed="64"/>
      </patternFill>
    </fill>
    <fill>
      <patternFill patternType="solid">
        <fgColor rgb="FFB8CCE4"/>
        <bgColor indexed="64"/>
      </patternFill>
    </fill>
    <fill>
      <patternFill patternType="solid">
        <fgColor rgb="FFDBE5F1"/>
        <bgColor indexed="64"/>
      </patternFill>
    </fill>
    <fill>
      <patternFill patternType="solid">
        <fgColor theme="8" tint="-0.499984740745262"/>
        <bgColor indexed="64"/>
      </patternFill>
    </fill>
    <fill>
      <patternFill patternType="solid">
        <fgColor theme="4" tint="0.79998168889431442"/>
        <bgColor theme="4" tint="0.79998168889431442"/>
      </patternFill>
    </fill>
  </fills>
  <borders count="15">
    <border>
      <left/>
      <right/>
      <top/>
      <bottom/>
      <diagonal/>
    </border>
    <border>
      <left style="medium">
        <color rgb="FFCCCCCC"/>
      </left>
      <right/>
      <top style="medium">
        <color rgb="FFCCCCCC"/>
      </top>
      <bottom/>
      <diagonal/>
    </border>
    <border>
      <left/>
      <right/>
      <top style="medium">
        <color rgb="FFCCCCCC"/>
      </top>
      <bottom/>
      <diagonal/>
    </border>
    <border>
      <left style="medium">
        <color rgb="FFCCCCCC"/>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5" borderId="0" xfId="0" applyFill="1"/>
    <xf numFmtId="9" fontId="1" fillId="3" borderId="1" xfId="0" applyNumberFormat="1" applyFont="1" applyFill="1" applyBorder="1" applyAlignment="1">
      <alignment horizontal="center" wrapText="1"/>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pivotButton="1"/>
    <xf numFmtId="0" fontId="3" fillId="5" borderId="0" xfId="0" applyFont="1" applyFill="1"/>
    <xf numFmtId="0" fontId="0" fillId="0" borderId="0" xfId="0" applyAlignment="1">
      <alignment horizontal="left"/>
    </xf>
    <xf numFmtId="164" fontId="0" fillId="0" borderId="0" xfId="0" applyNumberFormat="1"/>
    <xf numFmtId="9" fontId="0" fillId="0" borderId="0" xfId="0" applyNumberFormat="1"/>
    <xf numFmtId="1" fontId="0" fillId="0" borderId="0" xfId="0" applyNumberFormat="1"/>
    <xf numFmtId="0" fontId="1" fillId="3" borderId="1" xfId="0" applyFont="1" applyFill="1" applyBorder="1" applyAlignment="1">
      <alignment horizontal="center" wrapText="1"/>
    </xf>
    <xf numFmtId="3" fontId="1" fillId="3" borderId="1" xfId="0" applyNumberFormat="1" applyFont="1" applyFill="1" applyBorder="1" applyAlignment="1">
      <alignment horizontal="center" wrapText="1"/>
    </xf>
    <xf numFmtId="9" fontId="0" fillId="6" borderId="2" xfId="0" applyNumberFormat="1" applyFill="1" applyBorder="1"/>
    <xf numFmtId="0" fontId="1" fillId="4" borderId="1" xfId="0" applyFont="1" applyFill="1" applyBorder="1" applyAlignment="1">
      <alignment horizontal="center" wrapText="1"/>
    </xf>
    <xf numFmtId="3" fontId="1" fillId="4" borderId="1" xfId="0" applyNumberFormat="1" applyFont="1" applyFill="1" applyBorder="1" applyAlignment="1">
      <alignment horizontal="center" wrapText="1"/>
    </xf>
    <xf numFmtId="9" fontId="1" fillId="4" borderId="1" xfId="0" applyNumberFormat="1" applyFont="1" applyFill="1" applyBorder="1" applyAlignment="1">
      <alignment horizontal="center" wrapText="1"/>
    </xf>
    <xf numFmtId="9" fontId="0" fillId="0" borderId="13" xfId="0" applyNumberFormat="1" applyBorder="1"/>
    <xf numFmtId="9" fontId="0" fillId="6" borderId="13" xfId="0" applyNumberFormat="1" applyFill="1" applyBorder="1"/>
    <xf numFmtId="16" fontId="1" fillId="3" borderId="2" xfId="0" applyNumberFormat="1" applyFont="1" applyFill="1" applyBorder="1" applyAlignment="1">
      <alignment horizontal="center" wrapText="1"/>
    </xf>
    <xf numFmtId="16" fontId="1" fillId="4" borderId="2" xfId="0" applyNumberFormat="1" applyFont="1" applyFill="1" applyBorder="1" applyAlignment="1">
      <alignment horizontal="center" wrapText="1"/>
    </xf>
    <xf numFmtId="0" fontId="2" fillId="2" borderId="0" xfId="0" applyFont="1" applyFill="1" applyAlignment="1">
      <alignment horizontal="center" wrapText="1"/>
    </xf>
    <xf numFmtId="0" fontId="2" fillId="2" borderId="3" xfId="0" applyFont="1" applyFill="1" applyBorder="1" applyAlignment="1">
      <alignment horizontal="center" wrapText="1"/>
    </xf>
    <xf numFmtId="0" fontId="0" fillId="0" borderId="14" xfId="0" applyBorder="1"/>
    <xf numFmtId="164" fontId="0" fillId="0" borderId="14" xfId="0" applyNumberFormat="1" applyBorder="1"/>
    <xf numFmtId="0" fontId="0" fillId="0" borderId="0" xfId="0" applyNumberFormat="1"/>
  </cellXfs>
  <cellStyles count="1">
    <cellStyle name="Normal" xfId="0" builtinId="0"/>
  </cellStyles>
  <dxfs count="496">
    <dxf>
      <numFmt numFmtId="14" formatCode="0.00%"/>
    </dxf>
    <dxf>
      <numFmt numFmtId="13" formatCode="0%"/>
    </dxf>
    <dxf>
      <numFmt numFmtId="14" formatCode="0.00%"/>
    </dxf>
    <dxf>
      <numFmt numFmtId="13" formatCode="0%"/>
    </dxf>
    <dxf>
      <numFmt numFmtId="14" formatCode="0.00%"/>
    </dxf>
    <dxf>
      <numFmt numFmtId="13" formatCode="0%"/>
    </dxf>
    <dxf>
      <numFmt numFmtId="1" formatCode="0"/>
    </dxf>
    <dxf>
      <numFmt numFmtId="14" formatCode="0.00%"/>
    </dxf>
    <dxf>
      <numFmt numFmtId="13" formatCode="0%"/>
    </dxf>
    <dxf>
      <numFmt numFmtId="1" formatCode="0"/>
    </dxf>
    <dxf>
      <numFmt numFmtId="164" formatCode="[$DZD]\ #,##0"/>
    </dxf>
    <dxf>
      <numFmt numFmtId="14" formatCode="0.00%"/>
    </dxf>
    <dxf>
      <numFmt numFmtId="13" formatCode="0%"/>
    </dxf>
    <dxf>
      <numFmt numFmtId="1" formatCode="0"/>
    </dxf>
    <dxf>
      <numFmt numFmtId="1" formatCode="0"/>
    </dxf>
    <dxf>
      <numFmt numFmtId="1" formatCode="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64" formatCode="[$DZD]\ #,##0"/>
    </dxf>
    <dxf>
      <numFmt numFmtId="1" formatCode="0"/>
    </dxf>
    <dxf>
      <numFmt numFmtId="1" formatCode="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64" formatCode="[$DZD]\ #,##0"/>
    </dxf>
    <dxf>
      <numFmt numFmtId="1" formatCode="0"/>
    </dxf>
    <dxf>
      <numFmt numFmtId="1" formatCode="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64" formatCode="[$DZD]\ #,##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 formatCode="0"/>
    </dxf>
    <dxf>
      <numFmt numFmtId="14" formatCode="0.00%"/>
    </dxf>
    <dxf>
      <numFmt numFmtId="13" formatCode="0%"/>
    </dxf>
    <dxf>
      <numFmt numFmtId="1" formatCode="0"/>
    </dxf>
    <dxf>
      <numFmt numFmtId="164" formatCode="[$DZD]\ #,##0"/>
    </dxf>
    <dxf>
      <numFmt numFmtId="14" formatCode="0.00%"/>
    </dxf>
    <dxf>
      <numFmt numFmtId="13" formatCode="0%"/>
    </dxf>
    <dxf>
      <numFmt numFmtId="1" formatCode="0"/>
    </dxf>
    <dxf>
      <numFmt numFmtId="1" formatCode="0"/>
    </dxf>
    <dxf>
      <numFmt numFmtId="1" formatCode="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64" formatCode="[$DZD]\ #,##0"/>
    </dxf>
    <dxf>
      <numFmt numFmtId="1" formatCode="0"/>
    </dxf>
    <dxf>
      <numFmt numFmtId="1" formatCode="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64" formatCode="[$DZD]\ #,##0"/>
    </dxf>
    <dxf>
      <numFmt numFmtId="1" formatCode="0"/>
    </dxf>
    <dxf>
      <numFmt numFmtId="1" formatCode="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64" formatCode="[$DZD]\ #,##0"/>
    </dxf>
    <dxf>
      <numFmt numFmtId="1" formatCode="0"/>
    </dxf>
    <dxf>
      <numFmt numFmtId="1" formatCode="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64" formatCode="[$DZD]\ #,##0"/>
    </dxf>
    <dxf>
      <numFmt numFmtId="1" formatCode="0"/>
    </dxf>
    <dxf>
      <numFmt numFmtId="1" formatCode="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64" formatCode="[$DZD]\ #,##0"/>
    </dxf>
    <dxf>
      <numFmt numFmtId="1" formatCode="0"/>
    </dxf>
    <dxf>
      <numFmt numFmtId="1" formatCode="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64" formatCode="[$DZD]\ #,##0"/>
    </dxf>
    <dxf>
      <numFmt numFmtId="1" formatCode="0"/>
    </dxf>
    <dxf>
      <numFmt numFmtId="1" formatCode="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64" formatCode="[$DZD]\ #,##0"/>
    </dxf>
    <dxf>
      <numFmt numFmtId="1" formatCode="0"/>
    </dxf>
    <dxf>
      <numFmt numFmtId="1" formatCode="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64" formatCode="[$DZD]\ #,##0"/>
    </dxf>
    <dxf>
      <numFmt numFmtId="1" formatCode="0"/>
    </dxf>
    <dxf>
      <numFmt numFmtId="1" formatCode="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64" formatCode="[$DZD]\ #,##0"/>
    </dxf>
    <dxf>
      <numFmt numFmtId="1" formatCode="0"/>
    </dxf>
    <dxf>
      <numFmt numFmtId="1" formatCode="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64" formatCode="[$DZD]\ #,##0"/>
    </dxf>
    <dxf>
      <numFmt numFmtId="1" formatCode="0"/>
    </dxf>
    <dxf>
      <numFmt numFmtId="1" formatCode="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64" formatCode="[$DZD]\ #,##0"/>
    </dxf>
    <dxf>
      <numFmt numFmtId="1" formatCode="0"/>
    </dxf>
    <dxf>
      <numFmt numFmtId="1" formatCode="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64" formatCode="[$DZD]\ #,##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 formatCode="0"/>
    </dxf>
    <dxf>
      <numFmt numFmtId="14" formatCode="0.00%"/>
    </dxf>
    <dxf>
      <numFmt numFmtId="13" formatCode="0%"/>
    </dxf>
    <dxf>
      <numFmt numFmtId="1" formatCode="0"/>
    </dxf>
    <dxf>
      <numFmt numFmtId="164" formatCode="[$DZD]\ #,##0"/>
    </dxf>
    <dxf>
      <numFmt numFmtId="14" formatCode="0.00%"/>
    </dxf>
    <dxf>
      <numFmt numFmtId="13" formatCode="0%"/>
    </dxf>
    <dxf>
      <numFmt numFmtId="1" formatCode="0"/>
    </dxf>
    <dxf>
      <numFmt numFmtId="1" formatCode="0"/>
    </dxf>
    <dxf>
      <numFmt numFmtId="1" formatCode="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64" formatCode="[$DZD]\ #,##0"/>
    </dxf>
    <dxf>
      <numFmt numFmtId="1" formatCode="0"/>
    </dxf>
    <dxf>
      <numFmt numFmtId="1" formatCode="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64" formatCode="[$DZD]\ #,##0"/>
    </dxf>
    <dxf>
      <numFmt numFmtId="1" formatCode="0"/>
    </dxf>
    <dxf>
      <numFmt numFmtId="1" formatCode="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64" formatCode="[$DZD]\ #,##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 formatCode="0"/>
    </dxf>
    <dxf>
      <numFmt numFmtId="14" formatCode="0.00%"/>
    </dxf>
    <dxf>
      <numFmt numFmtId="13" formatCode="0%"/>
    </dxf>
    <dxf>
      <numFmt numFmtId="1" formatCode="0"/>
    </dxf>
    <dxf>
      <numFmt numFmtId="164" formatCode="[$DZD]\ #,##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 formatCode="0"/>
    </dxf>
    <dxf>
      <numFmt numFmtId="14" formatCode="0.00%"/>
    </dxf>
    <dxf>
      <numFmt numFmtId="13" formatCode="0%"/>
    </dxf>
    <dxf>
      <numFmt numFmtId="1" formatCode="0"/>
    </dxf>
    <dxf>
      <numFmt numFmtId="164" formatCode="[$DZD]\ #,##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 formatCode="0"/>
    </dxf>
    <dxf>
      <numFmt numFmtId="14" formatCode="0.00%"/>
    </dxf>
    <dxf>
      <numFmt numFmtId="13" formatCode="0%"/>
    </dxf>
    <dxf>
      <numFmt numFmtId="1" formatCode="0"/>
    </dxf>
    <dxf>
      <numFmt numFmtId="164" formatCode="[$DZD]\ #,##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 formatCode="0"/>
    </dxf>
    <dxf>
      <numFmt numFmtId="14" formatCode="0.00%"/>
    </dxf>
    <dxf>
      <numFmt numFmtId="13" formatCode="0%"/>
    </dxf>
    <dxf>
      <numFmt numFmtId="1" formatCode="0"/>
    </dxf>
    <dxf>
      <numFmt numFmtId="164" formatCode="[$DZD]\ #,##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 formatCode="0"/>
    </dxf>
    <dxf>
      <numFmt numFmtId="14" formatCode="0.00%"/>
    </dxf>
    <dxf>
      <numFmt numFmtId="13" formatCode="0%"/>
    </dxf>
    <dxf>
      <numFmt numFmtId="1" formatCode="0"/>
    </dxf>
    <dxf>
      <numFmt numFmtId="164" formatCode="[$DZD]\ #,##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 formatCode="0"/>
    </dxf>
    <dxf>
      <numFmt numFmtId="14" formatCode="0.00%"/>
    </dxf>
    <dxf>
      <numFmt numFmtId="13" formatCode="0%"/>
    </dxf>
    <dxf>
      <numFmt numFmtId="1" formatCode="0"/>
    </dxf>
    <dxf>
      <numFmt numFmtId="164" formatCode="[$DZD]\ #,##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 formatCode="0"/>
    </dxf>
    <dxf>
      <numFmt numFmtId="14" formatCode="0.00%"/>
    </dxf>
    <dxf>
      <numFmt numFmtId="13" formatCode="0%"/>
    </dxf>
    <dxf>
      <numFmt numFmtId="1" formatCode="0"/>
    </dxf>
    <dxf>
      <numFmt numFmtId="164" formatCode="[$DZD]\ #,##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 formatCode="0"/>
    </dxf>
    <dxf>
      <numFmt numFmtId="14" formatCode="0.00%"/>
    </dxf>
    <dxf>
      <numFmt numFmtId="13" formatCode="0%"/>
    </dxf>
    <dxf>
      <numFmt numFmtId="1" formatCode="0"/>
    </dxf>
    <dxf>
      <numFmt numFmtId="164" formatCode="[$DZD]\ #,##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 formatCode="0"/>
    </dxf>
    <dxf>
      <numFmt numFmtId="14" formatCode="0.00%"/>
    </dxf>
    <dxf>
      <numFmt numFmtId="13" formatCode="0%"/>
    </dxf>
    <dxf>
      <numFmt numFmtId="1" formatCode="0"/>
    </dxf>
    <dxf>
      <numFmt numFmtId="164" formatCode="[$DZD]\ #,##0"/>
    </dxf>
    <dxf>
      <numFmt numFmtId="14" formatCode="0.00%"/>
    </dxf>
    <dxf>
      <numFmt numFmtId="13" formatCode="0%"/>
    </dxf>
    <dxf>
      <numFmt numFmtId="1" formatCode="0"/>
    </dxf>
    <dxf>
      <numFmt numFmtId="1" formatCode="0"/>
    </dxf>
    <dxf>
      <numFmt numFmtId="14" formatCode="0.00%"/>
    </dxf>
    <dxf>
      <numFmt numFmtId="13" formatCode="0%"/>
    </dxf>
    <dxf>
      <numFmt numFmtId="14" formatCode="0.00%"/>
    </dxf>
    <dxf>
      <numFmt numFmtId="13" formatCode="0%"/>
    </dxf>
    <dxf>
      <numFmt numFmtId="14" formatCode="0.00%"/>
    </dxf>
    <dxf>
      <numFmt numFmtId="13" formatCode="0%"/>
    </dxf>
    <dxf>
      <numFmt numFmtId="1" formatCode="0"/>
    </dxf>
    <dxf>
      <numFmt numFmtId="14" formatCode="0.00%"/>
    </dxf>
    <dxf>
      <numFmt numFmtId="13" formatCode="0%"/>
    </dxf>
    <dxf>
      <numFmt numFmtId="1" formatCode="0"/>
    </dxf>
    <dxf>
      <numFmt numFmtId="164" formatCode="[$DZD]\ #,##0"/>
    </dxf>
    <dxf>
      <numFmt numFmtId="14" formatCode="0.00%"/>
    </dxf>
    <dxf>
      <numFmt numFmtId="13" formatCode="0%"/>
    </dxf>
    <dxf>
      <numFmt numFmtId="1" formatCode="0"/>
    </dxf>
    <dxf>
      <numFmt numFmtId="1" formatCode="0"/>
    </dxf>
    <dxf>
      <numFmt numFmtId="164" formatCode="[$DZD]\ #,##0"/>
    </dxf>
    <dxf>
      <font>
        <b val="0"/>
        <i val="0"/>
        <strike val="0"/>
        <condense val="0"/>
        <extend val="0"/>
        <outline val="0"/>
        <shadow val="0"/>
        <u val="none"/>
        <vertAlign val="baseline"/>
        <sz val="11"/>
        <color theme="1"/>
        <name val="Calibri"/>
        <family val="2"/>
        <scheme val="minor"/>
      </font>
      <numFmt numFmtId="13"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3" formatCode="0%"/>
      <fill>
        <patternFill patternType="solid">
          <fgColor indexed="64"/>
          <bgColor rgb="FFB8CCE4"/>
        </patternFill>
      </fill>
      <alignment horizontal="center"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2"/>
        <color theme="1"/>
        <name val="Calibri"/>
        <family val="2"/>
        <scheme val="minor"/>
      </font>
      <numFmt numFmtId="13" formatCode="0%"/>
      <fill>
        <patternFill patternType="solid">
          <fgColor indexed="64"/>
          <bgColor rgb="FFB8CCE4"/>
        </patternFill>
      </fill>
      <alignment horizontal="center"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2"/>
        <color theme="1"/>
        <name val="Calibri"/>
        <family val="2"/>
        <scheme val="minor"/>
      </font>
      <numFmt numFmtId="13" formatCode="0%"/>
      <fill>
        <patternFill patternType="solid">
          <fgColor indexed="64"/>
          <bgColor rgb="FFB8CCE4"/>
        </patternFill>
      </fill>
      <alignment horizontal="center"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B8CCE4"/>
        </patternFill>
      </fill>
      <alignment horizontal="center"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B8CCE4"/>
        </patternFill>
      </fill>
      <alignment horizontal="center"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B8CCE4"/>
        </patternFill>
      </fill>
      <alignment horizontal="center"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B8CCE4"/>
        </patternFill>
      </fill>
      <alignment horizontal="center"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2"/>
        <color theme="1"/>
        <name val="Calibri"/>
        <family val="2"/>
        <scheme val="minor"/>
      </font>
      <numFmt numFmtId="3" formatCode="#,##0"/>
      <fill>
        <patternFill patternType="solid">
          <fgColor indexed="64"/>
          <bgColor rgb="FFB8CCE4"/>
        </patternFill>
      </fill>
      <alignment horizontal="center"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B8CCE4"/>
        </patternFill>
      </fill>
      <alignment horizontal="center"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2"/>
        <color theme="1"/>
        <name val="Calibri"/>
        <family val="2"/>
        <scheme val="minor"/>
      </font>
      <numFmt numFmtId="21" formatCode="d\-mmm"/>
      <fill>
        <patternFill patternType="solid">
          <fgColor indexed="64"/>
          <bgColor rgb="FFB8CCE4"/>
        </patternFill>
      </fill>
      <alignment horizontal="center" vertical="bottom" textRotation="0" wrapText="1" indent="0" justifyLastLine="0" shrinkToFit="0" readingOrder="0"/>
      <border diagonalUp="0" diagonalDown="0">
        <left/>
        <right/>
        <top style="medium">
          <color rgb="FFCCCCCC"/>
        </top>
        <bottom/>
        <vertical/>
        <horizontal/>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2"/>
        <color theme="0"/>
        <name val="Calibri"/>
        <family val="2"/>
        <scheme val="minor"/>
      </font>
      <fill>
        <patternFill patternType="solid">
          <fgColor indexed="64"/>
          <bgColor rgb="FF4F81BD"/>
        </patternFill>
      </fill>
      <alignment horizontal="center" vertical="bottom" textRotation="0" wrapText="1" indent="0" justifyLastLine="0" shrinkToFit="0" readingOrder="0"/>
      <border diagonalUp="0" diagonalDown="0" outline="0">
        <left style="medium">
          <color rgb="FFCCCCCC"/>
        </left>
        <right style="medium">
          <color rgb="FFCCCCCC"/>
        </right>
        <top/>
        <bottom/>
      </border>
    </dxf>
    <dxf>
      <numFmt numFmtId="1" formatCode="0"/>
    </dxf>
    <dxf>
      <numFmt numFmtId="1" formatCode="0"/>
    </dxf>
    <dxf>
      <numFmt numFmtId="13" formatCode="0%"/>
    </dxf>
    <dxf>
      <numFmt numFmtId="14" formatCode="0.00%"/>
    </dxf>
    <dxf>
      <numFmt numFmtId="13" formatCode="0%"/>
    </dxf>
    <dxf>
      <numFmt numFmtId="14" formatCode="0.00%"/>
    </dxf>
    <dxf>
      <numFmt numFmtId="1" formatCode="0"/>
    </dxf>
    <dxf>
      <numFmt numFmtId="13" formatCode="0%"/>
    </dxf>
    <dxf>
      <numFmt numFmtId="14" formatCode="0.00%"/>
    </dxf>
    <dxf>
      <numFmt numFmtId="13" formatCode="0%"/>
    </dxf>
    <dxf>
      <numFmt numFmtId="14" formatCode="0.00%"/>
    </dxf>
    <dxf>
      <numFmt numFmtId="1" formatCode="0"/>
    </dxf>
    <dxf>
      <numFmt numFmtId="13" formatCode="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somiz  data.xlsx]sales completion !PivotTable9</c:name>
    <c:fmtId val="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155708874790119E-2"/>
          <c:y val="2.1196406562605595E-2"/>
          <c:w val="0.92784101548268816"/>
          <c:h val="0.90275633810691824"/>
        </c:manualLayout>
      </c:layout>
      <c:lineChart>
        <c:grouping val="standard"/>
        <c:varyColors val="0"/>
        <c:ser>
          <c:idx val="0"/>
          <c:order val="0"/>
          <c:tx>
            <c:strRef>
              <c:f>'sales completion '!$J$4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completion '!$I$5:$I$14</c:f>
              <c:strCache>
                <c:ptCount val="9"/>
                <c:pt idx="0">
                  <c:v>23-Jan</c:v>
                </c:pt>
                <c:pt idx="1">
                  <c:v>23-Feb</c:v>
                </c:pt>
                <c:pt idx="2">
                  <c:v>23-Mar</c:v>
                </c:pt>
                <c:pt idx="3">
                  <c:v>23-Apr</c:v>
                </c:pt>
                <c:pt idx="4">
                  <c:v>23-May</c:v>
                </c:pt>
                <c:pt idx="5">
                  <c:v>23-Jun</c:v>
                </c:pt>
                <c:pt idx="6">
                  <c:v>23-Jul</c:v>
                </c:pt>
                <c:pt idx="7">
                  <c:v>23-Aug</c:v>
                </c:pt>
                <c:pt idx="8">
                  <c:v>23-Sep</c:v>
                </c:pt>
              </c:strCache>
            </c:strRef>
          </c:cat>
          <c:val>
            <c:numRef>
              <c:f>'sales completion '!$J$5:$J$14</c:f>
              <c:numCache>
                <c:formatCode>0</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9B74-4426-AFF3-FC0387180FCC}"/>
            </c:ext>
          </c:extLst>
        </c:ser>
        <c:dLbls>
          <c:dLblPos val="t"/>
          <c:showLegendKey val="0"/>
          <c:showVal val="1"/>
          <c:showCatName val="0"/>
          <c:showSerName val="0"/>
          <c:showPercent val="0"/>
          <c:showBubbleSize val="0"/>
        </c:dLbls>
        <c:smooth val="0"/>
        <c:axId val="714341744"/>
        <c:axId val="714343184"/>
      </c:lineChart>
      <c:catAx>
        <c:axId val="71434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343184"/>
        <c:crosses val="autoZero"/>
        <c:auto val="1"/>
        <c:lblAlgn val="ctr"/>
        <c:lblOffset val="100"/>
        <c:noMultiLvlLbl val="0"/>
      </c:catAx>
      <c:valAx>
        <c:axId val="714343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341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somiz  data.xlsx]sales completion !PivotTable10</c:name>
    <c:fmtId val="1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completion '!$M$5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completion '!$L$6:$L$13</c:f>
              <c:strCache>
                <c:ptCount val="7"/>
                <c:pt idx="0">
                  <c:v>Argentina</c:v>
                </c:pt>
                <c:pt idx="1">
                  <c:v>Brazil</c:v>
                </c:pt>
                <c:pt idx="2">
                  <c:v>Chicaco</c:v>
                </c:pt>
                <c:pt idx="3">
                  <c:v>Chile</c:v>
                </c:pt>
                <c:pt idx="4">
                  <c:v>Columbia</c:v>
                </c:pt>
                <c:pt idx="5">
                  <c:v>Los Angeles</c:v>
                </c:pt>
                <c:pt idx="6">
                  <c:v>Peru</c:v>
                </c:pt>
              </c:strCache>
            </c:strRef>
          </c:cat>
          <c:val>
            <c:numRef>
              <c:f>'sales completion '!$M$6:$M$13</c:f>
              <c:numCache>
                <c:formatCode>0</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1F12-4B3D-837D-11D70E365259}"/>
            </c:ext>
          </c:extLst>
        </c:ser>
        <c:dLbls>
          <c:dLblPos val="ctr"/>
          <c:showLegendKey val="0"/>
          <c:showVal val="1"/>
          <c:showCatName val="0"/>
          <c:showSerName val="0"/>
          <c:showPercent val="0"/>
          <c:showBubbleSize val="0"/>
        </c:dLbls>
        <c:gapWidth val="150"/>
        <c:overlap val="100"/>
        <c:axId val="714369104"/>
        <c:axId val="714367304"/>
      </c:barChart>
      <c:catAx>
        <c:axId val="7143691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367304"/>
        <c:crosses val="autoZero"/>
        <c:auto val="1"/>
        <c:lblAlgn val="ctr"/>
        <c:lblOffset val="100"/>
        <c:noMultiLvlLbl val="0"/>
      </c:catAx>
      <c:valAx>
        <c:axId val="7143673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36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somiz  data.xlsx]sales completion !PivotTable8</c:name>
    <c:fmtId val="16"/>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completion '!$E$3</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completion '!$D$4:$D$13</c:f>
              <c:strCache>
                <c:ptCount val="9"/>
                <c:pt idx="0">
                  <c:v>23-Jan</c:v>
                </c:pt>
                <c:pt idx="1">
                  <c:v>23-Feb</c:v>
                </c:pt>
                <c:pt idx="2">
                  <c:v>23-Mar</c:v>
                </c:pt>
                <c:pt idx="3">
                  <c:v>23-Apr</c:v>
                </c:pt>
                <c:pt idx="4">
                  <c:v>23-May</c:v>
                </c:pt>
                <c:pt idx="5">
                  <c:v>23-Jun</c:v>
                </c:pt>
                <c:pt idx="6">
                  <c:v>23-Jul</c:v>
                </c:pt>
                <c:pt idx="7">
                  <c:v>23-Aug</c:v>
                </c:pt>
                <c:pt idx="8">
                  <c:v>23-Sep</c:v>
                </c:pt>
              </c:strCache>
            </c:strRef>
          </c:cat>
          <c:val>
            <c:numRef>
              <c:f>'sales completion '!$E$4:$E$13</c:f>
              <c:numCache>
                <c:formatCode>0</c:formatCode>
                <c:ptCount val="9"/>
                <c:pt idx="0">
                  <c:v>30000</c:v>
                </c:pt>
                <c:pt idx="1">
                  <c:v>45000</c:v>
                </c:pt>
                <c:pt idx="2">
                  <c:v>59997</c:v>
                </c:pt>
                <c:pt idx="3">
                  <c:v>54999</c:v>
                </c:pt>
                <c:pt idx="4">
                  <c:v>80003</c:v>
                </c:pt>
                <c:pt idx="5">
                  <c:v>100002</c:v>
                </c:pt>
                <c:pt idx="6">
                  <c:v>129941</c:v>
                </c:pt>
                <c:pt idx="7">
                  <c:v>129997</c:v>
                </c:pt>
                <c:pt idx="8">
                  <c:v>124999</c:v>
                </c:pt>
              </c:numCache>
            </c:numRef>
          </c:val>
          <c:extLst>
            <c:ext xmlns:c16="http://schemas.microsoft.com/office/drawing/2014/chart" uri="{C3380CC4-5D6E-409C-BE32-E72D297353CC}">
              <c16:uniqueId val="{00000000-254A-4218-8266-845C2E199945}"/>
            </c:ext>
          </c:extLst>
        </c:ser>
        <c:ser>
          <c:idx val="1"/>
          <c:order val="1"/>
          <c:tx>
            <c:strRef>
              <c:f>'sales completion '!$F$3</c:f>
              <c:strCache>
                <c:ptCount val="1"/>
                <c:pt idx="0">
                  <c:v>Sum of Target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completion '!$D$4:$D$13</c:f>
              <c:strCache>
                <c:ptCount val="9"/>
                <c:pt idx="0">
                  <c:v>23-Jan</c:v>
                </c:pt>
                <c:pt idx="1">
                  <c:v>23-Feb</c:v>
                </c:pt>
                <c:pt idx="2">
                  <c:v>23-Mar</c:v>
                </c:pt>
                <c:pt idx="3">
                  <c:v>23-Apr</c:v>
                </c:pt>
                <c:pt idx="4">
                  <c:v>23-May</c:v>
                </c:pt>
                <c:pt idx="5">
                  <c:v>23-Jun</c:v>
                </c:pt>
                <c:pt idx="6">
                  <c:v>23-Jul</c:v>
                </c:pt>
                <c:pt idx="7">
                  <c:v>23-Aug</c:v>
                </c:pt>
                <c:pt idx="8">
                  <c:v>23-Sep</c:v>
                </c:pt>
              </c:strCache>
            </c:strRef>
          </c:cat>
          <c:val>
            <c:numRef>
              <c:f>'sales completion '!$F$4:$F$13</c:f>
              <c:numCache>
                <c:formatCode>0</c:formatCode>
                <c:ptCount val="9"/>
                <c:pt idx="0">
                  <c:v>19999</c:v>
                </c:pt>
                <c:pt idx="1">
                  <c:v>10003</c:v>
                </c:pt>
                <c:pt idx="2">
                  <c:v>10003</c:v>
                </c:pt>
                <c:pt idx="3">
                  <c:v>39998</c:v>
                </c:pt>
                <c:pt idx="4">
                  <c:v>19999</c:v>
                </c:pt>
                <c:pt idx="5">
                  <c:v>5999</c:v>
                </c:pt>
                <c:pt idx="6">
                  <c:v>4998</c:v>
                </c:pt>
                <c:pt idx="7">
                  <c:v>4998</c:v>
                </c:pt>
                <c:pt idx="8">
                  <c:v>2002</c:v>
                </c:pt>
              </c:numCache>
            </c:numRef>
          </c:val>
          <c:extLst>
            <c:ext xmlns:c16="http://schemas.microsoft.com/office/drawing/2014/chart" uri="{C3380CC4-5D6E-409C-BE32-E72D297353CC}">
              <c16:uniqueId val="{00000002-254A-4218-8266-845C2E199945}"/>
            </c:ext>
          </c:extLst>
        </c:ser>
        <c:dLbls>
          <c:dLblPos val="ctr"/>
          <c:showLegendKey val="0"/>
          <c:showVal val="1"/>
          <c:showCatName val="0"/>
          <c:showSerName val="0"/>
          <c:showPercent val="0"/>
          <c:showBubbleSize val="0"/>
        </c:dLbls>
        <c:gapWidth val="86"/>
        <c:overlap val="100"/>
        <c:axId val="714362984"/>
        <c:axId val="714358664"/>
      </c:barChart>
      <c:catAx>
        <c:axId val="714362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358664"/>
        <c:crosses val="autoZero"/>
        <c:auto val="1"/>
        <c:lblAlgn val="ctr"/>
        <c:lblOffset val="100"/>
        <c:noMultiLvlLbl val="0"/>
      </c:catAx>
      <c:valAx>
        <c:axId val="7143586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362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somiz  data.xlsx]sales completion !PivotTable3</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750000000000007"/>
              <c:y val="-0.24573369423058866"/>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966666666666666"/>
                  <c:h val="0.29397073693700276"/>
                </c:manualLayout>
              </c15:layout>
            </c:ext>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3750000000000007"/>
              <c:y val="-0.24573369423058866"/>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966666666666666"/>
                  <c:h val="0.29397073693700276"/>
                </c:manualLayout>
              </c15:layout>
            </c:ext>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accent2">
                <a:lumMod val="40000"/>
                <a:lumOff val="60000"/>
              </a:schemeClr>
            </a:solidFill>
          </a:ln>
          <a:effectLst/>
        </c:spPr>
        <c:dLbl>
          <c:idx val="0"/>
          <c:layout>
            <c:manualLayout>
              <c:x val="-0.15042936478445226"/>
              <c:y val="-0.30356502093767512"/>
            </c:manualLayout>
          </c:layout>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431319450453799"/>
                  <c:h val="0.4250551446815512"/>
                </c:manualLayout>
              </c15:layout>
            </c:ext>
          </c:extLst>
        </c:dLbl>
      </c:pivotFmt>
      <c:pivotFmt>
        <c:idx val="8"/>
        <c:spPr>
          <a:solidFill>
            <a:schemeClr val="accent1"/>
          </a:solidFill>
          <a:ln w="19050">
            <a:solidFill>
              <a:schemeClr val="accent2">
                <a:lumMod val="40000"/>
                <a:lumOff val="60000"/>
              </a:schemeClr>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27762365553084"/>
          <c:y val="4.7078045282693527E-2"/>
          <c:w val="0.74651596056054115"/>
          <c:h val="0.89042222034679375"/>
        </c:manualLayout>
      </c:layout>
      <c:doughnutChart>
        <c:varyColors val="1"/>
        <c:ser>
          <c:idx val="0"/>
          <c:order val="0"/>
          <c:tx>
            <c:strRef>
              <c:f>'sales completion '!$I$19</c:f>
              <c:strCache>
                <c:ptCount val="1"/>
                <c:pt idx="0">
                  <c:v>Total</c:v>
                </c:pt>
              </c:strCache>
            </c:strRef>
          </c:tx>
          <c:spPr>
            <a:ln>
              <a:solidFill>
                <a:schemeClr val="accent2">
                  <a:lumMod val="40000"/>
                  <a:lumOff val="60000"/>
                </a:schemeClr>
              </a:solidFill>
            </a:ln>
          </c:spPr>
          <c:dPt>
            <c:idx val="0"/>
            <c:bubble3D val="0"/>
            <c:spPr>
              <a:solidFill>
                <a:schemeClr val="accent1"/>
              </a:solidFill>
              <a:ln w="19050">
                <a:solidFill>
                  <a:schemeClr val="accent2">
                    <a:lumMod val="40000"/>
                    <a:lumOff val="60000"/>
                  </a:schemeClr>
                </a:solidFill>
              </a:ln>
              <a:effectLst/>
            </c:spPr>
            <c:extLst>
              <c:ext xmlns:c16="http://schemas.microsoft.com/office/drawing/2014/chart" uri="{C3380CC4-5D6E-409C-BE32-E72D297353CC}">
                <c16:uniqueId val="{00000001-AB68-4074-BD3C-9A121506F007}"/>
              </c:ext>
            </c:extLst>
          </c:dPt>
          <c:dPt>
            <c:idx val="1"/>
            <c:bubble3D val="0"/>
            <c:spPr>
              <a:solidFill>
                <a:schemeClr val="accent2"/>
              </a:solidFill>
              <a:ln w="19050">
                <a:solidFill>
                  <a:schemeClr val="accent2">
                    <a:lumMod val="40000"/>
                    <a:lumOff val="60000"/>
                  </a:schemeClr>
                </a:solidFill>
              </a:ln>
              <a:effectLst/>
            </c:spPr>
            <c:extLst>
              <c:ext xmlns:c16="http://schemas.microsoft.com/office/drawing/2014/chart" uri="{C3380CC4-5D6E-409C-BE32-E72D297353CC}">
                <c16:uniqueId val="{00000003-AB68-4074-BD3C-9A121506F007}"/>
              </c:ext>
            </c:extLst>
          </c:dPt>
          <c:dLbls>
            <c:dLbl>
              <c:idx val="0"/>
              <c:layout>
                <c:manualLayout>
                  <c:x val="-0.15042936478445226"/>
                  <c:y val="-0.30356502093767512"/>
                </c:manualLayout>
              </c:layout>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431319450453799"/>
                      <c:h val="0.4250551446815512"/>
                    </c:manualLayout>
                  </c15:layout>
                </c:ext>
                <c:ext xmlns:c16="http://schemas.microsoft.com/office/drawing/2014/chart" uri="{C3380CC4-5D6E-409C-BE32-E72D297353CC}">
                  <c16:uniqueId val="{00000001-AB68-4074-BD3C-9A121506F007}"/>
                </c:ext>
              </c:extLst>
            </c:dLbl>
            <c:dLbl>
              <c:idx val="1"/>
              <c:delete val="1"/>
              <c:extLst>
                <c:ext xmlns:c15="http://schemas.microsoft.com/office/drawing/2012/chart" uri="{CE6537A1-D6FC-4f65-9D91-7224C49458BB}"/>
                <c:ext xmlns:c16="http://schemas.microsoft.com/office/drawing/2014/chart" uri="{C3380CC4-5D6E-409C-BE32-E72D297353CC}">
                  <c16:uniqueId val="{00000003-AB68-4074-BD3C-9A121506F007}"/>
                </c:ext>
              </c:extLst>
            </c:dLbl>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completion '!$H$20:$H$21</c:f>
              <c:strCache>
                <c:ptCount val="2"/>
                <c:pt idx="0">
                  <c:v>Average of Customer Completion Rate</c:v>
                </c:pt>
                <c:pt idx="1">
                  <c:v>Average of Customer incompletion </c:v>
                </c:pt>
              </c:strCache>
            </c:strRef>
          </c:cat>
          <c:val>
            <c:numRef>
              <c:f>'sales completion '!$I$20:$I$21</c:f>
              <c:numCache>
                <c:formatCode>0%</c:formatCode>
                <c:ptCount val="2"/>
                <c:pt idx="0">
                  <c:v>0.8447619047619046</c:v>
                </c:pt>
                <c:pt idx="1">
                  <c:v>0.1552380952380952</c:v>
                </c:pt>
              </c:numCache>
            </c:numRef>
          </c:val>
          <c:extLst>
            <c:ext xmlns:c16="http://schemas.microsoft.com/office/drawing/2014/chart" uri="{C3380CC4-5D6E-409C-BE32-E72D297353CC}">
              <c16:uniqueId val="{00000004-AB68-4074-BD3C-9A121506F007}"/>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somiz  data.xlsx]sales completion !PivotTable2</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092599950860281"/>
              <c:y val="-0.2395496984789550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666684650542905"/>
                  <c:h val="0.24877315782166173"/>
                </c:manualLayout>
              </c15:layout>
            </c:ext>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092599950860281"/>
              <c:y val="-0.2395496984789550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666684650542905"/>
                  <c:h val="0.24877315782166173"/>
                </c:manualLayout>
              </c15:layout>
            </c:ext>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5507102872271938"/>
              <c:y val="-0.37418600945087399"/>
            </c:manualLayout>
          </c:layout>
          <c:spPr>
            <a:noFill/>
            <a:ln>
              <a:noFill/>
            </a:ln>
            <a:effectLst/>
          </c:spPr>
          <c:txPr>
            <a:bodyPr rot="0" spcFirstLastPara="1" vertOverflow="ellipsis" vert="horz" wrap="square" lIns="38100" tIns="19050" rIns="38100" bIns="19050" anchor="ctr" anchorCtr="1">
              <a:no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8203092691204121"/>
                  <c:h val="0.25745937143275327"/>
                </c:manualLayout>
              </c15:layout>
            </c:ext>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5072268777748"/>
          <c:y val="2.7754846325834227E-2"/>
          <c:w val="0.78803420052387363"/>
          <c:h val="0.97224503937007878"/>
        </c:manualLayout>
      </c:layout>
      <c:doughnutChart>
        <c:varyColors val="1"/>
        <c:ser>
          <c:idx val="0"/>
          <c:order val="0"/>
          <c:tx>
            <c:strRef>
              <c:f>'sales completion '!$E$17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41-4409-BD83-A5A6AB018E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41-4409-BD83-A5A6AB018EA9}"/>
              </c:ext>
            </c:extLst>
          </c:dPt>
          <c:dLbls>
            <c:dLbl>
              <c:idx val="0"/>
              <c:layout>
                <c:manualLayout>
                  <c:x val="-0.15507102872271938"/>
                  <c:y val="-0.37418600945087399"/>
                </c:manualLayout>
              </c:layout>
              <c:spPr>
                <a:noFill/>
                <a:ln>
                  <a:noFill/>
                </a:ln>
                <a:effectLst/>
              </c:spPr>
              <c:txPr>
                <a:bodyPr rot="0" spcFirstLastPara="1" vertOverflow="ellipsis" vert="horz" wrap="square" lIns="38100" tIns="19050" rIns="38100" bIns="19050" anchor="ctr" anchorCtr="1">
                  <a:no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8203092691204121"/>
                      <c:h val="0.25745937143275327"/>
                    </c:manualLayout>
                  </c15:layout>
                </c:ext>
                <c:ext xmlns:c16="http://schemas.microsoft.com/office/drawing/2014/chart" uri="{C3380CC4-5D6E-409C-BE32-E72D297353CC}">
                  <c16:uniqueId val="{00000001-4A41-4409-BD83-A5A6AB018EA9}"/>
                </c:ext>
              </c:extLst>
            </c:dLbl>
            <c:dLbl>
              <c:idx val="1"/>
              <c:delete val="1"/>
              <c:extLst>
                <c:ext xmlns:c15="http://schemas.microsoft.com/office/drawing/2012/chart" uri="{CE6537A1-D6FC-4f65-9D91-7224C49458BB}"/>
                <c:ext xmlns:c16="http://schemas.microsoft.com/office/drawing/2014/chart" uri="{C3380CC4-5D6E-409C-BE32-E72D297353CC}">
                  <c16:uniqueId val="{00000003-4A41-4409-BD83-A5A6AB018EA9}"/>
                </c:ext>
              </c:extLst>
            </c:dLbl>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completion '!$D$18:$D$19</c:f>
              <c:strCache>
                <c:ptCount val="2"/>
                <c:pt idx="0">
                  <c:v>Average of Profit Completion Rate</c:v>
                </c:pt>
                <c:pt idx="1">
                  <c:v>Average of Profit incompletion</c:v>
                </c:pt>
              </c:strCache>
            </c:strRef>
          </c:cat>
          <c:val>
            <c:numRef>
              <c:f>'sales completion '!$E$18:$E$19</c:f>
              <c:numCache>
                <c:formatCode>0%</c:formatCode>
                <c:ptCount val="2"/>
                <c:pt idx="0">
                  <c:v>0.85492063492063519</c:v>
                </c:pt>
                <c:pt idx="1">
                  <c:v>0.14507936507936503</c:v>
                </c:pt>
              </c:numCache>
            </c:numRef>
          </c:val>
          <c:extLst>
            <c:ext xmlns:c16="http://schemas.microsoft.com/office/drawing/2014/chart" uri="{C3380CC4-5D6E-409C-BE32-E72D297353CC}">
              <c16:uniqueId val="{00000004-4A41-4409-BD83-A5A6AB018EA9}"/>
            </c:ext>
          </c:extLst>
        </c:ser>
        <c:dLbls>
          <c:showLegendKey val="0"/>
          <c:showVal val="1"/>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somiz  data.xlsx]sales completion !PivotTable1</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913257990705957"/>
              <c:y val="-0.25252865673731084"/>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312899106002549"/>
                  <c:h val="0.33037037037037037"/>
                </c:manualLayout>
              </c15:layout>
            </c:ext>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1913257990705957"/>
              <c:y val="-0.25252865673731084"/>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312899106002549"/>
                  <c:h val="0.33037037037037037"/>
                </c:manualLayout>
              </c15:layout>
            </c:ext>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770400162219823"/>
              <c:y val="-0.26002213291710363"/>
            </c:manualLayout>
          </c:layout>
          <c:spPr>
            <a:noFill/>
            <a:ln>
              <a:noFill/>
            </a:ln>
            <a:effectLst/>
          </c:spPr>
          <c:txPr>
            <a:bodyPr rot="0" spcFirstLastPara="1" vertOverflow="ellipsis" vert="horz" wrap="square" lIns="38100" tIns="19050" rIns="38100" bIns="19050" anchor="ctr" anchorCtr="1">
              <a:no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7503386578709614"/>
                  <c:h val="0.42000610512459924"/>
                </c:manualLayout>
              </c15:layout>
            </c:ext>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715159034216125E-2"/>
          <c:y val="8.5333347667543968E-2"/>
          <c:w val="0.92833411523606468"/>
          <c:h val="0.91013174247196382"/>
        </c:manualLayout>
      </c:layout>
      <c:doughnutChart>
        <c:varyColors val="1"/>
        <c:ser>
          <c:idx val="0"/>
          <c:order val="0"/>
          <c:tx>
            <c:strRef>
              <c:f>'sales completion '!$B$17</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76-4C71-9F9A-D6A191D12C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76-4C71-9F9A-D6A191D12CFA}"/>
              </c:ext>
            </c:extLst>
          </c:dPt>
          <c:dLbls>
            <c:dLbl>
              <c:idx val="0"/>
              <c:layout>
                <c:manualLayout>
                  <c:x val="-0.10770400162219823"/>
                  <c:y val="-0.26002213291710363"/>
                </c:manualLayout>
              </c:layout>
              <c:spPr>
                <a:noFill/>
                <a:ln>
                  <a:noFill/>
                </a:ln>
                <a:effectLst/>
              </c:spPr>
              <c:txPr>
                <a:bodyPr rot="0" spcFirstLastPara="1" vertOverflow="ellipsis" vert="horz" wrap="square" lIns="38100" tIns="19050" rIns="38100" bIns="19050" anchor="ctr" anchorCtr="1">
                  <a:no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7503386578709614"/>
                      <c:h val="0.42000610512459924"/>
                    </c:manualLayout>
                  </c15:layout>
                </c:ext>
                <c:ext xmlns:c16="http://schemas.microsoft.com/office/drawing/2014/chart" uri="{C3380CC4-5D6E-409C-BE32-E72D297353CC}">
                  <c16:uniqueId val="{00000001-7476-4C71-9F9A-D6A191D12CFA}"/>
                </c:ext>
              </c:extLst>
            </c:dLbl>
            <c:dLbl>
              <c:idx val="1"/>
              <c:delete val="1"/>
              <c:extLst>
                <c:ext xmlns:c15="http://schemas.microsoft.com/office/drawing/2012/chart" uri="{CE6537A1-D6FC-4f65-9D91-7224C49458BB}"/>
                <c:ext xmlns:c16="http://schemas.microsoft.com/office/drawing/2014/chart" uri="{C3380CC4-5D6E-409C-BE32-E72D297353CC}">
                  <c16:uniqueId val="{00000003-7476-4C71-9F9A-D6A191D12CFA}"/>
                </c:ext>
              </c:extLst>
            </c:dLbl>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completion '!$A$18:$A$19</c:f>
              <c:strCache>
                <c:ptCount val="2"/>
                <c:pt idx="0">
                  <c:v>Average of Sales Completion Rate</c:v>
                </c:pt>
                <c:pt idx="1">
                  <c:v>Average of Sales incompletion </c:v>
                </c:pt>
              </c:strCache>
            </c:strRef>
          </c:cat>
          <c:val>
            <c:numRef>
              <c:f>'sales completion '!$B$18:$B$19</c:f>
              <c:numCache>
                <c:formatCode>0%</c:formatCode>
                <c:ptCount val="2"/>
                <c:pt idx="0">
                  <c:v>0.85555555555555574</c:v>
                </c:pt>
                <c:pt idx="1">
                  <c:v>0.14444444444444451</c:v>
                </c:pt>
              </c:numCache>
            </c:numRef>
          </c:val>
          <c:extLst>
            <c:ext xmlns:c16="http://schemas.microsoft.com/office/drawing/2014/chart" uri="{C3380CC4-5D6E-409C-BE32-E72D297353CC}">
              <c16:uniqueId val="{00000004-7476-4C71-9F9A-D6A191D12CFA}"/>
            </c:ext>
          </c:extLst>
        </c:ser>
        <c:dLbls>
          <c:showLegendKey val="0"/>
          <c:showVal val="1"/>
          <c:showCatName val="0"/>
          <c:showSerName val="0"/>
          <c:showPercent val="0"/>
          <c:showBubbleSize val="0"/>
          <c:showLeaderLines val="1"/>
        </c:dLbls>
        <c:firstSliceAng val="0"/>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133350</xdr:colOff>
      <xdr:row>1</xdr:row>
      <xdr:rowOff>19504</xdr:rowOff>
    </xdr:from>
    <xdr:to>
      <xdr:col>4</xdr:col>
      <xdr:colOff>228600</xdr:colOff>
      <xdr:row>17</xdr:row>
      <xdr:rowOff>114300</xdr:rowOff>
    </xdr:to>
    <xdr:sp macro="" textlink="">
      <xdr:nvSpPr>
        <xdr:cNvPr id="2" name="Rectangle 1">
          <a:extLst>
            <a:ext uri="{FF2B5EF4-FFF2-40B4-BE49-F238E27FC236}">
              <a16:creationId xmlns:a16="http://schemas.microsoft.com/office/drawing/2014/main" id="{2EB75DD8-4B1C-D3F3-8172-C0011365D844}"/>
            </a:ext>
          </a:extLst>
        </xdr:cNvPr>
        <xdr:cNvSpPr/>
      </xdr:nvSpPr>
      <xdr:spPr>
        <a:xfrm>
          <a:off x="133350" y="210004"/>
          <a:ext cx="2533650" cy="3142796"/>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i="1">
              <a:solidFill>
                <a:sysClr val="windowText" lastClr="000000"/>
              </a:solidFill>
              <a:latin typeface="Palatino Linotype" panose="02040502050505030304" pitchFamily="18" charset="0"/>
            </a:rPr>
            <a:t>slicer</a:t>
          </a:r>
          <a:r>
            <a:rPr lang="en-US" sz="3200" i="1" baseline="0">
              <a:solidFill>
                <a:sysClr val="windowText" lastClr="000000"/>
              </a:solidFill>
              <a:latin typeface="Palatino Linotype" panose="02040502050505030304" pitchFamily="18" charset="0"/>
            </a:rPr>
            <a:t> filter per month </a:t>
          </a:r>
          <a:endParaRPr lang="en-US" sz="1800" i="1">
            <a:solidFill>
              <a:sysClr val="windowText" lastClr="000000"/>
            </a:solidFill>
            <a:latin typeface="Palatino Linotype" panose="02040502050505030304" pitchFamily="18" charset="0"/>
          </a:endParaRPr>
        </a:p>
      </xdr:txBody>
    </xdr:sp>
    <xdr:clientData/>
  </xdr:twoCellAnchor>
  <xdr:twoCellAnchor>
    <xdr:from>
      <xdr:col>0</xdr:col>
      <xdr:colOff>89352</xdr:colOff>
      <xdr:row>18</xdr:row>
      <xdr:rowOff>55790</xdr:rowOff>
    </xdr:from>
    <xdr:to>
      <xdr:col>4</xdr:col>
      <xdr:colOff>228599</xdr:colOff>
      <xdr:row>37</xdr:row>
      <xdr:rowOff>12700</xdr:rowOff>
    </xdr:to>
    <xdr:sp macro="" textlink="">
      <xdr:nvSpPr>
        <xdr:cNvPr id="3" name="Rectangle 2">
          <a:extLst>
            <a:ext uri="{FF2B5EF4-FFF2-40B4-BE49-F238E27FC236}">
              <a16:creationId xmlns:a16="http://schemas.microsoft.com/office/drawing/2014/main" id="{5B8D2FDA-E56A-F27F-EA1C-43B7584A9E7E}"/>
            </a:ext>
          </a:extLst>
        </xdr:cNvPr>
        <xdr:cNvSpPr/>
      </xdr:nvSpPr>
      <xdr:spPr>
        <a:xfrm>
          <a:off x="89352" y="3484790"/>
          <a:ext cx="2577647" cy="357641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2400" i="1">
              <a:solidFill>
                <a:sysClr val="windowText" lastClr="000000"/>
              </a:solidFill>
              <a:latin typeface="Palatino Linotype" panose="02040502050505030304" pitchFamily="18" charset="0"/>
              <a:ea typeface="+mn-ea"/>
              <a:cs typeface="+mn-cs"/>
            </a:rPr>
            <a:t>filter per region </a:t>
          </a:r>
        </a:p>
      </xdr:txBody>
    </xdr:sp>
    <xdr:clientData/>
  </xdr:twoCellAnchor>
  <xdr:twoCellAnchor>
    <xdr:from>
      <xdr:col>0</xdr:col>
      <xdr:colOff>108403</xdr:colOff>
      <xdr:row>38</xdr:row>
      <xdr:rowOff>32544</xdr:rowOff>
    </xdr:from>
    <xdr:to>
      <xdr:col>4</xdr:col>
      <xdr:colOff>209550</xdr:colOff>
      <xdr:row>53</xdr:row>
      <xdr:rowOff>87586</xdr:rowOff>
    </xdr:to>
    <xdr:sp macro="" textlink="">
      <xdr:nvSpPr>
        <xdr:cNvPr id="4" name="Rectangle 3">
          <a:extLst>
            <a:ext uri="{FF2B5EF4-FFF2-40B4-BE49-F238E27FC236}">
              <a16:creationId xmlns:a16="http://schemas.microsoft.com/office/drawing/2014/main" id="{66C45380-FE43-B598-41D0-BD8774C69B6F}"/>
            </a:ext>
          </a:extLst>
        </xdr:cNvPr>
        <xdr:cNvSpPr/>
      </xdr:nvSpPr>
      <xdr:spPr>
        <a:xfrm>
          <a:off x="108403" y="7105130"/>
          <a:ext cx="2553561" cy="2846853"/>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2400" i="1">
              <a:solidFill>
                <a:sysClr val="windowText" lastClr="000000"/>
              </a:solidFill>
              <a:latin typeface="Palatino Linotype" panose="02040502050505030304" pitchFamily="18" charset="0"/>
              <a:ea typeface="+mn-ea"/>
              <a:cs typeface="+mn-cs"/>
            </a:rPr>
            <a:t>filter per quarter </a:t>
          </a:r>
        </a:p>
      </xdr:txBody>
    </xdr:sp>
    <xdr:clientData/>
  </xdr:twoCellAnchor>
  <xdr:twoCellAnchor>
    <xdr:from>
      <xdr:col>4</xdr:col>
      <xdr:colOff>342900</xdr:colOff>
      <xdr:row>0</xdr:row>
      <xdr:rowOff>129720</xdr:rowOff>
    </xdr:from>
    <xdr:to>
      <xdr:col>30</xdr:col>
      <xdr:colOff>76200</xdr:colOff>
      <xdr:row>54</xdr:row>
      <xdr:rowOff>12700</xdr:rowOff>
    </xdr:to>
    <xdr:sp macro="" textlink="">
      <xdr:nvSpPr>
        <xdr:cNvPr id="5" name="Rectangle 4">
          <a:extLst>
            <a:ext uri="{FF2B5EF4-FFF2-40B4-BE49-F238E27FC236}">
              <a16:creationId xmlns:a16="http://schemas.microsoft.com/office/drawing/2014/main" id="{AD252427-0BF5-82C3-4EE0-B731B2454BFD}"/>
            </a:ext>
          </a:extLst>
        </xdr:cNvPr>
        <xdr:cNvSpPr/>
      </xdr:nvSpPr>
      <xdr:spPr>
        <a:xfrm>
          <a:off x="2781300" y="129720"/>
          <a:ext cx="15582900" cy="10169980"/>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solidFill>
              <a:sysClr val="windowText" lastClr="000000"/>
            </a:solidFill>
            <a:latin typeface="Palatino Linotype" panose="02040502050505030304" pitchFamily="18" charset="0"/>
          </a:endParaRPr>
        </a:p>
      </xdr:txBody>
    </xdr:sp>
    <xdr:clientData/>
  </xdr:twoCellAnchor>
  <xdr:twoCellAnchor>
    <xdr:from>
      <xdr:col>4</xdr:col>
      <xdr:colOff>495300</xdr:colOff>
      <xdr:row>1</xdr:row>
      <xdr:rowOff>76199</xdr:rowOff>
    </xdr:from>
    <xdr:to>
      <xdr:col>29</xdr:col>
      <xdr:colOff>546100</xdr:colOff>
      <xdr:row>8</xdr:row>
      <xdr:rowOff>9524</xdr:rowOff>
    </xdr:to>
    <xdr:sp macro="" textlink="">
      <xdr:nvSpPr>
        <xdr:cNvPr id="7" name="Rectangle: Rounded Corners 6">
          <a:extLst>
            <a:ext uri="{FF2B5EF4-FFF2-40B4-BE49-F238E27FC236}">
              <a16:creationId xmlns:a16="http://schemas.microsoft.com/office/drawing/2014/main" id="{B886D30B-BF3F-78E6-3545-6CC1E6047F03}"/>
            </a:ext>
          </a:extLst>
        </xdr:cNvPr>
        <xdr:cNvSpPr/>
      </xdr:nvSpPr>
      <xdr:spPr>
        <a:xfrm>
          <a:off x="2933700" y="266699"/>
          <a:ext cx="15290800" cy="12668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5400">
              <a:solidFill>
                <a:schemeClr val="tx2"/>
              </a:solidFill>
              <a:latin typeface="Palatino Linotype" panose="02040502050505030304" pitchFamily="18" charset="0"/>
            </a:rPr>
            <a:t>SOMIZ</a:t>
          </a:r>
          <a:r>
            <a:rPr lang="en-US" sz="5400" baseline="0">
              <a:solidFill>
                <a:schemeClr val="tx2"/>
              </a:solidFill>
              <a:latin typeface="Palatino Linotype" panose="02040502050505030304" pitchFamily="18" charset="0"/>
            </a:rPr>
            <a:t> Dashboard 2024</a:t>
          </a:r>
          <a:endParaRPr lang="en-US" sz="5400">
            <a:solidFill>
              <a:schemeClr val="tx2"/>
            </a:solidFill>
            <a:latin typeface="Palatino Linotype" panose="02040502050505030304" pitchFamily="18" charset="0"/>
          </a:endParaRPr>
        </a:p>
      </xdr:txBody>
    </xdr:sp>
    <xdr:clientData/>
  </xdr:twoCellAnchor>
  <xdr:twoCellAnchor>
    <xdr:from>
      <xdr:col>4</xdr:col>
      <xdr:colOff>438150</xdr:colOff>
      <xdr:row>8</xdr:row>
      <xdr:rowOff>99332</xdr:rowOff>
    </xdr:from>
    <xdr:to>
      <xdr:col>13</xdr:col>
      <xdr:colOff>320675</xdr:colOff>
      <xdr:row>17</xdr:row>
      <xdr:rowOff>55789</xdr:rowOff>
    </xdr:to>
    <xdr:sp macro="" textlink="">
      <xdr:nvSpPr>
        <xdr:cNvPr id="10" name="Rectangle: Rounded Corners 9">
          <a:extLst>
            <a:ext uri="{FF2B5EF4-FFF2-40B4-BE49-F238E27FC236}">
              <a16:creationId xmlns:a16="http://schemas.microsoft.com/office/drawing/2014/main" id="{8196B53F-8391-2325-3593-044DF2EDD06F}"/>
            </a:ext>
          </a:extLst>
        </xdr:cNvPr>
        <xdr:cNvSpPr/>
      </xdr:nvSpPr>
      <xdr:spPr>
        <a:xfrm>
          <a:off x="2876550" y="1623332"/>
          <a:ext cx="5368925" cy="167095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i="1">
              <a:solidFill>
                <a:schemeClr val="tx2"/>
              </a:solidFill>
              <a:latin typeface="Palatino Linotype" panose="02040502050505030304" pitchFamily="18" charset="0"/>
            </a:rPr>
            <a:t>Sales</a:t>
          </a:r>
          <a:r>
            <a:rPr lang="en-US" sz="2400" b="1" i="1" baseline="0">
              <a:solidFill>
                <a:schemeClr val="tx2"/>
              </a:solidFill>
              <a:latin typeface="Palatino Linotype" panose="02040502050505030304" pitchFamily="18" charset="0"/>
            </a:rPr>
            <a:t> </a:t>
          </a:r>
          <a:endParaRPr lang="en-US" sz="2400" b="1" i="1">
            <a:solidFill>
              <a:schemeClr val="tx2"/>
            </a:solidFill>
            <a:latin typeface="Palatino Linotype" panose="02040502050505030304" pitchFamily="18" charset="0"/>
          </a:endParaRPr>
        </a:p>
      </xdr:txBody>
    </xdr:sp>
    <xdr:clientData/>
  </xdr:twoCellAnchor>
  <xdr:twoCellAnchor>
    <xdr:from>
      <xdr:col>22</xdr:col>
      <xdr:colOff>15876</xdr:colOff>
      <xdr:row>8</xdr:row>
      <xdr:rowOff>74838</xdr:rowOff>
    </xdr:from>
    <xdr:to>
      <xdr:col>30</xdr:col>
      <xdr:colOff>19050</xdr:colOff>
      <xdr:row>17</xdr:row>
      <xdr:rowOff>110670</xdr:rowOff>
    </xdr:to>
    <xdr:sp macro="" textlink="">
      <xdr:nvSpPr>
        <xdr:cNvPr id="12" name="Rectangle: Rounded Corners 11">
          <a:extLst>
            <a:ext uri="{FF2B5EF4-FFF2-40B4-BE49-F238E27FC236}">
              <a16:creationId xmlns:a16="http://schemas.microsoft.com/office/drawing/2014/main" id="{CE0C8BDB-EACB-0C85-4C75-D3C952DAF232}"/>
            </a:ext>
          </a:extLst>
        </xdr:cNvPr>
        <xdr:cNvSpPr/>
      </xdr:nvSpPr>
      <xdr:spPr>
        <a:xfrm>
          <a:off x="13427076" y="1598838"/>
          <a:ext cx="4879974" cy="175033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i="1" baseline="0">
              <a:solidFill>
                <a:schemeClr val="tx2"/>
              </a:solidFill>
              <a:latin typeface="Palatino Linotype" panose="02040502050505030304" pitchFamily="18" charset="0"/>
            </a:rPr>
            <a:t>N customer </a:t>
          </a:r>
          <a:endParaRPr lang="en-US" sz="2400" b="1" i="1">
            <a:solidFill>
              <a:schemeClr val="tx2"/>
            </a:solidFill>
            <a:latin typeface="Palatino Linotype" panose="02040502050505030304" pitchFamily="18" charset="0"/>
          </a:endParaRPr>
        </a:p>
      </xdr:txBody>
    </xdr:sp>
    <xdr:clientData/>
  </xdr:twoCellAnchor>
  <xdr:twoCellAnchor>
    <xdr:from>
      <xdr:col>13</xdr:col>
      <xdr:colOff>409575</xdr:colOff>
      <xdr:row>8</xdr:row>
      <xdr:rowOff>79374</xdr:rowOff>
    </xdr:from>
    <xdr:to>
      <xdr:col>21</xdr:col>
      <xdr:colOff>552450</xdr:colOff>
      <xdr:row>17</xdr:row>
      <xdr:rowOff>92529</xdr:rowOff>
    </xdr:to>
    <xdr:sp macro="" textlink="">
      <xdr:nvSpPr>
        <xdr:cNvPr id="13" name="Rectangle: Rounded Corners 12">
          <a:extLst>
            <a:ext uri="{FF2B5EF4-FFF2-40B4-BE49-F238E27FC236}">
              <a16:creationId xmlns:a16="http://schemas.microsoft.com/office/drawing/2014/main" id="{CEA697A5-EB01-CBEB-2AB7-E07D261287EE}"/>
            </a:ext>
          </a:extLst>
        </xdr:cNvPr>
        <xdr:cNvSpPr/>
      </xdr:nvSpPr>
      <xdr:spPr>
        <a:xfrm>
          <a:off x="8334375" y="1603374"/>
          <a:ext cx="5019675" cy="172765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i="1">
              <a:solidFill>
                <a:schemeClr val="tx2"/>
              </a:solidFill>
              <a:latin typeface="Palatino Linotype" panose="02040502050505030304" pitchFamily="18" charset="0"/>
            </a:rPr>
            <a:t>Profit</a:t>
          </a:r>
        </a:p>
      </xdr:txBody>
    </xdr:sp>
    <xdr:clientData/>
  </xdr:twoCellAnchor>
  <xdr:twoCellAnchor>
    <xdr:from>
      <xdr:col>4</xdr:col>
      <xdr:colOff>514350</xdr:colOff>
      <xdr:row>19</xdr:row>
      <xdr:rowOff>178593</xdr:rowOff>
    </xdr:from>
    <xdr:to>
      <xdr:col>16</xdr:col>
      <xdr:colOff>438150</xdr:colOff>
      <xdr:row>53</xdr:row>
      <xdr:rowOff>127000</xdr:rowOff>
    </xdr:to>
    <xdr:sp macro="" textlink="">
      <xdr:nvSpPr>
        <xdr:cNvPr id="14" name="Rectangle 13">
          <a:extLst>
            <a:ext uri="{FF2B5EF4-FFF2-40B4-BE49-F238E27FC236}">
              <a16:creationId xmlns:a16="http://schemas.microsoft.com/office/drawing/2014/main" id="{0502B22B-19D3-42FE-CABD-BBFA920B8150}"/>
            </a:ext>
          </a:extLst>
        </xdr:cNvPr>
        <xdr:cNvSpPr/>
      </xdr:nvSpPr>
      <xdr:spPr>
        <a:xfrm>
          <a:off x="2974975" y="3948906"/>
          <a:ext cx="7305675" cy="6695282"/>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i="1">
              <a:solidFill>
                <a:sysClr val="windowText" lastClr="000000"/>
              </a:solidFill>
              <a:latin typeface="Palatino Linotype" panose="02040502050505030304" pitchFamily="18" charset="0"/>
            </a:rPr>
            <a:t>Sales</a:t>
          </a:r>
          <a:r>
            <a:rPr lang="en-US" sz="1800" i="1" baseline="0">
              <a:solidFill>
                <a:sysClr val="windowText" lastClr="000000"/>
              </a:solidFill>
              <a:latin typeface="Palatino Linotype" panose="02040502050505030304" pitchFamily="18" charset="0"/>
            </a:rPr>
            <a:t> per month </a:t>
          </a:r>
          <a:endParaRPr lang="en-US" sz="1800" i="1">
            <a:solidFill>
              <a:sysClr val="windowText" lastClr="000000"/>
            </a:solidFill>
            <a:latin typeface="Palatino Linotype" panose="02040502050505030304" pitchFamily="18" charset="0"/>
          </a:endParaRPr>
        </a:p>
      </xdr:txBody>
    </xdr:sp>
    <xdr:clientData/>
  </xdr:twoCellAnchor>
  <xdr:twoCellAnchor>
    <xdr:from>
      <xdr:col>16</xdr:col>
      <xdr:colOff>552450</xdr:colOff>
      <xdr:row>18</xdr:row>
      <xdr:rowOff>0</xdr:rowOff>
    </xdr:from>
    <xdr:to>
      <xdr:col>30</xdr:col>
      <xdr:colOff>19050</xdr:colOff>
      <xdr:row>35</xdr:row>
      <xdr:rowOff>152400</xdr:rowOff>
    </xdr:to>
    <xdr:sp macro="" textlink="">
      <xdr:nvSpPr>
        <xdr:cNvPr id="15" name="Rectangle 14">
          <a:extLst>
            <a:ext uri="{FF2B5EF4-FFF2-40B4-BE49-F238E27FC236}">
              <a16:creationId xmlns:a16="http://schemas.microsoft.com/office/drawing/2014/main" id="{A389621A-CB64-E0F5-E589-EAD7C07B6868}"/>
            </a:ext>
          </a:extLst>
        </xdr:cNvPr>
        <xdr:cNvSpPr/>
      </xdr:nvSpPr>
      <xdr:spPr>
        <a:xfrm>
          <a:off x="10306050" y="3429000"/>
          <a:ext cx="8001000" cy="33909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i="1">
              <a:solidFill>
                <a:sysClr val="windowText" lastClr="000000"/>
              </a:solidFill>
              <a:latin typeface="Palatino Linotype" panose="02040502050505030304" pitchFamily="18" charset="0"/>
            </a:rPr>
            <a:t>Customers</a:t>
          </a:r>
          <a:r>
            <a:rPr lang="en-US" sz="1800" i="1" baseline="0">
              <a:solidFill>
                <a:sysClr val="windowText" lastClr="000000"/>
              </a:solidFill>
              <a:latin typeface="Palatino Linotype" panose="02040502050505030304" pitchFamily="18" charset="0"/>
            </a:rPr>
            <a:t> per month </a:t>
          </a:r>
          <a:endParaRPr lang="en-US" sz="1800" i="1">
            <a:solidFill>
              <a:sysClr val="windowText" lastClr="000000"/>
            </a:solidFill>
            <a:latin typeface="Palatino Linotype" panose="02040502050505030304" pitchFamily="18" charset="0"/>
          </a:endParaRPr>
        </a:p>
      </xdr:txBody>
    </xdr:sp>
    <xdr:clientData/>
  </xdr:twoCellAnchor>
  <xdr:twoCellAnchor>
    <xdr:from>
      <xdr:col>16</xdr:col>
      <xdr:colOff>552450</xdr:colOff>
      <xdr:row>36</xdr:row>
      <xdr:rowOff>81642</xdr:rowOff>
    </xdr:from>
    <xdr:to>
      <xdr:col>30</xdr:col>
      <xdr:colOff>9073</xdr:colOff>
      <xdr:row>54</xdr:row>
      <xdr:rowOff>28575</xdr:rowOff>
    </xdr:to>
    <xdr:sp macro="" textlink="">
      <xdr:nvSpPr>
        <xdr:cNvPr id="16" name="Rectangle 15">
          <a:extLst>
            <a:ext uri="{FF2B5EF4-FFF2-40B4-BE49-F238E27FC236}">
              <a16:creationId xmlns:a16="http://schemas.microsoft.com/office/drawing/2014/main" id="{4F5DFC04-2D77-8FF7-D075-FD15EBEE5890}"/>
            </a:ext>
          </a:extLst>
        </xdr:cNvPr>
        <xdr:cNvSpPr/>
      </xdr:nvSpPr>
      <xdr:spPr>
        <a:xfrm>
          <a:off x="10306050" y="6939642"/>
          <a:ext cx="7991023" cy="3375933"/>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i="1">
              <a:solidFill>
                <a:sysClr val="windowText" lastClr="000000"/>
              </a:solidFill>
              <a:latin typeface="Palatino Linotype" panose="02040502050505030304" pitchFamily="18" charset="0"/>
            </a:rPr>
            <a:t>total profit</a:t>
          </a:r>
          <a:r>
            <a:rPr lang="en-US" sz="1800" i="1" baseline="0">
              <a:solidFill>
                <a:sysClr val="windowText" lastClr="000000"/>
              </a:solidFill>
              <a:latin typeface="Palatino Linotype" panose="02040502050505030304" pitchFamily="18" charset="0"/>
            </a:rPr>
            <a:t> per region </a:t>
          </a:r>
          <a:endParaRPr lang="en-US" sz="1800" i="1">
            <a:solidFill>
              <a:sysClr val="windowText" lastClr="000000"/>
            </a:solidFill>
            <a:latin typeface="Palatino Linotype" panose="02040502050505030304" pitchFamily="18" charset="0"/>
          </a:endParaRPr>
        </a:p>
      </xdr:txBody>
    </xdr:sp>
    <xdr:clientData/>
  </xdr:twoCellAnchor>
  <xdr:twoCellAnchor>
    <xdr:from>
      <xdr:col>4</xdr:col>
      <xdr:colOff>516957</xdr:colOff>
      <xdr:row>11</xdr:row>
      <xdr:rowOff>158750</xdr:rowOff>
    </xdr:from>
    <xdr:to>
      <xdr:col>9</xdr:col>
      <xdr:colOff>377031</xdr:colOff>
      <xdr:row>16</xdr:row>
      <xdr:rowOff>158750</xdr:rowOff>
    </xdr:to>
    <xdr:sp macro="" textlink="'Pivot table  (2)'!B4">
      <xdr:nvSpPr>
        <xdr:cNvPr id="21" name="TextBox 20">
          <a:extLst>
            <a:ext uri="{FF2B5EF4-FFF2-40B4-BE49-F238E27FC236}">
              <a16:creationId xmlns:a16="http://schemas.microsoft.com/office/drawing/2014/main" id="{0F7FBB1E-F3D7-A04C-7AA0-C4DF0A730458}"/>
            </a:ext>
          </a:extLst>
        </xdr:cNvPr>
        <xdr:cNvSpPr txBox="1"/>
      </xdr:nvSpPr>
      <xdr:spPr>
        <a:xfrm>
          <a:off x="2977582" y="2341563"/>
          <a:ext cx="2935855" cy="9921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B45FD74-CA4D-4795-82B7-4405D01A8199}" type="TxLink">
            <a:rPr lang="en-US" sz="3600" b="1" i="1" u="none" strike="noStrike">
              <a:solidFill>
                <a:schemeClr val="tx2"/>
              </a:solidFill>
              <a:latin typeface="Palatino Linotype" panose="02040502050505030304" pitchFamily="18" charset="0"/>
              <a:ea typeface="+mn-ea"/>
              <a:cs typeface="Calibri"/>
            </a:rPr>
            <a:pPr marL="0" indent="0"/>
            <a:t>DZD 754,938</a:t>
          </a:fld>
          <a:endParaRPr lang="en-US" sz="3600" b="1" i="1" u="none" strike="noStrike">
            <a:solidFill>
              <a:schemeClr val="tx2"/>
            </a:solidFill>
            <a:latin typeface="Palatino Linotype" panose="02040502050505030304" pitchFamily="18" charset="0"/>
            <a:ea typeface="+mn-ea"/>
            <a:cs typeface="Calibri"/>
          </a:endParaRPr>
        </a:p>
      </xdr:txBody>
    </xdr:sp>
    <xdr:clientData/>
  </xdr:twoCellAnchor>
  <xdr:twoCellAnchor>
    <xdr:from>
      <xdr:col>13</xdr:col>
      <xdr:colOff>426583</xdr:colOff>
      <xdr:row>11</xdr:row>
      <xdr:rowOff>148934</xdr:rowOff>
    </xdr:from>
    <xdr:to>
      <xdr:col>18</xdr:col>
      <xdr:colOff>286656</xdr:colOff>
      <xdr:row>16</xdr:row>
      <xdr:rowOff>112713</xdr:rowOff>
    </xdr:to>
    <xdr:sp macro="" textlink="'Pivot table  (2)'!B5">
      <xdr:nvSpPr>
        <xdr:cNvPr id="26" name="TextBox 25">
          <a:extLst>
            <a:ext uri="{FF2B5EF4-FFF2-40B4-BE49-F238E27FC236}">
              <a16:creationId xmlns:a16="http://schemas.microsoft.com/office/drawing/2014/main" id="{9325619B-45B3-4B2B-3D6F-76121C410769}"/>
            </a:ext>
          </a:extLst>
        </xdr:cNvPr>
        <xdr:cNvSpPr txBox="1"/>
      </xdr:nvSpPr>
      <xdr:spPr>
        <a:xfrm>
          <a:off x="8423614" y="2331747"/>
          <a:ext cx="2935855" cy="9559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CC948AB-2B44-4732-ADDB-241EC66BC28D}" type="TxLink">
            <a:rPr lang="en-US" sz="3600" b="1" i="1" u="none" strike="noStrike">
              <a:solidFill>
                <a:schemeClr val="tx2"/>
              </a:solidFill>
              <a:latin typeface="Palatino Linotype" panose="02040502050505030304" pitchFamily="18" charset="0"/>
              <a:ea typeface="+mn-ea"/>
              <a:cs typeface="Calibri"/>
            </a:rPr>
            <a:pPr marL="0" indent="0"/>
            <a:t>DZD 891,111</a:t>
          </a:fld>
          <a:endParaRPr lang="en-US" sz="3600" b="1" i="1" u="none" strike="noStrike">
            <a:solidFill>
              <a:schemeClr val="tx2"/>
            </a:solidFill>
            <a:latin typeface="Palatino Linotype" panose="02040502050505030304" pitchFamily="18" charset="0"/>
            <a:ea typeface="+mn-ea"/>
            <a:cs typeface="Calibri"/>
          </a:endParaRPr>
        </a:p>
      </xdr:txBody>
    </xdr:sp>
    <xdr:clientData/>
  </xdr:twoCellAnchor>
  <xdr:twoCellAnchor>
    <xdr:from>
      <xdr:col>23</xdr:col>
      <xdr:colOff>5668</xdr:colOff>
      <xdr:row>11</xdr:row>
      <xdr:rowOff>161429</xdr:rowOff>
    </xdr:from>
    <xdr:to>
      <xdr:col>25</xdr:col>
      <xdr:colOff>318048</xdr:colOff>
      <xdr:row>16</xdr:row>
      <xdr:rowOff>36513</xdr:rowOff>
    </xdr:to>
    <xdr:sp macro="" textlink="'Pivot table  (2)'!B6">
      <xdr:nvSpPr>
        <xdr:cNvPr id="27" name="TextBox 26">
          <a:extLst>
            <a:ext uri="{FF2B5EF4-FFF2-40B4-BE49-F238E27FC236}">
              <a16:creationId xmlns:a16="http://schemas.microsoft.com/office/drawing/2014/main" id="{11A367C4-60BF-F378-0DC7-FE7D804206BC}"/>
            </a:ext>
          </a:extLst>
        </xdr:cNvPr>
        <xdr:cNvSpPr txBox="1"/>
      </xdr:nvSpPr>
      <xdr:spPr>
        <a:xfrm>
          <a:off x="14154262" y="2344242"/>
          <a:ext cx="1542692" cy="8672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2EC2979-3C94-4E1F-8B68-199CE8B9CAD2}" type="TxLink">
            <a:rPr lang="en-US" sz="3600" b="1" i="1" u="none" strike="noStrike">
              <a:solidFill>
                <a:schemeClr val="tx2"/>
              </a:solidFill>
              <a:latin typeface="Palatino Linotype" panose="02040502050505030304" pitchFamily="18" charset="0"/>
              <a:ea typeface="+mn-ea"/>
              <a:cs typeface="Calibri"/>
            </a:rPr>
            <a:pPr marL="0" indent="0"/>
            <a:t>9360</a:t>
          </a:fld>
          <a:endParaRPr lang="en-US" sz="3600" b="1" i="1" u="none" strike="noStrike">
            <a:solidFill>
              <a:schemeClr val="tx2"/>
            </a:solidFill>
            <a:latin typeface="Palatino Linotype" panose="02040502050505030304" pitchFamily="18" charset="0"/>
            <a:ea typeface="+mn-ea"/>
            <a:cs typeface="Calibri"/>
          </a:endParaRPr>
        </a:p>
      </xdr:txBody>
    </xdr:sp>
    <xdr:clientData/>
  </xdr:twoCellAnchor>
  <xdr:twoCellAnchor>
    <xdr:from>
      <xdr:col>17</xdr:col>
      <xdr:colOff>39688</xdr:colOff>
      <xdr:row>18</xdr:row>
      <xdr:rowOff>57151</xdr:rowOff>
    </xdr:from>
    <xdr:to>
      <xdr:col>30</xdr:col>
      <xdr:colOff>0</xdr:colOff>
      <xdr:row>35</xdr:row>
      <xdr:rowOff>36513</xdr:rowOff>
    </xdr:to>
    <xdr:graphicFrame macro="">
      <xdr:nvGraphicFramePr>
        <xdr:cNvPr id="2051" name="Chart 2050">
          <a:extLst>
            <a:ext uri="{FF2B5EF4-FFF2-40B4-BE49-F238E27FC236}">
              <a16:creationId xmlns:a16="http://schemas.microsoft.com/office/drawing/2014/main" id="{96F6E40A-14CD-4E23-8FF8-BD98FB35A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36</xdr:row>
      <xdr:rowOff>76199</xdr:rowOff>
    </xdr:from>
    <xdr:to>
      <xdr:col>29</xdr:col>
      <xdr:colOff>476250</xdr:colOff>
      <xdr:row>54</xdr:row>
      <xdr:rowOff>10948</xdr:rowOff>
    </xdr:to>
    <xdr:graphicFrame macro="">
      <xdr:nvGraphicFramePr>
        <xdr:cNvPr id="2052" name="Chart 2051">
          <a:extLst>
            <a:ext uri="{FF2B5EF4-FFF2-40B4-BE49-F238E27FC236}">
              <a16:creationId xmlns:a16="http://schemas.microsoft.com/office/drawing/2014/main" id="{6C746544-B9D9-4E68-896E-B8F41A144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18</xdr:row>
      <xdr:rowOff>0</xdr:rowOff>
    </xdr:from>
    <xdr:to>
      <xdr:col>16</xdr:col>
      <xdr:colOff>428625</xdr:colOff>
      <xdr:row>53</xdr:row>
      <xdr:rowOff>57150</xdr:rowOff>
    </xdr:to>
    <xdr:graphicFrame macro="">
      <xdr:nvGraphicFramePr>
        <xdr:cNvPr id="2053" name="Chart 2052">
          <a:extLst>
            <a:ext uri="{FF2B5EF4-FFF2-40B4-BE49-F238E27FC236}">
              <a16:creationId xmlns:a16="http://schemas.microsoft.com/office/drawing/2014/main" id="{00B01911-354E-4A00-82CE-FA6D73CEC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198438</xdr:colOff>
      <xdr:row>9</xdr:row>
      <xdr:rowOff>99220</xdr:rowOff>
    </xdr:from>
    <xdr:to>
      <xdr:col>29</xdr:col>
      <xdr:colOff>317500</xdr:colOff>
      <xdr:row>17</xdr:row>
      <xdr:rowOff>158751</xdr:rowOff>
    </xdr:to>
    <xdr:graphicFrame macro="">
      <xdr:nvGraphicFramePr>
        <xdr:cNvPr id="6" name="Chart 5">
          <a:extLst>
            <a:ext uri="{FF2B5EF4-FFF2-40B4-BE49-F238E27FC236}">
              <a16:creationId xmlns:a16="http://schemas.microsoft.com/office/drawing/2014/main" id="{65FE3E1A-6052-4D68-9478-CF944E2FE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158750</xdr:colOff>
      <xdr:row>9</xdr:row>
      <xdr:rowOff>19843</xdr:rowOff>
    </xdr:from>
    <xdr:to>
      <xdr:col>21</xdr:col>
      <xdr:colOff>229393</xdr:colOff>
      <xdr:row>17</xdr:row>
      <xdr:rowOff>19843</xdr:rowOff>
    </xdr:to>
    <xdr:graphicFrame macro="">
      <xdr:nvGraphicFramePr>
        <xdr:cNvPr id="8" name="Chart 7">
          <a:extLst>
            <a:ext uri="{FF2B5EF4-FFF2-40B4-BE49-F238E27FC236}">
              <a16:creationId xmlns:a16="http://schemas.microsoft.com/office/drawing/2014/main" id="{DC42BB35-A811-4A2C-BD6D-D408ED1BB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337342</xdr:colOff>
      <xdr:row>8</xdr:row>
      <xdr:rowOff>119062</xdr:rowOff>
    </xdr:from>
    <xdr:to>
      <xdr:col>13</xdr:col>
      <xdr:colOff>158748</xdr:colOff>
      <xdr:row>17</xdr:row>
      <xdr:rowOff>-1</xdr:rowOff>
    </xdr:to>
    <xdr:graphicFrame macro="">
      <xdr:nvGraphicFramePr>
        <xdr:cNvPr id="9" name="Chart 8">
          <a:extLst>
            <a:ext uri="{FF2B5EF4-FFF2-40B4-BE49-F238E27FC236}">
              <a16:creationId xmlns:a16="http://schemas.microsoft.com/office/drawing/2014/main" id="{79FA74AB-2524-48BF-AC1C-55ADDDB30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129038</xdr:colOff>
      <xdr:row>38</xdr:row>
      <xdr:rowOff>12134</xdr:rowOff>
    </xdr:from>
    <xdr:to>
      <xdr:col>4</xdr:col>
      <xdr:colOff>238124</xdr:colOff>
      <xdr:row>53</xdr:row>
      <xdr:rowOff>109482</xdr:rowOff>
    </xdr:to>
    <mc:AlternateContent xmlns:mc="http://schemas.openxmlformats.org/markup-compatibility/2006" xmlns:a14="http://schemas.microsoft.com/office/drawing/2010/main">
      <mc:Choice Requires="a14">
        <xdr:graphicFrame macro="">
          <xdr:nvGraphicFramePr>
            <xdr:cNvPr id="11" name="Quarter">
              <a:extLst>
                <a:ext uri="{FF2B5EF4-FFF2-40B4-BE49-F238E27FC236}">
                  <a16:creationId xmlns:a16="http://schemas.microsoft.com/office/drawing/2014/main" id="{C6E1AFAE-45E9-4732-B3FF-5B296A312DFF}"/>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29038" y="7251134"/>
              <a:ext cx="2547486" cy="29548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168727</xdr:colOff>
      <xdr:row>18</xdr:row>
      <xdr:rowOff>151040</xdr:rowOff>
    </xdr:from>
    <xdr:to>
      <xdr:col>4</xdr:col>
      <xdr:colOff>138906</xdr:colOff>
      <xdr:row>36</xdr:row>
      <xdr:rowOff>59531</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C24BBB48-2C15-439E-A876-4B1DE67829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8727" y="3580040"/>
              <a:ext cx="2408579" cy="3337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79376</xdr:colOff>
      <xdr:row>1</xdr:row>
      <xdr:rowOff>39687</xdr:rowOff>
    </xdr:from>
    <xdr:to>
      <xdr:col>4</xdr:col>
      <xdr:colOff>257969</xdr:colOff>
      <xdr:row>17</xdr:row>
      <xdr:rowOff>19843</xdr:rowOff>
    </xdr:to>
    <mc:AlternateContent xmlns:mc="http://schemas.openxmlformats.org/markup-compatibility/2006" xmlns:a14="http://schemas.microsoft.com/office/drawing/2010/main">
      <mc:Choice Requires="a14">
        <xdr:graphicFrame macro="">
          <xdr:nvGraphicFramePr>
            <xdr:cNvPr id="18" name="Days (Month) 1">
              <a:extLst>
                <a:ext uri="{FF2B5EF4-FFF2-40B4-BE49-F238E27FC236}">
                  <a16:creationId xmlns:a16="http://schemas.microsoft.com/office/drawing/2014/main" id="{2330B7DA-5A6C-4B52-B73D-93F23CFB6371}"/>
                </a:ext>
              </a:extLst>
            </xdr:cNvPr>
            <xdr:cNvGraphicFramePr/>
          </xdr:nvGraphicFramePr>
          <xdr:xfrm>
            <a:off x="0" y="0"/>
            <a:ext cx="0" cy="0"/>
          </xdr:xfrm>
          <a:graphic>
            <a:graphicData uri="http://schemas.microsoft.com/office/drawing/2010/slicer">
              <sle:slicer xmlns:sle="http://schemas.microsoft.com/office/drawing/2010/slicer" name="Days (Month) 1"/>
            </a:graphicData>
          </a:graphic>
        </xdr:graphicFrame>
      </mc:Choice>
      <mc:Fallback xmlns="">
        <xdr:sp macro="" textlink="">
          <xdr:nvSpPr>
            <xdr:cNvPr id="0" name=""/>
            <xdr:cNvSpPr>
              <a:spLocks noTextEdit="1"/>
            </xdr:cNvSpPr>
          </xdr:nvSpPr>
          <xdr:spPr>
            <a:xfrm>
              <a:off x="79376" y="230187"/>
              <a:ext cx="2616993" cy="3028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42.176927199071" createdVersion="8" refreshedVersion="8" minRefreshableVersion="3" recordCount="63" xr:uid="{4EFEB44D-6495-43EA-B60F-4AC111336BA1}">
  <cacheSource type="worksheet">
    <worksheetSource ref="A1:M64" sheet="Sales"/>
  </cacheSource>
  <cacheFields count="15">
    <cacheField name="Month" numFmtId="16">
      <sharedItems containsSemiMixedTypes="0" containsNonDate="0" containsDate="1" containsString="0" minDate="2024-01-23T00:00:00" maxDate="2024-09-24T00:00:00" count="9">
        <d v="2024-01-23T00:00:00"/>
        <d v="2024-02-23T00:00:00"/>
        <d v="2024-03-23T00:00:00"/>
        <d v="2024-04-23T00:00:00"/>
        <d v="2024-05-23T00:00:00"/>
        <d v="2024-06-23T00:00:00"/>
        <d v="2024-07-23T00:00:00"/>
        <d v="2024-08-23T00:00:00"/>
        <d v="2024-09-23T00:00:00"/>
      </sharedItems>
      <fieldGroup par="14"/>
    </cacheField>
    <cacheField name="Region" numFmtId="0">
      <sharedItems count="7">
        <s v="Argentina"/>
        <s v="Brazil"/>
        <s v="Chicaco"/>
        <s v="Chile"/>
        <s v="Columbia"/>
        <s v="Los Angeles"/>
        <s v="Peru"/>
      </sharedItems>
    </cacheField>
    <cacheField name="Sales" numFmtId="3">
      <sharedItems containsSemiMixedTypes="0" containsString="0" containsNumber="1" containsInteger="1" minValue="1500" maxValue="18571"/>
    </cacheField>
    <cacheField name="Profit" numFmtId="0">
      <sharedItems containsSemiMixedTypes="0" containsString="0" containsNumber="1" containsInteger="1" minValue="2000" maxValue="25000"/>
    </cacheField>
    <cacheField name="Target Sales" numFmtId="0">
      <sharedItems containsSemiMixedTypes="0" containsString="0" containsNumber="1" containsInteger="1" minValue="286" maxValue="5714"/>
    </cacheField>
    <cacheField name="Customers" numFmtId="0">
      <sharedItems containsSemiMixedTypes="0" containsString="0" containsNumber="1" containsInteger="1" minValue="15" maxValue="310"/>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 name="Sales incompletion " numFmtId="9">
      <sharedItems containsSemiMixedTypes="0" containsString="0" containsNumber="1" minValue="1.0000000000000009E-2" maxValue="0.30000000000000004" count="29">
        <n v="0.10999999999999999"/>
        <n v="6.0000000000000053E-2"/>
        <n v="0.18000000000000005"/>
        <n v="0.20999999999999996"/>
        <n v="4.0000000000000036E-2"/>
        <n v="0.25"/>
        <n v="7.999999999999996E-2"/>
        <n v="0.30000000000000004"/>
        <n v="8.9999999999999969E-2"/>
        <n v="0.26"/>
        <n v="9.9999999999999978E-2"/>
        <n v="5.0000000000000044E-2"/>
        <n v="1.0000000000000009E-2"/>
        <n v="0.14000000000000001"/>
        <n v="0.17000000000000004"/>
        <n v="0.19999999999999996"/>
        <n v="0.29000000000000004"/>
        <n v="2.0000000000000018E-2"/>
        <n v="0.18999999999999995"/>
        <n v="3.0000000000000027E-2"/>
        <n v="0.12"/>
        <n v="0.27"/>
        <n v="6.9999999999999951E-2"/>
        <n v="0.15000000000000002"/>
        <n v="0.22999999999999998"/>
        <n v="0.28000000000000003"/>
        <n v="0.24"/>
        <n v="0.16000000000000003"/>
        <n v="0.21999999999999997"/>
      </sharedItems>
    </cacheField>
    <cacheField name="Profit incompletion" numFmtId="9">
      <sharedItems containsSemiMixedTypes="0" containsString="0" containsNumber="1" minValue="1.0000000000000009E-2" maxValue="0.30000000000000004"/>
    </cacheField>
    <cacheField name="Customer incompletion " numFmtId="9">
      <sharedItems containsSemiMixedTypes="0" containsString="0" containsNumber="1" minValue="1.0000000000000009E-2" maxValue="0.30000000000000004"/>
    </cacheField>
    <cacheField name="Days (Month)" numFmtId="0" databaseField="0">
      <fieldGroup base="0">
        <rangePr groupBy="days" startDate="2024-01-23T00:00:00" endDate="2024-09-24T00:00:00"/>
        <groupItems count="368">
          <s v="&lt;1/23/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4/2024"/>
        </groupItems>
      </fieldGroup>
    </cacheField>
    <cacheField name="Months (Month)" numFmtId="0" databaseField="0">
      <fieldGroup base="0">
        <rangePr groupBy="months" startDate="2024-01-23T00:00:00" endDate="2024-09-24T00:00:00"/>
        <groupItems count="14">
          <s v="&lt;1/23/2024"/>
          <s v="Jan"/>
          <s v="Feb"/>
          <s v="Mar"/>
          <s v="Apr"/>
          <s v="May"/>
          <s v="Jun"/>
          <s v="Jul"/>
          <s v="Aug"/>
          <s v="Sep"/>
          <s v="Oct"/>
          <s v="Nov"/>
          <s v="Dec"/>
          <s v="&gt;9/24/2024"/>
        </groupItems>
      </fieldGroup>
    </cacheField>
  </cacheFields>
  <extLst>
    <ext xmlns:x14="http://schemas.microsoft.com/office/spreadsheetml/2009/9/main" uri="{725AE2AE-9491-48be-B2B4-4EB974FC3084}">
      <x14:pivotCacheDefinition pivotCacheId="1542514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n v="5000"/>
    <n v="2581"/>
    <n v="2857"/>
    <n v="80"/>
    <x v="0"/>
    <n v="0.89"/>
    <n v="0.85"/>
    <n v="0.72"/>
    <x v="0"/>
    <n v="0.15000000000000002"/>
    <n v="0.28000000000000003"/>
  </r>
  <r>
    <x v="0"/>
    <x v="1"/>
    <n v="3500"/>
    <n v="3944"/>
    <n v="2857"/>
    <n v="30"/>
    <x v="0"/>
    <n v="0.94"/>
    <n v="0.95"/>
    <n v="0.86"/>
    <x v="1"/>
    <n v="5.0000000000000044E-2"/>
    <n v="0.14000000000000001"/>
  </r>
  <r>
    <x v="0"/>
    <x v="2"/>
    <n v="1500"/>
    <n v="3293"/>
    <n v="2857"/>
    <n v="15"/>
    <x v="0"/>
    <n v="0.82"/>
    <n v="0.8"/>
    <n v="0.76"/>
    <x v="2"/>
    <n v="0.19999999999999996"/>
    <n v="0.24"/>
  </r>
  <r>
    <x v="0"/>
    <x v="3"/>
    <n v="1500"/>
    <n v="2019"/>
    <n v="2857"/>
    <n v="40"/>
    <x v="0"/>
    <n v="0.79"/>
    <n v="0.79"/>
    <n v="0.79"/>
    <x v="3"/>
    <n v="0.20999999999999996"/>
    <n v="0.20999999999999996"/>
  </r>
  <r>
    <x v="0"/>
    <x v="4"/>
    <n v="6000"/>
    <n v="2980"/>
    <n v="2857"/>
    <n v="100"/>
    <x v="0"/>
    <n v="0.96"/>
    <n v="0.79"/>
    <n v="0.7"/>
    <x v="4"/>
    <n v="0.20999999999999996"/>
    <n v="0.30000000000000004"/>
  </r>
  <r>
    <x v="0"/>
    <x v="5"/>
    <n v="2500"/>
    <n v="2209"/>
    <n v="2857"/>
    <n v="15"/>
    <x v="0"/>
    <n v="0.79"/>
    <n v="0.79"/>
    <n v="0.77"/>
    <x v="3"/>
    <n v="0.20999999999999996"/>
    <n v="0.22999999999999998"/>
  </r>
  <r>
    <x v="0"/>
    <x v="6"/>
    <n v="10000"/>
    <n v="2440"/>
    <n v="2857"/>
    <n v="20"/>
    <x v="0"/>
    <n v="0.75"/>
    <n v="0.72"/>
    <n v="0.93"/>
    <x v="5"/>
    <n v="0.28000000000000003"/>
    <n v="6.9999999999999951E-2"/>
  </r>
  <r>
    <x v="1"/>
    <x v="0"/>
    <n v="5000"/>
    <n v="2000"/>
    <n v="1429"/>
    <n v="90"/>
    <x v="0"/>
    <n v="0.92"/>
    <n v="0.99"/>
    <n v="0.74"/>
    <x v="6"/>
    <n v="1.0000000000000009E-2"/>
    <n v="0.26"/>
  </r>
  <r>
    <x v="1"/>
    <x v="1"/>
    <n v="15000"/>
    <n v="14431"/>
    <n v="1429"/>
    <n v="30"/>
    <x v="0"/>
    <n v="0.7"/>
    <n v="0.99"/>
    <n v="0.95"/>
    <x v="7"/>
    <n v="1.0000000000000009E-2"/>
    <n v="5.0000000000000044E-2"/>
  </r>
  <r>
    <x v="1"/>
    <x v="2"/>
    <n v="1500"/>
    <n v="3000"/>
    <n v="1429"/>
    <n v="15"/>
    <x v="0"/>
    <n v="0.91"/>
    <n v="0.98"/>
    <n v="0.89"/>
    <x v="8"/>
    <n v="2.0000000000000018E-2"/>
    <n v="0.10999999999999999"/>
  </r>
  <r>
    <x v="1"/>
    <x v="3"/>
    <n v="3500"/>
    <n v="4000"/>
    <n v="1429"/>
    <n v="40"/>
    <x v="0"/>
    <n v="0.74"/>
    <n v="0.85"/>
    <n v="0.7"/>
    <x v="9"/>
    <n v="0.15000000000000002"/>
    <n v="0.30000000000000004"/>
  </r>
  <r>
    <x v="1"/>
    <x v="4"/>
    <n v="6000"/>
    <n v="2000"/>
    <n v="1429"/>
    <n v="100"/>
    <x v="0"/>
    <n v="0.9"/>
    <n v="0.9"/>
    <n v="0.72"/>
    <x v="10"/>
    <n v="9.9999999999999978E-2"/>
    <n v="0.28000000000000003"/>
  </r>
  <r>
    <x v="1"/>
    <x v="5"/>
    <n v="4000"/>
    <n v="2000"/>
    <n v="1429"/>
    <n v="15"/>
    <x v="0"/>
    <n v="0.95"/>
    <n v="0.97"/>
    <n v="0.81"/>
    <x v="11"/>
    <n v="3.0000000000000027E-2"/>
    <n v="0.18999999999999995"/>
  </r>
  <r>
    <x v="1"/>
    <x v="6"/>
    <n v="10000"/>
    <n v="2000"/>
    <n v="1429"/>
    <n v="20"/>
    <x v="0"/>
    <n v="0.99"/>
    <n v="0.79"/>
    <n v="0.75"/>
    <x v="12"/>
    <n v="0.20999999999999996"/>
    <n v="0.25"/>
  </r>
  <r>
    <x v="2"/>
    <x v="0"/>
    <n v="8571"/>
    <n v="4000"/>
    <n v="1429"/>
    <n v="45"/>
    <x v="0"/>
    <n v="0.86"/>
    <n v="0.97"/>
    <n v="0.89"/>
    <x v="13"/>
    <n v="3.0000000000000027E-2"/>
    <n v="0.10999999999999999"/>
  </r>
  <r>
    <x v="2"/>
    <x v="1"/>
    <n v="8571"/>
    <n v="6000"/>
    <n v="1429"/>
    <n v="43"/>
    <x v="0"/>
    <n v="0.83"/>
    <n v="0.72"/>
    <n v="0.74"/>
    <x v="14"/>
    <n v="0.28000000000000003"/>
    <n v="0.26"/>
  </r>
  <r>
    <x v="2"/>
    <x v="2"/>
    <n v="8571"/>
    <n v="6500"/>
    <n v="1429"/>
    <n v="43"/>
    <x v="0"/>
    <n v="0.74"/>
    <n v="0.78"/>
    <n v="0.94"/>
    <x v="9"/>
    <n v="0.21999999999999997"/>
    <n v="6.0000000000000053E-2"/>
  </r>
  <r>
    <x v="2"/>
    <x v="3"/>
    <n v="8571"/>
    <n v="12000"/>
    <n v="1429"/>
    <n v="43"/>
    <x v="0"/>
    <n v="0.8"/>
    <n v="0.84"/>
    <n v="0.81"/>
    <x v="15"/>
    <n v="0.16000000000000003"/>
    <n v="0.18999999999999995"/>
  </r>
  <r>
    <x v="2"/>
    <x v="4"/>
    <n v="8571"/>
    <n v="3000"/>
    <n v="1429"/>
    <n v="43"/>
    <x v="0"/>
    <n v="0.89"/>
    <n v="0.99"/>
    <n v="0.97"/>
    <x v="0"/>
    <n v="1.0000000000000009E-2"/>
    <n v="3.0000000000000027E-2"/>
  </r>
  <r>
    <x v="2"/>
    <x v="5"/>
    <n v="8571"/>
    <n v="2000"/>
    <n v="1429"/>
    <n v="40"/>
    <x v="0"/>
    <n v="0.71"/>
    <n v="0.87"/>
    <n v="0.94"/>
    <x v="16"/>
    <n v="0.13"/>
    <n v="6.0000000000000053E-2"/>
  </r>
  <r>
    <x v="2"/>
    <x v="6"/>
    <n v="8571"/>
    <n v="2000"/>
    <n v="1429"/>
    <n v="43"/>
    <x v="0"/>
    <n v="0.9"/>
    <n v="0.72"/>
    <n v="0.94"/>
    <x v="10"/>
    <n v="0.28000000000000003"/>
    <n v="6.0000000000000053E-2"/>
  </r>
  <r>
    <x v="3"/>
    <x v="0"/>
    <n v="7857"/>
    <n v="3000"/>
    <n v="5714"/>
    <n v="100"/>
    <x v="1"/>
    <n v="0.89"/>
    <n v="0.85"/>
    <n v="0.87"/>
    <x v="0"/>
    <n v="0.15000000000000002"/>
    <n v="0.13"/>
  </r>
  <r>
    <x v="3"/>
    <x v="1"/>
    <n v="7857"/>
    <n v="4500"/>
    <n v="5714"/>
    <n v="100"/>
    <x v="1"/>
    <n v="0.89"/>
    <n v="0.8"/>
    <n v="0.88"/>
    <x v="0"/>
    <n v="0.19999999999999996"/>
    <n v="0.12"/>
  </r>
  <r>
    <x v="3"/>
    <x v="2"/>
    <n v="7857"/>
    <n v="5500"/>
    <n v="5714"/>
    <n v="100"/>
    <x v="1"/>
    <n v="0.98"/>
    <n v="0.99"/>
    <n v="0.81"/>
    <x v="17"/>
    <n v="1.0000000000000009E-2"/>
    <n v="0.18999999999999995"/>
  </r>
  <r>
    <x v="3"/>
    <x v="3"/>
    <n v="7857"/>
    <n v="10000"/>
    <n v="5714"/>
    <n v="100"/>
    <x v="1"/>
    <n v="0.81"/>
    <n v="0.91"/>
    <n v="0.95"/>
    <x v="18"/>
    <n v="8.9999999999999969E-2"/>
    <n v="5.0000000000000044E-2"/>
  </r>
  <r>
    <x v="3"/>
    <x v="4"/>
    <n v="7857"/>
    <n v="2000"/>
    <n v="5714"/>
    <n v="100"/>
    <x v="1"/>
    <n v="0.97"/>
    <n v="0.85"/>
    <n v="0.85"/>
    <x v="19"/>
    <n v="0.15000000000000002"/>
    <n v="0.15000000000000002"/>
  </r>
  <r>
    <x v="3"/>
    <x v="5"/>
    <n v="7857"/>
    <n v="2000"/>
    <n v="5714"/>
    <n v="100"/>
    <x v="1"/>
    <n v="0.89"/>
    <n v="0.94"/>
    <n v="0.8"/>
    <x v="0"/>
    <n v="6.0000000000000053E-2"/>
    <n v="0.19999999999999996"/>
  </r>
  <r>
    <x v="3"/>
    <x v="6"/>
    <n v="7857"/>
    <n v="2000"/>
    <n v="5714"/>
    <n v="100"/>
    <x v="1"/>
    <n v="0.88"/>
    <n v="0.94"/>
    <n v="0.7"/>
    <x v="20"/>
    <n v="6.0000000000000053E-2"/>
    <n v="0.30000000000000004"/>
  </r>
  <r>
    <x v="4"/>
    <x v="0"/>
    <n v="11429"/>
    <n v="20000"/>
    <n v="2857"/>
    <n v="90"/>
    <x v="1"/>
    <n v="0.75"/>
    <n v="0.77"/>
    <n v="0.84"/>
    <x v="5"/>
    <n v="0.22999999999999998"/>
    <n v="0.16000000000000003"/>
  </r>
  <r>
    <x v="4"/>
    <x v="1"/>
    <n v="11429"/>
    <n v="17000"/>
    <n v="2857"/>
    <n v="80"/>
    <x v="1"/>
    <n v="0.73"/>
    <n v="0.96"/>
    <n v="0.93"/>
    <x v="21"/>
    <n v="4.0000000000000036E-2"/>
    <n v="6.9999999999999951E-2"/>
  </r>
  <r>
    <x v="4"/>
    <x v="2"/>
    <n v="11429"/>
    <n v="16000"/>
    <n v="2857"/>
    <n v="90"/>
    <x v="1"/>
    <n v="0.93"/>
    <n v="0.74"/>
    <n v="0.93"/>
    <x v="22"/>
    <n v="0.26"/>
    <n v="6.9999999999999951E-2"/>
  </r>
  <r>
    <x v="4"/>
    <x v="3"/>
    <n v="11429"/>
    <n v="12000"/>
    <n v="2857"/>
    <n v="110"/>
    <x v="1"/>
    <n v="0.85"/>
    <n v="0.7"/>
    <n v="0.99"/>
    <x v="23"/>
    <n v="0.30000000000000004"/>
    <n v="1.0000000000000009E-2"/>
  </r>
  <r>
    <x v="4"/>
    <x v="4"/>
    <n v="11429"/>
    <n v="20500"/>
    <n v="2857"/>
    <n v="90"/>
    <x v="1"/>
    <n v="0.92"/>
    <n v="0.99"/>
    <n v="0.88"/>
    <x v="6"/>
    <n v="1.0000000000000009E-2"/>
    <n v="0.12"/>
  </r>
  <r>
    <x v="4"/>
    <x v="5"/>
    <n v="11429"/>
    <n v="21000"/>
    <n v="2857"/>
    <n v="100"/>
    <x v="1"/>
    <n v="0.75"/>
    <n v="0.97"/>
    <n v="0.83"/>
    <x v="5"/>
    <n v="3.0000000000000027E-2"/>
    <n v="0.17000000000000004"/>
  </r>
  <r>
    <x v="4"/>
    <x v="6"/>
    <n v="11429"/>
    <n v="21500"/>
    <n v="2857"/>
    <n v="90"/>
    <x v="1"/>
    <n v="0.77"/>
    <n v="0.97"/>
    <n v="0.78"/>
    <x v="24"/>
    <n v="3.0000000000000027E-2"/>
    <n v="0.21999999999999997"/>
  </r>
  <r>
    <x v="5"/>
    <x v="0"/>
    <n v="14286"/>
    <n v="22000"/>
    <n v="857"/>
    <n v="228"/>
    <x v="1"/>
    <n v="0.79"/>
    <n v="0.75"/>
    <n v="0.93"/>
    <x v="3"/>
    <n v="0.25"/>
    <n v="6.9999999999999951E-2"/>
  </r>
  <r>
    <x v="5"/>
    <x v="1"/>
    <n v="14286"/>
    <n v="18000"/>
    <n v="857"/>
    <n v="220"/>
    <x v="1"/>
    <n v="0.81"/>
    <n v="0.98"/>
    <n v="0.86"/>
    <x v="18"/>
    <n v="2.0000000000000018E-2"/>
    <n v="0.14000000000000001"/>
  </r>
  <r>
    <x v="5"/>
    <x v="2"/>
    <n v="14286"/>
    <n v="18500"/>
    <n v="857"/>
    <n v="228"/>
    <x v="1"/>
    <n v="0.86"/>
    <n v="0.82"/>
    <n v="0.86"/>
    <x v="13"/>
    <n v="0.18000000000000005"/>
    <n v="0.14000000000000001"/>
  </r>
  <r>
    <x v="5"/>
    <x v="3"/>
    <n v="14286"/>
    <n v="14314"/>
    <n v="857"/>
    <n v="238"/>
    <x v="1"/>
    <n v="0.72"/>
    <n v="0.95"/>
    <n v="0.9"/>
    <x v="25"/>
    <n v="5.0000000000000044E-2"/>
    <n v="9.9999999999999978E-2"/>
  </r>
  <r>
    <x v="5"/>
    <x v="4"/>
    <n v="14286"/>
    <n v="21000"/>
    <n v="857"/>
    <n v="228"/>
    <x v="1"/>
    <n v="0.71"/>
    <n v="0.8"/>
    <n v="0.76"/>
    <x v="16"/>
    <n v="0.19999999999999996"/>
    <n v="0.24"/>
  </r>
  <r>
    <x v="5"/>
    <x v="5"/>
    <n v="14286"/>
    <n v="22500"/>
    <n v="857"/>
    <n v="230"/>
    <x v="1"/>
    <n v="0.97"/>
    <n v="0.95"/>
    <n v="0.85"/>
    <x v="19"/>
    <n v="5.0000000000000044E-2"/>
    <n v="0.15000000000000002"/>
  </r>
  <r>
    <x v="5"/>
    <x v="6"/>
    <n v="14286"/>
    <n v="22900"/>
    <n v="857"/>
    <n v="228"/>
    <x v="1"/>
    <n v="0.95"/>
    <n v="0.85"/>
    <n v="0.91"/>
    <x v="11"/>
    <n v="0.15000000000000002"/>
    <n v="8.9999999999999969E-2"/>
  </r>
  <r>
    <x v="6"/>
    <x v="0"/>
    <n v="18563"/>
    <n v="25000"/>
    <n v="714"/>
    <n v="250"/>
    <x v="2"/>
    <n v="0.97"/>
    <n v="0.7"/>
    <n v="0.93"/>
    <x v="19"/>
    <n v="0.30000000000000004"/>
    <n v="6.9999999999999951E-2"/>
  </r>
  <r>
    <x v="6"/>
    <x v="1"/>
    <n v="18563"/>
    <n v="22000"/>
    <n v="714"/>
    <n v="240"/>
    <x v="2"/>
    <n v="0.9"/>
    <n v="0.98"/>
    <n v="0.96"/>
    <x v="10"/>
    <n v="2.0000000000000018E-2"/>
    <n v="4.0000000000000036E-2"/>
  </r>
  <r>
    <x v="6"/>
    <x v="2"/>
    <n v="18563"/>
    <n v="25000"/>
    <n v="714"/>
    <n v="270"/>
    <x v="2"/>
    <n v="0.9"/>
    <n v="0.95"/>
    <n v="0.98"/>
    <x v="10"/>
    <n v="5.0000000000000044E-2"/>
    <n v="2.0000000000000018E-2"/>
  </r>
  <r>
    <x v="6"/>
    <x v="3"/>
    <n v="18563"/>
    <n v="25000"/>
    <n v="714"/>
    <n v="259"/>
    <x v="2"/>
    <n v="0.96"/>
    <n v="0.81"/>
    <n v="0.85"/>
    <x v="4"/>
    <n v="0.18999999999999995"/>
    <n v="0.15000000000000002"/>
  </r>
  <r>
    <x v="6"/>
    <x v="4"/>
    <n v="18563"/>
    <n v="25000"/>
    <n v="714"/>
    <n v="260"/>
    <x v="2"/>
    <n v="0.98"/>
    <n v="0.84"/>
    <n v="0.89"/>
    <x v="17"/>
    <n v="0.16000000000000003"/>
    <n v="0.10999999999999999"/>
  </r>
  <r>
    <x v="6"/>
    <x v="5"/>
    <n v="18563"/>
    <n v="25000"/>
    <n v="714"/>
    <n v="260"/>
    <x v="2"/>
    <n v="0.76"/>
    <n v="0.7"/>
    <n v="0.86"/>
    <x v="26"/>
    <n v="0.30000000000000004"/>
    <n v="0.14000000000000001"/>
  </r>
  <r>
    <x v="6"/>
    <x v="6"/>
    <n v="18563"/>
    <n v="25000"/>
    <n v="714"/>
    <n v="261"/>
    <x v="2"/>
    <n v="0.91"/>
    <n v="0.77"/>
    <n v="0.75"/>
    <x v="8"/>
    <n v="0.22999999999999998"/>
    <n v="0.25"/>
  </r>
  <r>
    <x v="7"/>
    <x v="0"/>
    <n v="18571"/>
    <n v="25000"/>
    <n v="714"/>
    <n v="242"/>
    <x v="2"/>
    <n v="0.79"/>
    <n v="0.81"/>
    <n v="0.74"/>
    <x v="3"/>
    <n v="0.18999999999999995"/>
    <n v="0.26"/>
  </r>
  <r>
    <x v="7"/>
    <x v="1"/>
    <n v="18571"/>
    <n v="22500"/>
    <n v="714"/>
    <n v="250"/>
    <x v="2"/>
    <n v="0.85"/>
    <n v="0.82"/>
    <n v="0.73"/>
    <x v="23"/>
    <n v="0.18000000000000005"/>
    <n v="0.27"/>
  </r>
  <r>
    <x v="7"/>
    <x v="2"/>
    <n v="18571"/>
    <n v="25000"/>
    <n v="714"/>
    <n v="242"/>
    <x v="2"/>
    <n v="0.88"/>
    <n v="0.84"/>
    <n v="0.75"/>
    <x v="20"/>
    <n v="0.16000000000000003"/>
    <n v="0.25"/>
  </r>
  <r>
    <x v="7"/>
    <x v="3"/>
    <n v="18571"/>
    <n v="25000"/>
    <n v="714"/>
    <n v="242"/>
    <x v="2"/>
    <n v="0.81"/>
    <n v="0.92"/>
    <n v="0.91"/>
    <x v="18"/>
    <n v="7.999999999999996E-2"/>
    <n v="8.9999999999999969E-2"/>
  </r>
  <r>
    <x v="7"/>
    <x v="4"/>
    <n v="18571"/>
    <n v="25000"/>
    <n v="714"/>
    <n v="242"/>
    <x v="2"/>
    <n v="0.84"/>
    <n v="0.73"/>
    <n v="0.99"/>
    <x v="27"/>
    <n v="0.27"/>
    <n v="1.0000000000000009E-2"/>
  </r>
  <r>
    <x v="7"/>
    <x v="5"/>
    <n v="18571"/>
    <n v="25000"/>
    <n v="714"/>
    <n v="240"/>
    <x v="2"/>
    <n v="0.93"/>
    <n v="0.79"/>
    <n v="0.72"/>
    <x v="22"/>
    <n v="0.20999999999999996"/>
    <n v="0.28000000000000003"/>
  </r>
  <r>
    <x v="7"/>
    <x v="6"/>
    <n v="18571"/>
    <n v="25000"/>
    <n v="714"/>
    <n v="242"/>
    <x v="2"/>
    <n v="0.84"/>
    <n v="0.79"/>
    <n v="0.8"/>
    <x v="27"/>
    <n v="0.20999999999999996"/>
    <n v="0.19999999999999996"/>
  </r>
  <r>
    <x v="8"/>
    <x v="0"/>
    <n v="17857"/>
    <n v="22500"/>
    <n v="286"/>
    <n v="285"/>
    <x v="2"/>
    <n v="0.85"/>
    <n v="0.91"/>
    <n v="0.84"/>
    <x v="23"/>
    <n v="8.9999999999999969E-2"/>
    <n v="0.16000000000000003"/>
  </r>
  <r>
    <x v="8"/>
    <x v="1"/>
    <n v="17857"/>
    <n v="21500"/>
    <n v="286"/>
    <n v="275"/>
    <x v="2"/>
    <n v="0.86"/>
    <n v="0.75"/>
    <n v="0.96"/>
    <x v="13"/>
    <n v="0.25"/>
    <n v="4.0000000000000036E-2"/>
  </r>
  <r>
    <x v="8"/>
    <x v="2"/>
    <n v="17857"/>
    <n v="24000"/>
    <n v="286"/>
    <n v="285"/>
    <x v="2"/>
    <n v="0.96"/>
    <n v="0.77"/>
    <n v="0.92"/>
    <x v="4"/>
    <n v="0.22999999999999998"/>
    <n v="7.999999999999996E-2"/>
  </r>
  <r>
    <x v="8"/>
    <x v="3"/>
    <n v="17857"/>
    <n v="24500"/>
    <n v="286"/>
    <n v="290"/>
    <x v="2"/>
    <n v="0.99"/>
    <n v="0.97"/>
    <n v="0.73"/>
    <x v="12"/>
    <n v="3.0000000000000027E-2"/>
    <n v="0.27"/>
  </r>
  <r>
    <x v="8"/>
    <x v="4"/>
    <n v="17857"/>
    <n v="24500"/>
    <n v="286"/>
    <n v="310"/>
    <x v="2"/>
    <n v="0.77"/>
    <n v="0.72"/>
    <n v="0.85"/>
    <x v="24"/>
    <n v="0.28000000000000003"/>
    <n v="0.15000000000000002"/>
  </r>
  <r>
    <x v="8"/>
    <x v="5"/>
    <n v="17857"/>
    <n v="24500"/>
    <n v="286"/>
    <n v="270"/>
    <x v="2"/>
    <n v="0.77"/>
    <n v="0.96"/>
    <n v="0.78"/>
    <x v="24"/>
    <n v="4.0000000000000036E-2"/>
    <n v="0.21999999999999997"/>
  </r>
  <r>
    <x v="8"/>
    <x v="6"/>
    <n v="17857"/>
    <n v="24500"/>
    <n v="286"/>
    <n v="285"/>
    <x v="2"/>
    <n v="0.78"/>
    <n v="0.8"/>
    <n v="0.85"/>
    <x v="28"/>
    <n v="0.19999999999999996"/>
    <n v="0.15000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2FA3A8-C946-40CF-9ECD-B1ACD222C44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3:F13" firstHeaderRow="0" firstDataRow="1" firstDataCol="1"/>
  <pivotFields count="15">
    <pivotField numFmtId="16" showAll="0">
      <items count="10">
        <item x="0"/>
        <item x="1"/>
        <item x="2"/>
        <item x="3"/>
        <item x="4"/>
        <item x="5"/>
        <item x="6"/>
        <item x="7"/>
        <item x="8"/>
        <item t="default"/>
      </items>
    </pivotField>
    <pivotField showAll="0">
      <items count="8">
        <item x="0"/>
        <item x="1"/>
        <item x="2"/>
        <item x="3"/>
        <item x="4"/>
        <item x="5"/>
        <item x="6"/>
        <item t="default"/>
      </items>
    </pivotField>
    <pivotField dataField="1" numFmtId="3" showAll="0"/>
    <pivotField showAll="0"/>
    <pivotField dataField="1" showAll="0"/>
    <pivotField showAll="0"/>
    <pivotField showAll="0">
      <items count="4">
        <item x="0"/>
        <item x="1"/>
        <item x="2"/>
        <item t="default"/>
      </items>
    </pivotField>
    <pivotField numFmtId="9" showAll="0"/>
    <pivotField numFmtId="9" showAll="0"/>
    <pivotField numFmtId="9" showAll="0"/>
    <pivotField numFmtId="9" showAll="0"/>
    <pivotField numFmtId="9"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10">
    <i>
      <x v="23"/>
    </i>
    <i>
      <x v="54"/>
    </i>
    <i>
      <x v="83"/>
    </i>
    <i>
      <x v="114"/>
    </i>
    <i>
      <x v="144"/>
    </i>
    <i>
      <x v="175"/>
    </i>
    <i>
      <x v="205"/>
    </i>
    <i>
      <x v="236"/>
    </i>
    <i>
      <x v="267"/>
    </i>
    <i t="grand">
      <x/>
    </i>
  </rowItems>
  <colFields count="1">
    <field x="-2"/>
  </colFields>
  <colItems count="2">
    <i>
      <x/>
    </i>
    <i i="1">
      <x v="1"/>
    </i>
  </colItems>
  <dataFields count="2">
    <dataField name="Sum of Sales" fld="2" baseField="0" baseItem="0" numFmtId="1"/>
    <dataField name="Sum of Target Sales" fld="4" baseField="0" baseItem="0" numFmtId="1"/>
  </dataFields>
  <formats count="4">
    <format dxfId="485">
      <pivotArea outline="0" collapsedLevelsAreSubtotals="1" fieldPosition="0"/>
    </format>
    <format dxfId="484">
      <pivotArea outline="0" collapsedLevelsAreSubtotals="1" fieldPosition="0"/>
    </format>
    <format dxfId="483">
      <pivotArea outline="0" fieldPosition="0">
        <references count="1">
          <reference field="4294967294" count="1">
            <x v="1"/>
          </reference>
        </references>
      </pivotArea>
    </format>
    <format dxfId="482">
      <pivotArea outline="0" collapsedLevelsAreSubtotals="1" fieldPosition="0">
        <references count="1">
          <reference field="4294967294" count="1" selected="0">
            <x v="0"/>
          </reference>
        </references>
      </pivotArea>
    </format>
  </formats>
  <chartFormats count="3">
    <chartFormat chart="15" format="6"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6"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060175-5240-4B85-AB86-6DEC5FDA3C92}" name="PivotTable7"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5">
    <pivotField numFmtId="16" showAll="0">
      <items count="10">
        <item x="0"/>
        <item x="1"/>
        <item x="2"/>
        <item x="3"/>
        <item x="4"/>
        <item x="5"/>
        <item x="6"/>
        <item x="7"/>
        <item x="8"/>
        <item t="default"/>
      </items>
    </pivotField>
    <pivotField showAll="0">
      <items count="8">
        <item x="0"/>
        <item x="1"/>
        <item x="2"/>
        <item x="3"/>
        <item x="4"/>
        <item x="5"/>
        <item x="6"/>
        <item t="default"/>
      </items>
    </pivotField>
    <pivotField numFmtId="3" showAll="0"/>
    <pivotField showAll="0"/>
    <pivotField showAll="0"/>
    <pivotField showAll="0"/>
    <pivotField showAll="0">
      <items count="4">
        <item x="0"/>
        <item x="1"/>
        <item x="2"/>
        <item t="default"/>
      </items>
    </pivotField>
    <pivotField dataField="1" numFmtId="9" showAll="0"/>
    <pivotField dataField="1" numFmtId="9" showAll="0"/>
    <pivotField dataField="1" numFmtId="9" showAll="0"/>
    <pivotField numFmtId="9" showAll="0"/>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i="1">
      <x v="1"/>
    </i>
    <i i="2">
      <x v="2"/>
    </i>
  </rowItems>
  <colItems count="1">
    <i/>
  </colItems>
  <dataFields count="3">
    <dataField name="Average of Customer Completion Rate" fld="9" subtotal="average" baseField="0" baseItem="0" numFmtId="10"/>
    <dataField name="Average of Sales Completion Rate" fld="7" subtotal="average" baseField="0" baseItem="0"/>
    <dataField name="Average of Profit Completion Rate" fld="8" subtotal="average" baseField="0" baseItem="0"/>
  </dataFields>
  <formats count="2">
    <format dxfId="487">
      <pivotArea outline="0" collapsedLevelsAreSubtotals="1" fieldPosition="0"/>
    </format>
    <format dxfId="48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D60379-B4DE-47B3-8B90-3EA0EDD1AD4D}"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1:D38" firstHeaderRow="1" firstDataRow="1" firstDataCol="0"/>
  <pivotFields count="15">
    <pivotField numFmtId="16" showAll="0">
      <items count="10">
        <item x="0"/>
        <item x="1"/>
        <item x="2"/>
        <item x="3"/>
        <item x="4"/>
        <item x="5"/>
        <item x="6"/>
        <item x="7"/>
        <item x="8"/>
        <item t="default"/>
      </items>
    </pivotField>
    <pivotField showAll="0">
      <items count="8">
        <item x="0"/>
        <item x="1"/>
        <item x="2"/>
        <item x="3"/>
        <item x="4"/>
        <item x="5"/>
        <item x="6"/>
        <item t="default"/>
      </items>
    </pivotField>
    <pivotField numFmtId="3" showAll="0"/>
    <pivotField showAll="0"/>
    <pivotField showAll="0"/>
    <pivotField showAll="0"/>
    <pivotField showAll="0">
      <items count="4">
        <item x="0"/>
        <item x="1"/>
        <item x="2"/>
        <item t="default"/>
      </items>
    </pivotField>
    <pivotField numFmtId="9" showAll="0"/>
    <pivotField numFmtId="9" showAll="0"/>
    <pivotField numFmtId="9" showAll="0"/>
    <pivotField numFmtId="9" showAll="0"/>
    <pivotField numFmtId="9" showAll="0"/>
    <pivotField numFmtId="9"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ECC133-DF0E-43E6-8BA5-F263BD7B58B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L5:M13" firstHeaderRow="1" firstDataRow="1" firstDataCol="1"/>
  <pivotFields count="15">
    <pivotField numFmtId="16" showAll="0">
      <items count="10">
        <item x="0"/>
        <item x="1"/>
        <item x="2"/>
        <item x="3"/>
        <item x="4"/>
        <item x="5"/>
        <item x="6"/>
        <item x="7"/>
        <item x="8"/>
        <item t="default"/>
      </items>
    </pivotField>
    <pivotField axis="axisRow" showAll="0">
      <items count="8">
        <item x="0"/>
        <item x="1"/>
        <item x="2"/>
        <item x="3"/>
        <item x="4"/>
        <item x="5"/>
        <item x="6"/>
        <item t="default"/>
      </items>
    </pivotField>
    <pivotField numFmtId="3" showAll="0"/>
    <pivotField dataField="1" showAll="0"/>
    <pivotField showAll="0"/>
    <pivotField showAll="0"/>
    <pivotField showAll="0">
      <items count="4">
        <item x="0"/>
        <item x="1"/>
        <item x="2"/>
        <item t="default"/>
      </items>
    </pivotField>
    <pivotField numFmtId="9" showAll="0"/>
    <pivotField numFmtId="9" showAll="0"/>
    <pivotField numFmtId="9" showAll="0"/>
    <pivotField numFmtId="9" showAll="0"/>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Sum of Profit" fld="3" baseField="0" baseItem="0" numFmtId="1"/>
  </dataFields>
  <formats count="1">
    <format dxfId="488">
      <pivotArea outline="0" collapsedLevelsAreSubtotals="1" fieldPosition="0"/>
    </format>
  </format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7C2144-4253-4FB6-9ACA-E7E1BA4F2354}" name="PivotTable3"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H19:I21" firstHeaderRow="1" firstDataRow="1" firstDataCol="1"/>
  <pivotFields count="15">
    <pivotField numFmtId="16" showAll="0">
      <items count="10">
        <item x="0"/>
        <item x="1"/>
        <item x="2"/>
        <item x="3"/>
        <item x="4"/>
        <item x="5"/>
        <item x="6"/>
        <item x="7"/>
        <item x="8"/>
        <item t="default"/>
      </items>
    </pivotField>
    <pivotField showAll="0">
      <items count="8">
        <item x="0"/>
        <item x="1"/>
        <item x="2"/>
        <item x="3"/>
        <item x="4"/>
        <item x="5"/>
        <item x="6"/>
        <item t="default"/>
      </items>
    </pivotField>
    <pivotField numFmtId="3" showAll="0"/>
    <pivotField showAll="0"/>
    <pivotField showAll="0"/>
    <pivotField showAll="0"/>
    <pivotField showAll="0">
      <items count="4">
        <item x="0"/>
        <item x="1"/>
        <item x="2"/>
        <item t="default"/>
      </items>
    </pivotField>
    <pivotField numFmtId="9" showAll="0"/>
    <pivotField numFmtId="9" showAll="0"/>
    <pivotField dataField="1" numFmtId="9" showAll="0"/>
    <pivotField numFmtId="9" showAll="0"/>
    <pivotField numFmtId="9"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
    <i>
      <x/>
    </i>
    <i i="1">
      <x v="1"/>
    </i>
  </rowItems>
  <colItems count="1">
    <i/>
  </colItems>
  <dataFields count="2">
    <dataField name="Average of Customer Completion Rate" fld="9" subtotal="average" baseField="0" baseItem="0"/>
    <dataField name="Average of Customer incompletion " fld="12" subtotal="average" baseField="0" baseItem="0"/>
  </dataFields>
  <formats count="2">
    <format dxfId="490">
      <pivotArea outline="0" collapsedLevelsAreSubtotals="1" fieldPosition="0"/>
    </format>
    <format dxfId="489">
      <pivotArea outline="0" collapsedLevelsAreSubtotals="1" fieldPosition="0"/>
    </format>
  </formats>
  <chartFormats count="3">
    <chartFormat chart="21" format="6" series="1">
      <pivotArea type="data" outline="0" fieldPosition="0">
        <references count="1">
          <reference field="4294967294" count="1" selected="0">
            <x v="0"/>
          </reference>
        </references>
      </pivotArea>
    </chartFormat>
    <chartFormat chart="21" format="7">
      <pivotArea type="data" outline="0" fieldPosition="0">
        <references count="1">
          <reference field="4294967294" count="1" selected="0">
            <x v="0"/>
          </reference>
        </references>
      </pivotArea>
    </chartFormat>
    <chartFormat chart="21" format="8">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E7A4E0-0425-4429-8969-9AE3F429C3E8}" name="PivotTable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17:E19" firstHeaderRow="1" firstDataRow="1" firstDataCol="1"/>
  <pivotFields count="15">
    <pivotField numFmtId="16" showAll="0">
      <items count="10">
        <item x="0"/>
        <item x="1"/>
        <item x="2"/>
        <item x="3"/>
        <item x="4"/>
        <item x="5"/>
        <item x="6"/>
        <item x="7"/>
        <item x="8"/>
        <item t="default"/>
      </items>
    </pivotField>
    <pivotField showAll="0">
      <items count="8">
        <item x="0"/>
        <item x="1"/>
        <item x="2"/>
        <item x="3"/>
        <item x="4"/>
        <item x="5"/>
        <item x="6"/>
        <item t="default"/>
      </items>
    </pivotField>
    <pivotField numFmtId="3" showAll="0"/>
    <pivotField showAll="0"/>
    <pivotField showAll="0"/>
    <pivotField showAll="0"/>
    <pivotField showAll="0">
      <items count="4">
        <item x="0"/>
        <item x="1"/>
        <item x="2"/>
        <item t="default"/>
      </items>
    </pivotField>
    <pivotField numFmtId="9" showAll="0"/>
    <pivotField dataField="1" numFmtId="9" showAll="0"/>
    <pivotField numFmtId="9" showAll="0"/>
    <pivotField numFmtId="9" showAll="0"/>
    <pivotField dataField="1"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
    <i>
      <x/>
    </i>
    <i i="1">
      <x v="1"/>
    </i>
  </rowItems>
  <colItems count="1">
    <i/>
  </colItems>
  <dataFields count="2">
    <dataField name="Average of Profit Completion Rate" fld="8" subtotal="average" baseField="0" baseItem="0"/>
    <dataField name="Average of Profit incompletion" fld="11" subtotal="average" baseField="0" baseItem="0"/>
  </dataFields>
  <formats count="2">
    <format dxfId="492">
      <pivotArea outline="0" collapsedLevelsAreSubtotals="1" fieldPosition="0"/>
    </format>
    <format dxfId="491">
      <pivotArea outline="0" collapsedLevelsAreSubtotals="1" fieldPosition="0"/>
    </format>
  </formats>
  <chartFormats count="3">
    <chartFormat chart="14" format="6" series="1">
      <pivotArea type="data" outline="0" fieldPosition="0">
        <references count="1">
          <reference field="4294967294" count="1" selected="0">
            <x v="0"/>
          </reference>
        </references>
      </pivotArea>
    </chartFormat>
    <chartFormat chart="14" format="7">
      <pivotArea type="data" outline="0" fieldPosition="0">
        <references count="1">
          <reference field="4294967294" count="1" selected="0">
            <x v="0"/>
          </reference>
        </references>
      </pivotArea>
    </chartFormat>
    <chartFormat chart="14" format="8">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419747-0011-4B37-91AF-48C207E1923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I4:J14" firstHeaderRow="1" firstDataRow="1" firstDataCol="1"/>
  <pivotFields count="15">
    <pivotField numFmtId="16" showAll="0">
      <items count="10">
        <item x="0"/>
        <item x="1"/>
        <item x="2"/>
        <item x="3"/>
        <item x="4"/>
        <item x="5"/>
        <item x="6"/>
        <item x="7"/>
        <item x="8"/>
        <item t="default"/>
      </items>
    </pivotField>
    <pivotField showAll="0">
      <items count="8">
        <item x="0"/>
        <item x="1"/>
        <item x="2"/>
        <item x="3"/>
        <item x="4"/>
        <item x="5"/>
        <item x="6"/>
        <item t="default"/>
      </items>
    </pivotField>
    <pivotField numFmtId="3" showAll="0"/>
    <pivotField showAll="0"/>
    <pivotField showAll="0"/>
    <pivotField dataField="1" showAll="0"/>
    <pivotField showAll="0">
      <items count="4">
        <item x="0"/>
        <item x="1"/>
        <item x="2"/>
        <item t="default"/>
      </items>
    </pivotField>
    <pivotField numFmtId="9" showAll="0"/>
    <pivotField numFmtId="9" showAll="0"/>
    <pivotField numFmtId="9" showAll="0"/>
    <pivotField numFmtId="9" showAll="0"/>
    <pivotField numFmtId="9" showAll="0"/>
    <pivotField numFmtId="9"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10">
    <i>
      <x v="23"/>
    </i>
    <i>
      <x v="54"/>
    </i>
    <i>
      <x v="83"/>
    </i>
    <i>
      <x v="114"/>
    </i>
    <i>
      <x v="144"/>
    </i>
    <i>
      <x v="175"/>
    </i>
    <i>
      <x v="205"/>
    </i>
    <i>
      <x v="236"/>
    </i>
    <i>
      <x v="267"/>
    </i>
    <i t="grand">
      <x/>
    </i>
  </rowItems>
  <colItems count="1">
    <i/>
  </colItems>
  <dataFields count="1">
    <dataField name="Sum of Customers" fld="5" baseField="0" baseItem="0" numFmtId="1"/>
  </dataFields>
  <formats count="1">
    <format dxfId="493">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95C9B4-F726-4A7E-80A6-1B98C0142CB1}"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7:B19" firstHeaderRow="1" firstDataRow="1" firstDataCol="1"/>
  <pivotFields count="15">
    <pivotField numFmtId="16" showAll="0">
      <items count="10">
        <item x="0"/>
        <item x="1"/>
        <item x="2"/>
        <item x="3"/>
        <item x="4"/>
        <item x="5"/>
        <item x="6"/>
        <item x="7"/>
        <item x="8"/>
        <item t="default"/>
      </items>
    </pivotField>
    <pivotField showAll="0">
      <items count="8">
        <item x="0"/>
        <item x="1"/>
        <item x="2"/>
        <item x="3"/>
        <item x="4"/>
        <item x="5"/>
        <item x="6"/>
        <item t="default"/>
      </items>
    </pivotField>
    <pivotField numFmtId="3" showAll="0"/>
    <pivotField showAll="0"/>
    <pivotField showAll="0"/>
    <pivotField showAll="0"/>
    <pivotField showAll="0">
      <items count="4">
        <item x="0"/>
        <item x="1"/>
        <item x="2"/>
        <item t="default"/>
      </items>
    </pivotField>
    <pivotField dataField="1" numFmtId="9" showAll="0"/>
    <pivotField numFmtId="9" showAll="0"/>
    <pivotField numFmtId="9" showAll="0"/>
    <pivotField dataField="1" numFmtId="9" showAll="0"/>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
    <i>
      <x/>
    </i>
    <i i="1">
      <x v="1"/>
    </i>
  </rowItems>
  <colItems count="1">
    <i/>
  </colItems>
  <dataFields count="2">
    <dataField name="Average of Sales Completion Rate" fld="7" subtotal="average" baseField="0" baseItem="1996689534"/>
    <dataField name="Average of Sales incompletion " fld="10" subtotal="average" baseField="0" baseItem="0"/>
  </dataFields>
  <formats count="2">
    <format dxfId="495">
      <pivotArea outline="0" collapsedLevelsAreSubtotals="1" fieldPosition="0"/>
    </format>
    <format dxfId="494">
      <pivotArea outline="0" collapsedLevelsAreSubtotals="1" fieldPosition="0"/>
    </format>
  </formats>
  <chartFormats count="3">
    <chartFormat chart="13" format="6" series="1">
      <pivotArea type="data" outline="0" fieldPosition="0">
        <references count="1">
          <reference field="4294967294" count="1" selected="0">
            <x v="0"/>
          </reference>
        </references>
      </pivotArea>
    </chartFormat>
    <chartFormat chart="13" format="7">
      <pivotArea type="data" outline="0" fieldPosition="0">
        <references count="1">
          <reference field="4294967294" count="1" selected="0">
            <x v="0"/>
          </reference>
        </references>
      </pivotArea>
    </chartFormat>
    <chartFormat chart="13" format="8">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B49934-03C2-4321-95B1-8F635A08E0A8}" name="PivotTable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5">
    <pivotField numFmtId="16" showAll="0">
      <items count="10">
        <item x="0"/>
        <item x="1"/>
        <item x="2"/>
        <item x="3"/>
        <item x="4"/>
        <item x="5"/>
        <item x="6"/>
        <item x="7"/>
        <item x="8"/>
        <item t="default"/>
      </items>
    </pivotField>
    <pivotField showAll="0">
      <items count="8">
        <item x="0"/>
        <item x="1"/>
        <item x="2"/>
        <item x="3"/>
        <item x="4"/>
        <item x="5"/>
        <item x="6"/>
        <item t="default"/>
      </items>
    </pivotField>
    <pivotField dataField="1" numFmtId="3" showAll="0"/>
    <pivotField dataField="1" showAll="0"/>
    <pivotField showAll="0"/>
    <pivotField dataField="1" showAll="0"/>
    <pivotField showAll="0">
      <items count="4">
        <item x="0"/>
        <item x="1"/>
        <item x="2"/>
        <item t="default"/>
      </items>
    </pivotField>
    <pivotField numFmtId="9" showAll="0"/>
    <pivotField numFmtId="9" showAll="0"/>
    <pivotField numFmtId="9" showAll="0"/>
    <pivotField numFmtId="9" showAll="0"/>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i="1">
      <x v="1"/>
    </i>
    <i i="2">
      <x v="2"/>
    </i>
  </rowItems>
  <colItems count="1">
    <i/>
  </colItems>
  <dataFields count="3">
    <dataField name="Sum of Sales" fld="2" baseField="0" baseItem="0"/>
    <dataField name="Sum of Profit" fld="3" baseField="0" baseItem="0"/>
    <dataField name="Sum of Customers" fld="5" baseField="0" baseItem="0"/>
  </dataFields>
  <formats count="1">
    <format dxfId="465">
      <pivotArea collapsedLevelsAreSubtotals="1"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745910D7-148D-4A96-B8B0-90791960577B}" sourceName="Quarter">
  <pivotTables>
    <pivotTable tabId="8" name="PivotTable10"/>
    <pivotTable tabId="6" name="PivotTable4"/>
    <pivotTable tabId="8" name="PivotTable1"/>
    <pivotTable tabId="8" name="PivotTable12"/>
    <pivotTable tabId="8" name="PivotTable2"/>
    <pivotTable tabId="8" name="PivotTable3"/>
    <pivotTable tabId="8" name="PivotTable7"/>
    <pivotTable tabId="8" name="PivotTable8"/>
    <pivotTable tabId="8" name="PivotTable9"/>
  </pivotTables>
  <data>
    <tabular pivotCacheId="154251457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887053-E8D4-453B-8ACD-F22A9B4FAB68}" sourceName="Region">
  <pivotTables>
    <pivotTable tabId="8" name="PivotTable10"/>
    <pivotTable tabId="6" name="PivotTable4"/>
    <pivotTable tabId="8" name="PivotTable1"/>
    <pivotTable tabId="8" name="PivotTable12"/>
    <pivotTable tabId="8" name="PivotTable2"/>
    <pivotTable tabId="8" name="PivotTable3"/>
    <pivotTable tabId="8" name="PivotTable7"/>
    <pivotTable tabId="8" name="PivotTable8"/>
    <pivotTable tabId="8" name="PivotTable9"/>
  </pivotTables>
  <data>
    <tabular pivotCacheId="1542514573">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Month" xr10:uid="{17570A09-9F7C-44A3-95FE-26D0B7CED157}" sourceName="Days (Month)">
  <pivotTables>
    <pivotTable tabId="8" name="PivotTable8"/>
    <pivotTable tabId="6" name="PivotTable4"/>
    <pivotTable tabId="8" name="PivotTable10"/>
    <pivotTable tabId="8" name="PivotTable12"/>
    <pivotTable tabId="8" name="PivotTable7"/>
    <pivotTable tabId="8" name="PivotTable9"/>
    <pivotTable tabId="8" name="PivotTable1"/>
    <pivotTable tabId="8" name="PivotTable2"/>
    <pivotTable tabId="8" name="PivotTable3"/>
  </pivotTables>
  <data>
    <tabular pivotCacheId="1542514573">
      <items count="368">
        <i x="114" s="1"/>
        <i x="236" s="1"/>
        <i x="54" s="1"/>
        <i x="23" s="1"/>
        <i x="205" s="1"/>
        <i x="175" s="1"/>
        <i x="83" s="1"/>
        <i x="144" s="1"/>
        <i x="267" s="1"/>
        <i x="0" s="1" nd="1"/>
        <i x="367" s="1" nd="1"/>
        <i x="101" s="1" nd="1"/>
        <i x="223" s="1" nd="1"/>
        <i x="345" s="1" nd="1"/>
        <i x="41" s="1" nd="1"/>
        <i x="10" s="1" nd="1"/>
        <i x="192" s="1" nd="1"/>
        <i x="162" s="1" nd="1"/>
        <i x="70" s="1" nd="1"/>
        <i x="131" s="1" nd="1"/>
        <i x="315" s="1" nd="1"/>
        <i x="284" s="1" nd="1"/>
        <i x="254" s="1" nd="1"/>
        <i x="102" s="1" nd="1"/>
        <i x="224" s="1" nd="1"/>
        <i x="346" s="1" nd="1"/>
        <i x="42" s="1" nd="1"/>
        <i x="11" s="1" nd="1"/>
        <i x="193" s="1" nd="1"/>
        <i x="163" s="1" nd="1"/>
        <i x="71" s="1" nd="1"/>
        <i x="132" s="1" nd="1"/>
        <i x="316" s="1" nd="1"/>
        <i x="285" s="1" nd="1"/>
        <i x="255" s="1" nd="1"/>
        <i x="103" s="1" nd="1"/>
        <i x="225" s="1" nd="1"/>
        <i x="347" s="1" nd="1"/>
        <i x="43" s="1" nd="1"/>
        <i x="12" s="1" nd="1"/>
        <i x="194" s="1" nd="1"/>
        <i x="164" s="1" nd="1"/>
        <i x="72" s="1" nd="1"/>
        <i x="133" s="1" nd="1"/>
        <i x="317" s="1" nd="1"/>
        <i x="286" s="1" nd="1"/>
        <i x="256" s="1" nd="1"/>
        <i x="104" s="1" nd="1"/>
        <i x="226" s="1" nd="1"/>
        <i x="348" s="1" nd="1"/>
        <i x="44" s="1" nd="1"/>
        <i x="13" s="1" nd="1"/>
        <i x="195" s="1" nd="1"/>
        <i x="165" s="1" nd="1"/>
        <i x="73" s="1" nd="1"/>
        <i x="134" s="1" nd="1"/>
        <i x="318" s="1" nd="1"/>
        <i x="287" s="1" nd="1"/>
        <i x="257" s="1" nd="1"/>
        <i x="105" s="1" nd="1"/>
        <i x="227" s="1" nd="1"/>
        <i x="349" s="1" nd="1"/>
        <i x="45" s="1" nd="1"/>
        <i x="14" s="1" nd="1"/>
        <i x="196" s="1" nd="1"/>
        <i x="166" s="1" nd="1"/>
        <i x="74" s="1" nd="1"/>
        <i x="135" s="1" nd="1"/>
        <i x="319" s="1" nd="1"/>
        <i x="288" s="1" nd="1"/>
        <i x="258" s="1" nd="1"/>
        <i x="106" s="1" nd="1"/>
        <i x="228" s="1" nd="1"/>
        <i x="350" s="1" nd="1"/>
        <i x="46" s="1" nd="1"/>
        <i x="15" s="1" nd="1"/>
        <i x="197" s="1" nd="1"/>
        <i x="167" s="1" nd="1"/>
        <i x="75" s="1" nd="1"/>
        <i x="136" s="1" nd="1"/>
        <i x="320" s="1" nd="1"/>
        <i x="289" s="1" nd="1"/>
        <i x="259" s="1" nd="1"/>
        <i x="107" s="1" nd="1"/>
        <i x="229" s="1" nd="1"/>
        <i x="351" s="1" nd="1"/>
        <i x="47" s="1" nd="1"/>
        <i x="16" s="1" nd="1"/>
        <i x="198" s="1" nd="1"/>
        <i x="168" s="1" nd="1"/>
        <i x="76" s="1" nd="1"/>
        <i x="137" s="1" nd="1"/>
        <i x="321" s="1" nd="1"/>
        <i x="290" s="1" nd="1"/>
        <i x="260" s="1" nd="1"/>
        <i x="108" s="1" nd="1"/>
        <i x="230" s="1" nd="1"/>
        <i x="352" s="1" nd="1"/>
        <i x="48" s="1" nd="1"/>
        <i x="17" s="1" nd="1"/>
        <i x="199" s="1" nd="1"/>
        <i x="169" s="1" nd="1"/>
        <i x="77" s="1" nd="1"/>
        <i x="138" s="1" nd="1"/>
        <i x="322" s="1" nd="1"/>
        <i x="291" s="1" nd="1"/>
        <i x="261" s="1" nd="1"/>
        <i x="109" s="1" nd="1"/>
        <i x="231" s="1" nd="1"/>
        <i x="353" s="1" nd="1"/>
        <i x="49" s="1" nd="1"/>
        <i x="18" s="1" nd="1"/>
        <i x="200" s="1" nd="1"/>
        <i x="170" s="1" nd="1"/>
        <i x="78" s="1" nd="1"/>
        <i x="139" s="1" nd="1"/>
        <i x="323" s="1" nd="1"/>
        <i x="292" s="1" nd="1"/>
        <i x="262" s="1" nd="1"/>
        <i x="110" s="1" nd="1"/>
        <i x="232" s="1" nd="1"/>
        <i x="354" s="1" nd="1"/>
        <i x="50" s="1" nd="1"/>
        <i x="19" s="1" nd="1"/>
        <i x="201" s="1" nd="1"/>
        <i x="171" s="1" nd="1"/>
        <i x="79" s="1" nd="1"/>
        <i x="140" s="1" nd="1"/>
        <i x="324" s="1" nd="1"/>
        <i x="293" s="1" nd="1"/>
        <i x="263" s="1" nd="1"/>
        <i x="92" s="1" nd="1"/>
        <i x="214" s="1" nd="1"/>
        <i x="336" s="1" nd="1"/>
        <i x="32" s="1" nd="1"/>
        <i x="1" s="1" nd="1"/>
        <i x="183" s="1" nd="1"/>
        <i x="153" s="1" nd="1"/>
        <i x="61" s="1" nd="1"/>
        <i x="122" s="1" nd="1"/>
        <i x="306" s="1" nd="1"/>
        <i x="275" s="1" nd="1"/>
        <i x="245" s="1" nd="1"/>
        <i x="111" s="1" nd="1"/>
        <i x="233" s="1" nd="1"/>
        <i x="355" s="1" nd="1"/>
        <i x="51" s="1" nd="1"/>
        <i x="20" s="1" nd="1"/>
        <i x="202" s="1" nd="1"/>
        <i x="172" s="1" nd="1"/>
        <i x="80" s="1" nd="1"/>
        <i x="141" s="1" nd="1"/>
        <i x="325" s="1" nd="1"/>
        <i x="294" s="1" nd="1"/>
        <i x="264" s="1" nd="1"/>
        <i x="112" s="1" nd="1"/>
        <i x="234" s="1" nd="1"/>
        <i x="356" s="1" nd="1"/>
        <i x="52" s="1" nd="1"/>
        <i x="21" s="1" nd="1"/>
        <i x="203" s="1" nd="1"/>
        <i x="173" s="1" nd="1"/>
        <i x="81" s="1" nd="1"/>
        <i x="142" s="1" nd="1"/>
        <i x="326" s="1" nd="1"/>
        <i x="295" s="1" nd="1"/>
        <i x="265" s="1" nd="1"/>
        <i x="113" s="1" nd="1"/>
        <i x="235" s="1" nd="1"/>
        <i x="357" s="1" nd="1"/>
        <i x="53" s="1" nd="1"/>
        <i x="22" s="1" nd="1"/>
        <i x="204" s="1" nd="1"/>
        <i x="174" s="1" nd="1"/>
        <i x="82" s="1" nd="1"/>
        <i x="143" s="1" nd="1"/>
        <i x="327" s="1" nd="1"/>
        <i x="296" s="1" nd="1"/>
        <i x="266" s="1" nd="1"/>
        <i x="358" s="1" nd="1"/>
        <i x="328" s="1" nd="1"/>
        <i x="297" s="1" nd="1"/>
        <i x="115" s="1" nd="1"/>
        <i x="237" s="1" nd="1"/>
        <i x="359" s="1" nd="1"/>
        <i x="55" s="1" nd="1"/>
        <i x="24" s="1" nd="1"/>
        <i x="206" s="1" nd="1"/>
        <i x="176" s="1" nd="1"/>
        <i x="84" s="1" nd="1"/>
        <i x="145" s="1" nd="1"/>
        <i x="329" s="1" nd="1"/>
        <i x="298" s="1" nd="1"/>
        <i x="268" s="1" nd="1"/>
        <i x="116" s="1" nd="1"/>
        <i x="238" s="1" nd="1"/>
        <i x="360" s="1" nd="1"/>
        <i x="56" s="1" nd="1"/>
        <i x="25" s="1" nd="1"/>
        <i x="207" s="1" nd="1"/>
        <i x="177" s="1" nd="1"/>
        <i x="85" s="1" nd="1"/>
        <i x="146" s="1" nd="1"/>
        <i x="330" s="1" nd="1"/>
        <i x="299" s="1" nd="1"/>
        <i x="269" s="1" nd="1"/>
        <i x="117" s="1" nd="1"/>
        <i x="239" s="1" nd="1"/>
        <i x="361" s="1" nd="1"/>
        <i x="57" s="1" nd="1"/>
        <i x="26" s="1" nd="1"/>
        <i x="208" s="1" nd="1"/>
        <i x="178" s="1" nd="1"/>
        <i x="86" s="1" nd="1"/>
        <i x="147" s="1" nd="1"/>
        <i x="331" s="1" nd="1"/>
        <i x="300" s="1" nd="1"/>
        <i x="270" s="1" nd="1"/>
        <i x="118" s="1" nd="1"/>
        <i x="240" s="1" nd="1"/>
        <i x="362" s="1" nd="1"/>
        <i x="58" s="1" nd="1"/>
        <i x="27" s="1" nd="1"/>
        <i x="209" s="1" nd="1"/>
        <i x="179" s="1" nd="1"/>
        <i x="87" s="1" nd="1"/>
        <i x="148" s="1" nd="1"/>
        <i x="332" s="1" nd="1"/>
        <i x="301" s="1" nd="1"/>
        <i x="271" s="1" nd="1"/>
        <i x="119" s="1" nd="1"/>
        <i x="241" s="1" nd="1"/>
        <i x="363" s="1" nd="1"/>
        <i x="59" s="1" nd="1"/>
        <i x="28" s="1" nd="1"/>
        <i x="210" s="1" nd="1"/>
        <i x="180" s="1" nd="1"/>
        <i x="88" s="1" nd="1"/>
        <i x="149" s="1" nd="1"/>
        <i x="333" s="1" nd="1"/>
        <i x="302" s="1" nd="1"/>
        <i x="272" s="1" nd="1"/>
        <i x="120" s="1" nd="1"/>
        <i x="242" s="1" nd="1"/>
        <i x="364" s="1" nd="1"/>
        <i x="60" s="1" nd="1"/>
        <i x="29" s="1" nd="1"/>
        <i x="211" s="1" nd="1"/>
        <i x="181" s="1" nd="1"/>
        <i x="89" s="1" nd="1"/>
        <i x="150" s="1" nd="1"/>
        <i x="334" s="1" nd="1"/>
        <i x="303" s="1" nd="1"/>
        <i x="273" s="1" nd="1"/>
        <i x="93" s="1" nd="1"/>
        <i x="215" s="1" nd="1"/>
        <i x="337" s="1" nd="1"/>
        <i x="33" s="1" nd="1"/>
        <i x="2" s="1" nd="1"/>
        <i x="184" s="1" nd="1"/>
        <i x="154" s="1" nd="1"/>
        <i x="62" s="1" nd="1"/>
        <i x="123" s="1" nd="1"/>
        <i x="307" s="1" nd="1"/>
        <i x="276" s="1" nd="1"/>
        <i x="246" s="1" nd="1"/>
        <i x="121" s="1" nd="1"/>
        <i x="243" s="1" nd="1"/>
        <i x="365" s="1" nd="1"/>
        <i x="30" s="1" nd="1"/>
        <i x="212" s="1" nd="1"/>
        <i x="182" s="1" nd="1"/>
        <i x="90" s="1" nd="1"/>
        <i x="151" s="1" nd="1"/>
        <i x="335" s="1" nd="1"/>
        <i x="304" s="1" nd="1"/>
        <i x="274" s="1" nd="1"/>
        <i x="244" s="1" nd="1"/>
        <i x="366" s="1" nd="1"/>
        <i x="31" s="1" nd="1"/>
        <i x="213" s="1" nd="1"/>
        <i x="91" s="1" nd="1"/>
        <i x="152" s="1" nd="1"/>
        <i x="305" s="1" nd="1"/>
        <i x="94" s="1" nd="1"/>
        <i x="216" s="1" nd="1"/>
        <i x="338" s="1" nd="1"/>
        <i x="34" s="1" nd="1"/>
        <i x="3" s="1" nd="1"/>
        <i x="185" s="1" nd="1"/>
        <i x="155" s="1" nd="1"/>
        <i x="63" s="1" nd="1"/>
        <i x="124" s="1" nd="1"/>
        <i x="308" s="1" nd="1"/>
        <i x="277" s="1" nd="1"/>
        <i x="247" s="1" nd="1"/>
        <i x="95" s="1" nd="1"/>
        <i x="217" s="1" nd="1"/>
        <i x="339" s="1" nd="1"/>
        <i x="35" s="1" nd="1"/>
        <i x="4" s="1" nd="1"/>
        <i x="186" s="1" nd="1"/>
        <i x="156" s="1" nd="1"/>
        <i x="64" s="1" nd="1"/>
        <i x="125" s="1" nd="1"/>
        <i x="309" s="1" nd="1"/>
        <i x="278" s="1" nd="1"/>
        <i x="248" s="1" nd="1"/>
        <i x="96" s="1" nd="1"/>
        <i x="218" s="1" nd="1"/>
        <i x="340" s="1" nd="1"/>
        <i x="36" s="1" nd="1"/>
        <i x="5" s="1" nd="1"/>
        <i x="187" s="1" nd="1"/>
        <i x="157" s="1" nd="1"/>
        <i x="65" s="1" nd="1"/>
        <i x="126" s="1" nd="1"/>
        <i x="310" s="1" nd="1"/>
        <i x="279" s="1" nd="1"/>
        <i x="249" s="1" nd="1"/>
        <i x="97" s="1" nd="1"/>
        <i x="219" s="1" nd="1"/>
        <i x="341" s="1" nd="1"/>
        <i x="37" s="1" nd="1"/>
        <i x="6" s="1" nd="1"/>
        <i x="188" s="1" nd="1"/>
        <i x="158" s="1" nd="1"/>
        <i x="66" s="1" nd="1"/>
        <i x="127" s="1" nd="1"/>
        <i x="311" s="1" nd="1"/>
        <i x="280" s="1" nd="1"/>
        <i x="250" s="1" nd="1"/>
        <i x="98" s="1" nd="1"/>
        <i x="220" s="1" nd="1"/>
        <i x="342" s="1" nd="1"/>
        <i x="38" s="1" nd="1"/>
        <i x="7" s="1" nd="1"/>
        <i x="189" s="1" nd="1"/>
        <i x="159" s="1" nd="1"/>
        <i x="67" s="1" nd="1"/>
        <i x="128" s="1" nd="1"/>
        <i x="312" s="1" nd="1"/>
        <i x="281" s="1" nd="1"/>
        <i x="251" s="1" nd="1"/>
        <i x="99" s="1" nd="1"/>
        <i x="221" s="1" nd="1"/>
        <i x="343" s="1" nd="1"/>
        <i x="39" s="1" nd="1"/>
        <i x="8" s="1" nd="1"/>
        <i x="190" s="1" nd="1"/>
        <i x="160" s="1" nd="1"/>
        <i x="68" s="1" nd="1"/>
        <i x="129" s="1" nd="1"/>
        <i x="313" s="1" nd="1"/>
        <i x="282" s="1" nd="1"/>
        <i x="252" s="1" nd="1"/>
        <i x="100" s="1" nd="1"/>
        <i x="222" s="1" nd="1"/>
        <i x="344" s="1" nd="1"/>
        <i x="40" s="1" nd="1"/>
        <i x="9" s="1" nd="1"/>
        <i x="191" s="1" nd="1"/>
        <i x="161" s="1" nd="1"/>
        <i x="69" s="1" nd="1"/>
        <i x="130" s="1" nd="1"/>
        <i x="314" s="1" nd="1"/>
        <i x="283" s="1" nd="1"/>
        <i x="25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7EC3995A-F0F9-4B6A-B960-49621B388794}" cache="Slicer_Quarter" caption="Quarter" rowHeight="241300"/>
  <slicer name="Region" xr10:uid="{DDC4E491-D5C3-4EF6-870E-1E28CAE42786}" cache="Slicer_Region" caption="Region" rowHeight="241300"/>
  <slicer name="Days (Month) 1" xr10:uid="{2B532A87-7735-459F-9CF0-86884E40DC21}" cache="Slicer_Days__Month" caption="Days (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9A40A53-F626-4060-9BD4-F6F61319B9A2}" name="Table6" displayName="Table6" ref="A1:M64" totalsRowShown="0" headerRowDxfId="481" dataDxfId="480" tableBorderDxfId="479">
  <autoFilter ref="A1:M64" xr:uid="{59A40A53-F626-4060-9BD4-F6F61319B9A2}"/>
  <tableColumns count="13">
    <tableColumn id="1" xr3:uid="{56ED2D45-4449-4F5A-ABD7-BE8C6A38947C}" name="Month" dataDxfId="478"/>
    <tableColumn id="2" xr3:uid="{206B0521-C409-450C-8F4A-4063B08CE325}" name="Region" dataDxfId="477"/>
    <tableColumn id="3" xr3:uid="{EA534E2A-7B16-44D7-A07C-D1BACAD598E0}" name="Sales" dataDxfId="476"/>
    <tableColumn id="4" xr3:uid="{338E58D5-3833-4B7B-A396-815000B4D866}" name="Profit" dataDxfId="475"/>
    <tableColumn id="5" xr3:uid="{1F2F3454-CBD3-4E69-9447-CBF725D77E1C}" name="Target Sales" dataDxfId="474"/>
    <tableColumn id="6" xr3:uid="{471E510B-FF6A-4A38-97D4-29B5E451EA5F}" name="Customers" dataDxfId="473"/>
    <tableColumn id="7" xr3:uid="{4FFDFBC7-3DBF-40F8-9739-0DDF8C9ACAF5}" name="Quarter" dataDxfId="472"/>
    <tableColumn id="8" xr3:uid="{16CE9558-F003-4003-BDE1-3DC2C6EE3B54}" name="Sales Completion Rate" dataDxfId="471"/>
    <tableColumn id="9" xr3:uid="{3626EAAC-DEDE-4FC0-8139-72F63364241A}" name="Profit Completion Rate" dataDxfId="470"/>
    <tableColumn id="10" xr3:uid="{CAC7389C-D654-41DD-BBF7-A053714B3AF3}" name="Customer Completion Rate" dataDxfId="469"/>
    <tableColumn id="11" xr3:uid="{52EB0E6E-8572-468F-9608-CD92EC837B43}" name="Sales incompletion " dataDxfId="468">
      <calculatedColumnFormula>1-Sales!$H2</calculatedColumnFormula>
    </tableColumn>
    <tableColumn id="12" xr3:uid="{FC7872FE-E579-4C67-B565-E2D1CDF56102}" name="Profit incompletion" dataDxfId="467">
      <calculatedColumnFormula>1-Sales!$I2</calculatedColumnFormula>
    </tableColumn>
    <tableColumn id="13" xr3:uid="{1B4ACAB8-E275-4FD6-AB6A-ACD98D2D1B0B}" name="Customer incompletion " dataDxfId="466">
      <calculatedColumnFormula>1-Sales!$J2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8B6CB-2C75-4F92-9682-E6D13BB8B84C}">
  <dimension ref="A3:M38"/>
  <sheetViews>
    <sheetView topLeftCell="B1" workbookViewId="0">
      <selection activeCell="F19" sqref="F19"/>
    </sheetView>
  </sheetViews>
  <sheetFormatPr defaultRowHeight="15" x14ac:dyDescent="0.25"/>
  <cols>
    <col min="1" max="1" width="31.5703125" bestFit="1" customWidth="1"/>
    <col min="2" max="2" width="4.5703125" bestFit="1" customWidth="1"/>
    <col min="4" max="4" width="32" bestFit="1" customWidth="1"/>
    <col min="5" max="5" width="4.5703125" bestFit="1" customWidth="1"/>
    <col min="6" max="6" width="18.42578125" bestFit="1" customWidth="1"/>
    <col min="7" max="7" width="7.28515625" bestFit="1" customWidth="1"/>
    <col min="8" max="8" width="35.7109375" bestFit="1" customWidth="1"/>
    <col min="9" max="9" width="4.5703125" bestFit="1" customWidth="1"/>
    <col min="10" max="11" width="17.28515625" bestFit="1" customWidth="1"/>
    <col min="12" max="12" width="13.140625" bestFit="1" customWidth="1"/>
    <col min="13" max="13" width="12.5703125" bestFit="1" customWidth="1"/>
    <col min="14" max="15" width="32" bestFit="1" customWidth="1"/>
    <col min="16" max="19" width="6.5703125" bestFit="1" customWidth="1"/>
    <col min="20" max="20" width="11.28515625" bestFit="1" customWidth="1"/>
  </cols>
  <sheetData>
    <row r="3" spans="1:13" x14ac:dyDescent="0.25">
      <c r="A3" s="12" t="s">
        <v>29</v>
      </c>
      <c r="D3" s="12" t="s">
        <v>20</v>
      </c>
      <c r="E3" t="s">
        <v>26</v>
      </c>
      <c r="F3" t="s">
        <v>28</v>
      </c>
    </row>
    <row r="4" spans="1:13" x14ac:dyDescent="0.25">
      <c r="A4" s="14" t="s">
        <v>25</v>
      </c>
      <c r="B4" s="16">
        <v>0.8447619047619046</v>
      </c>
      <c r="D4" s="14" t="s">
        <v>32</v>
      </c>
      <c r="E4" s="17">
        <v>30000</v>
      </c>
      <c r="F4" s="17">
        <v>19999</v>
      </c>
      <c r="I4" s="12" t="s">
        <v>20</v>
      </c>
      <c r="J4" t="s">
        <v>27</v>
      </c>
    </row>
    <row r="5" spans="1:13" x14ac:dyDescent="0.25">
      <c r="A5" s="14" t="s">
        <v>23</v>
      </c>
      <c r="B5" s="16">
        <v>0.85555555555555574</v>
      </c>
      <c r="D5" s="14" t="s">
        <v>33</v>
      </c>
      <c r="E5" s="17">
        <v>45000</v>
      </c>
      <c r="F5" s="17">
        <v>10003</v>
      </c>
      <c r="I5" s="14" t="s">
        <v>32</v>
      </c>
      <c r="J5" s="17">
        <v>300</v>
      </c>
      <c r="L5" s="12" t="s">
        <v>20</v>
      </c>
      <c r="M5" t="s">
        <v>21</v>
      </c>
    </row>
    <row r="6" spans="1:13" x14ac:dyDescent="0.25">
      <c r="A6" s="14" t="s">
        <v>24</v>
      </c>
      <c r="B6" s="16">
        <v>0.85492063492063519</v>
      </c>
      <c r="D6" s="14" t="s">
        <v>34</v>
      </c>
      <c r="E6" s="17">
        <v>59997</v>
      </c>
      <c r="F6" s="17">
        <v>10003</v>
      </c>
      <c r="I6" s="14" t="s">
        <v>33</v>
      </c>
      <c r="J6" s="17">
        <v>310</v>
      </c>
      <c r="L6" s="14" t="s">
        <v>10</v>
      </c>
      <c r="M6" s="17">
        <v>126081</v>
      </c>
    </row>
    <row r="7" spans="1:13" x14ac:dyDescent="0.25">
      <c r="D7" s="14" t="s">
        <v>35</v>
      </c>
      <c r="E7" s="17">
        <v>54999</v>
      </c>
      <c r="F7" s="17">
        <v>39998</v>
      </c>
      <c r="I7" s="14" t="s">
        <v>34</v>
      </c>
      <c r="J7" s="17">
        <v>300</v>
      </c>
      <c r="L7" s="14" t="s">
        <v>12</v>
      </c>
      <c r="M7" s="17">
        <v>129875</v>
      </c>
    </row>
    <row r="8" spans="1:13" x14ac:dyDescent="0.25">
      <c r="A8" s="14"/>
      <c r="B8" s="16"/>
      <c r="D8" s="14" t="s">
        <v>36</v>
      </c>
      <c r="E8" s="17">
        <v>80003</v>
      </c>
      <c r="F8" s="17">
        <v>19999</v>
      </c>
      <c r="I8" s="14" t="s">
        <v>35</v>
      </c>
      <c r="J8" s="17">
        <v>700</v>
      </c>
      <c r="L8" s="14" t="s">
        <v>13</v>
      </c>
      <c r="M8" s="17">
        <v>126793</v>
      </c>
    </row>
    <row r="9" spans="1:13" x14ac:dyDescent="0.25">
      <c r="A9" s="14"/>
      <c r="B9" s="16"/>
      <c r="D9" s="14" t="s">
        <v>37</v>
      </c>
      <c r="E9" s="17">
        <v>100002</v>
      </c>
      <c r="F9" s="17">
        <v>5999</v>
      </c>
      <c r="I9" s="14" t="s">
        <v>36</v>
      </c>
      <c r="J9" s="17">
        <v>650</v>
      </c>
      <c r="L9" s="14" t="s">
        <v>14</v>
      </c>
      <c r="M9" s="17">
        <v>128833</v>
      </c>
    </row>
    <row r="10" spans="1:13" x14ac:dyDescent="0.25">
      <c r="D10" s="14" t="s">
        <v>38</v>
      </c>
      <c r="E10" s="17">
        <v>129941</v>
      </c>
      <c r="F10" s="17">
        <v>4998</v>
      </c>
      <c r="I10" s="14" t="s">
        <v>37</v>
      </c>
      <c r="J10" s="17">
        <v>1600</v>
      </c>
      <c r="L10" s="14" t="s">
        <v>15</v>
      </c>
      <c r="M10" s="17">
        <v>125980</v>
      </c>
    </row>
    <row r="11" spans="1:13" x14ac:dyDescent="0.25">
      <c r="A11" s="14"/>
      <c r="B11" s="16"/>
      <c r="D11" s="14" t="s">
        <v>39</v>
      </c>
      <c r="E11" s="17">
        <v>129997</v>
      </c>
      <c r="F11" s="17">
        <v>4998</v>
      </c>
      <c r="I11" s="14" t="s">
        <v>38</v>
      </c>
      <c r="J11" s="17">
        <v>1800</v>
      </c>
      <c r="L11" s="14" t="s">
        <v>16</v>
      </c>
      <c r="M11" s="17">
        <v>126209</v>
      </c>
    </row>
    <row r="12" spans="1:13" x14ac:dyDescent="0.25">
      <c r="A12" s="14"/>
      <c r="B12" s="16"/>
      <c r="D12" s="14" t="s">
        <v>40</v>
      </c>
      <c r="E12" s="17">
        <v>124999</v>
      </c>
      <c r="F12" s="17">
        <v>2002</v>
      </c>
      <c r="I12" s="14" t="s">
        <v>39</v>
      </c>
      <c r="J12" s="17">
        <v>1700</v>
      </c>
      <c r="L12" s="14" t="s">
        <v>17</v>
      </c>
      <c r="M12" s="17">
        <v>127340</v>
      </c>
    </row>
    <row r="13" spans="1:13" x14ac:dyDescent="0.25">
      <c r="D13" s="14" t="s">
        <v>22</v>
      </c>
      <c r="E13" s="17">
        <v>754938</v>
      </c>
      <c r="F13" s="17">
        <v>117999</v>
      </c>
      <c r="I13" s="14" t="s">
        <v>40</v>
      </c>
      <c r="J13" s="17">
        <v>2000</v>
      </c>
      <c r="L13" s="14" t="s">
        <v>22</v>
      </c>
      <c r="M13" s="17">
        <v>891111</v>
      </c>
    </row>
    <row r="14" spans="1:13" x14ac:dyDescent="0.25">
      <c r="A14" s="14"/>
      <c r="B14" s="16"/>
      <c r="I14" s="14" t="s">
        <v>22</v>
      </c>
      <c r="J14" s="17">
        <v>9360</v>
      </c>
    </row>
    <row r="15" spans="1:13" x14ac:dyDescent="0.25">
      <c r="A15" s="14"/>
      <c r="B15" s="16"/>
    </row>
    <row r="17" spans="1:9" x14ac:dyDescent="0.25">
      <c r="A17" s="12" t="s">
        <v>29</v>
      </c>
      <c r="D17" s="12" t="s">
        <v>29</v>
      </c>
    </row>
    <row r="18" spans="1:9" x14ac:dyDescent="0.25">
      <c r="A18" s="14" t="s">
        <v>23</v>
      </c>
      <c r="B18" s="16">
        <v>0.85555555555555574</v>
      </c>
      <c r="D18" s="14" t="s">
        <v>24</v>
      </c>
      <c r="E18" s="16">
        <v>0.85492063492063519</v>
      </c>
    </row>
    <row r="19" spans="1:9" x14ac:dyDescent="0.25">
      <c r="A19" s="14" t="s">
        <v>49</v>
      </c>
      <c r="B19" s="16">
        <v>0.14444444444444451</v>
      </c>
      <c r="D19" s="14" t="s">
        <v>48</v>
      </c>
      <c r="E19" s="16">
        <v>0.14507936507936503</v>
      </c>
      <c r="H19" s="12" t="s">
        <v>29</v>
      </c>
    </row>
    <row r="20" spans="1:9" x14ac:dyDescent="0.25">
      <c r="H20" s="14" t="s">
        <v>25</v>
      </c>
      <c r="I20" s="16">
        <v>0.8447619047619046</v>
      </c>
    </row>
    <row r="21" spans="1:9" x14ac:dyDescent="0.25">
      <c r="B21" s="3"/>
      <c r="C21" s="4"/>
      <c r="D21" s="5"/>
      <c r="H21" s="14" t="s">
        <v>47</v>
      </c>
      <c r="I21" s="16">
        <v>0.1552380952380952</v>
      </c>
    </row>
    <row r="22" spans="1:9" x14ac:dyDescent="0.25">
      <c r="B22" s="6"/>
      <c r="C22" s="7"/>
      <c r="D22" s="8"/>
    </row>
    <row r="23" spans="1:9" x14ac:dyDescent="0.25">
      <c r="B23" s="6"/>
      <c r="C23" s="7"/>
      <c r="D23" s="8"/>
    </row>
    <row r="24" spans="1:9" x14ac:dyDescent="0.25">
      <c r="B24" s="6"/>
      <c r="C24" s="7"/>
      <c r="D24" s="8"/>
    </row>
    <row r="25" spans="1:9" x14ac:dyDescent="0.25">
      <c r="B25" s="6"/>
      <c r="C25" s="7"/>
      <c r="D25" s="8"/>
    </row>
    <row r="26" spans="1:9" x14ac:dyDescent="0.25">
      <c r="B26" s="6"/>
      <c r="C26" s="7"/>
      <c r="D26" s="8"/>
    </row>
    <row r="27" spans="1:9" x14ac:dyDescent="0.25">
      <c r="B27" s="6"/>
      <c r="C27" s="7"/>
      <c r="D27" s="8"/>
    </row>
    <row r="28" spans="1:9" x14ac:dyDescent="0.25">
      <c r="B28" s="6"/>
      <c r="C28" s="7"/>
      <c r="D28" s="8"/>
    </row>
    <row r="29" spans="1:9" x14ac:dyDescent="0.25">
      <c r="B29" s="6"/>
      <c r="C29" s="7"/>
      <c r="D29" s="8"/>
    </row>
    <row r="30" spans="1:9" x14ac:dyDescent="0.25">
      <c r="B30" s="6"/>
      <c r="C30" s="7"/>
      <c r="D30" s="8"/>
    </row>
    <row r="31" spans="1:9" x14ac:dyDescent="0.25">
      <c r="B31" s="6"/>
      <c r="C31" s="7"/>
      <c r="D31" s="8"/>
    </row>
    <row r="32" spans="1:9" x14ac:dyDescent="0.25">
      <c r="B32" s="6"/>
      <c r="C32" s="7"/>
      <c r="D32" s="8"/>
    </row>
    <row r="33" spans="2:4" x14ac:dyDescent="0.25">
      <c r="B33" s="6"/>
      <c r="C33" s="7"/>
      <c r="D33" s="8"/>
    </row>
    <row r="34" spans="2:4" x14ac:dyDescent="0.25">
      <c r="B34" s="6"/>
      <c r="C34" s="7"/>
      <c r="D34" s="8"/>
    </row>
    <row r="35" spans="2:4" x14ac:dyDescent="0.25">
      <c r="B35" s="6"/>
      <c r="C35" s="7"/>
      <c r="D35" s="8"/>
    </row>
    <row r="36" spans="2:4" x14ac:dyDescent="0.25">
      <c r="B36" s="6"/>
      <c r="C36" s="7"/>
      <c r="D36" s="8"/>
    </row>
    <row r="37" spans="2:4" x14ac:dyDescent="0.25">
      <c r="B37" s="6"/>
      <c r="C37" s="7"/>
      <c r="D37" s="8"/>
    </row>
    <row r="38" spans="2:4" x14ac:dyDescent="0.25">
      <c r="B38" s="9"/>
      <c r="C38" s="10"/>
      <c r="D38"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1A1EF-E14E-4A70-8F2F-A1DBA6D43EFD}">
  <dimension ref="A1:M64"/>
  <sheetViews>
    <sheetView topLeftCell="A2" workbookViewId="0">
      <selection sqref="A1:M64"/>
    </sheetView>
  </sheetViews>
  <sheetFormatPr defaultRowHeight="15" x14ac:dyDescent="0.25"/>
  <cols>
    <col min="1" max="7" width="15.7109375" customWidth="1"/>
    <col min="8" max="8" width="24.85546875" customWidth="1"/>
    <col min="9" max="9" width="25.5703125" customWidth="1"/>
    <col min="10" max="10" width="29.28515625" customWidth="1"/>
    <col min="11" max="11" width="22.140625" customWidth="1"/>
    <col min="12" max="12" width="22.28515625" customWidth="1"/>
    <col min="13" max="13" width="26.5703125" customWidth="1"/>
  </cols>
  <sheetData>
    <row r="1" spans="1:13" ht="16.5" thickBot="1" x14ac:dyDescent="0.3">
      <c r="A1" s="28" t="s">
        <v>0</v>
      </c>
      <c r="B1" s="29" t="s">
        <v>1</v>
      </c>
      <c r="C1" s="29" t="s">
        <v>2</v>
      </c>
      <c r="D1" s="29" t="s">
        <v>3</v>
      </c>
      <c r="E1" s="29" t="s">
        <v>4</v>
      </c>
      <c r="F1" s="29" t="s">
        <v>5</v>
      </c>
      <c r="G1" s="29" t="s">
        <v>6</v>
      </c>
      <c r="H1" s="29" t="s">
        <v>7</v>
      </c>
      <c r="I1" s="29" t="s">
        <v>8</v>
      </c>
      <c r="J1" s="29" t="s">
        <v>9</v>
      </c>
      <c r="K1" s="29" t="s">
        <v>30</v>
      </c>
      <c r="L1" s="29" t="s">
        <v>31</v>
      </c>
      <c r="M1" s="29" t="s">
        <v>46</v>
      </c>
    </row>
    <row r="2" spans="1:13" ht="16.5" thickBot="1" x14ac:dyDescent="0.3">
      <c r="A2" s="26">
        <v>45314</v>
      </c>
      <c r="B2" s="18" t="s">
        <v>10</v>
      </c>
      <c r="C2" s="19">
        <v>5000</v>
      </c>
      <c r="D2" s="19">
        <v>2581</v>
      </c>
      <c r="E2" s="19">
        <v>2857</v>
      </c>
      <c r="F2" s="18">
        <v>80</v>
      </c>
      <c r="G2" s="18" t="s">
        <v>11</v>
      </c>
      <c r="H2" s="2">
        <v>0.89</v>
      </c>
      <c r="I2" s="2">
        <v>0.85</v>
      </c>
      <c r="J2" s="2">
        <v>0.72</v>
      </c>
      <c r="K2" s="20">
        <f>1-Sales!$H2</f>
        <v>0.10999999999999999</v>
      </c>
      <c r="L2" s="20">
        <f>1-Sales!$I2</f>
        <v>0.15000000000000002</v>
      </c>
      <c r="M2" s="20">
        <f>1-Sales!$J2</f>
        <v>0.28000000000000003</v>
      </c>
    </row>
    <row r="3" spans="1:13" ht="16.5" thickBot="1" x14ac:dyDescent="0.3">
      <c r="A3" s="27">
        <v>45314</v>
      </c>
      <c r="B3" s="21" t="s">
        <v>12</v>
      </c>
      <c r="C3" s="22">
        <v>3500</v>
      </c>
      <c r="D3" s="22">
        <v>3944</v>
      </c>
      <c r="E3" s="22">
        <v>2857</v>
      </c>
      <c r="F3" s="21">
        <v>30</v>
      </c>
      <c r="G3" s="21" t="s">
        <v>11</v>
      </c>
      <c r="H3" s="23">
        <v>0.94</v>
      </c>
      <c r="I3" s="23">
        <v>0.95</v>
      </c>
      <c r="J3" s="23">
        <v>0.86</v>
      </c>
      <c r="K3" s="24">
        <f>1-Sales!$H3</f>
        <v>6.0000000000000053E-2</v>
      </c>
      <c r="L3" s="24">
        <f>1-Sales!$I3</f>
        <v>5.0000000000000044E-2</v>
      </c>
      <c r="M3" s="24">
        <f>1-Sales!$J3</f>
        <v>0.14000000000000001</v>
      </c>
    </row>
    <row r="4" spans="1:13" ht="16.5" thickBot="1" x14ac:dyDescent="0.3">
      <c r="A4" s="26">
        <v>45314</v>
      </c>
      <c r="B4" s="18" t="s">
        <v>13</v>
      </c>
      <c r="C4" s="19">
        <v>1500</v>
      </c>
      <c r="D4" s="18">
        <v>3293</v>
      </c>
      <c r="E4" s="19">
        <v>2857</v>
      </c>
      <c r="F4" s="18">
        <v>15</v>
      </c>
      <c r="G4" s="18" t="s">
        <v>11</v>
      </c>
      <c r="H4" s="2">
        <v>0.82</v>
      </c>
      <c r="I4" s="2">
        <v>0.8</v>
      </c>
      <c r="J4" s="2">
        <v>0.76</v>
      </c>
      <c r="K4" s="25">
        <f>1-Sales!$H4</f>
        <v>0.18000000000000005</v>
      </c>
      <c r="L4" s="25">
        <f>1-Sales!$I4</f>
        <v>0.19999999999999996</v>
      </c>
      <c r="M4" s="25">
        <f>1-Sales!$J4</f>
        <v>0.24</v>
      </c>
    </row>
    <row r="5" spans="1:13" ht="16.5" thickBot="1" x14ac:dyDescent="0.3">
      <c r="A5" s="27">
        <v>45314</v>
      </c>
      <c r="B5" s="21" t="s">
        <v>14</v>
      </c>
      <c r="C5" s="22">
        <v>1500</v>
      </c>
      <c r="D5" s="21">
        <v>2019</v>
      </c>
      <c r="E5" s="22">
        <v>2857</v>
      </c>
      <c r="F5" s="21">
        <v>40</v>
      </c>
      <c r="G5" s="21" t="s">
        <v>11</v>
      </c>
      <c r="H5" s="23">
        <v>0.79</v>
      </c>
      <c r="I5" s="23">
        <v>0.79</v>
      </c>
      <c r="J5" s="23">
        <v>0.79</v>
      </c>
      <c r="K5" s="24">
        <f>1-Sales!$H5</f>
        <v>0.20999999999999996</v>
      </c>
      <c r="L5" s="24">
        <f>1-Sales!$I5</f>
        <v>0.20999999999999996</v>
      </c>
      <c r="M5" s="24">
        <f>1-Sales!$J5</f>
        <v>0.20999999999999996</v>
      </c>
    </row>
    <row r="6" spans="1:13" ht="16.5" thickBot="1" x14ac:dyDescent="0.3">
      <c r="A6" s="26">
        <v>45314</v>
      </c>
      <c r="B6" s="18" t="s">
        <v>15</v>
      </c>
      <c r="C6" s="19">
        <v>6000</v>
      </c>
      <c r="D6" s="18">
        <v>2980</v>
      </c>
      <c r="E6" s="19">
        <v>2857</v>
      </c>
      <c r="F6" s="18">
        <v>100</v>
      </c>
      <c r="G6" s="18" t="s">
        <v>11</v>
      </c>
      <c r="H6" s="2">
        <v>0.96</v>
      </c>
      <c r="I6" s="2">
        <v>0.79</v>
      </c>
      <c r="J6" s="2">
        <v>0.7</v>
      </c>
      <c r="K6" s="25">
        <f>1-Sales!$H6</f>
        <v>4.0000000000000036E-2</v>
      </c>
      <c r="L6" s="25">
        <f>1-Sales!$I6</f>
        <v>0.20999999999999996</v>
      </c>
      <c r="M6" s="25">
        <f>1-Sales!$J6</f>
        <v>0.30000000000000004</v>
      </c>
    </row>
    <row r="7" spans="1:13" ht="16.5" thickBot="1" x14ac:dyDescent="0.3">
      <c r="A7" s="27">
        <v>45314</v>
      </c>
      <c r="B7" s="21" t="s">
        <v>16</v>
      </c>
      <c r="C7" s="22">
        <v>2500</v>
      </c>
      <c r="D7" s="21">
        <v>2209</v>
      </c>
      <c r="E7" s="22">
        <v>2857</v>
      </c>
      <c r="F7" s="21">
        <v>15</v>
      </c>
      <c r="G7" s="21" t="s">
        <v>11</v>
      </c>
      <c r="H7" s="23">
        <v>0.79</v>
      </c>
      <c r="I7" s="23">
        <v>0.79</v>
      </c>
      <c r="J7" s="23">
        <v>0.77</v>
      </c>
      <c r="K7" s="24">
        <f>1-Sales!$H7</f>
        <v>0.20999999999999996</v>
      </c>
      <c r="L7" s="24">
        <f>1-Sales!$I7</f>
        <v>0.20999999999999996</v>
      </c>
      <c r="M7" s="24">
        <f>1-Sales!$J7</f>
        <v>0.22999999999999998</v>
      </c>
    </row>
    <row r="8" spans="1:13" ht="16.5" thickBot="1" x14ac:dyDescent="0.3">
      <c r="A8" s="26">
        <v>45314</v>
      </c>
      <c r="B8" s="18" t="s">
        <v>17</v>
      </c>
      <c r="C8" s="19">
        <v>10000</v>
      </c>
      <c r="D8" s="18">
        <v>2440</v>
      </c>
      <c r="E8" s="19">
        <v>2857</v>
      </c>
      <c r="F8" s="18">
        <v>20</v>
      </c>
      <c r="G8" s="18" t="s">
        <v>11</v>
      </c>
      <c r="H8" s="2">
        <v>0.75</v>
      </c>
      <c r="I8" s="2">
        <v>0.72</v>
      </c>
      <c r="J8" s="2">
        <v>0.93</v>
      </c>
      <c r="K8" s="25">
        <f>1-Sales!$H8</f>
        <v>0.25</v>
      </c>
      <c r="L8" s="25">
        <f>1-Sales!$I8</f>
        <v>0.28000000000000003</v>
      </c>
      <c r="M8" s="25">
        <f>1-Sales!$J8</f>
        <v>6.9999999999999951E-2</v>
      </c>
    </row>
    <row r="9" spans="1:13" ht="16.5" thickBot="1" x14ac:dyDescent="0.3">
      <c r="A9" s="27">
        <v>45345</v>
      </c>
      <c r="B9" s="21" t="s">
        <v>10</v>
      </c>
      <c r="C9" s="22">
        <v>5000</v>
      </c>
      <c r="D9" s="22">
        <v>2000</v>
      </c>
      <c r="E9" s="22">
        <v>1429</v>
      </c>
      <c r="F9" s="21">
        <v>90</v>
      </c>
      <c r="G9" s="21" t="s">
        <v>11</v>
      </c>
      <c r="H9" s="23">
        <v>0.92</v>
      </c>
      <c r="I9" s="23">
        <v>0.99</v>
      </c>
      <c r="J9" s="23">
        <v>0.74</v>
      </c>
      <c r="K9" s="24">
        <f>1-Sales!$H9</f>
        <v>7.999999999999996E-2</v>
      </c>
      <c r="L9" s="24">
        <f>1-Sales!$I9</f>
        <v>1.0000000000000009E-2</v>
      </c>
      <c r="M9" s="24">
        <f>1-Sales!$J9</f>
        <v>0.26</v>
      </c>
    </row>
    <row r="10" spans="1:13" ht="16.5" thickBot="1" x14ac:dyDescent="0.3">
      <c r="A10" s="26">
        <v>45345</v>
      </c>
      <c r="B10" s="18" t="s">
        <v>12</v>
      </c>
      <c r="C10" s="19">
        <v>15000</v>
      </c>
      <c r="D10" s="19">
        <v>14431</v>
      </c>
      <c r="E10" s="19">
        <v>1429</v>
      </c>
      <c r="F10" s="18">
        <v>30</v>
      </c>
      <c r="G10" s="18" t="s">
        <v>11</v>
      </c>
      <c r="H10" s="2">
        <v>0.7</v>
      </c>
      <c r="I10" s="2">
        <v>0.99</v>
      </c>
      <c r="J10" s="2">
        <v>0.95</v>
      </c>
      <c r="K10" s="25">
        <f>1-Sales!$H10</f>
        <v>0.30000000000000004</v>
      </c>
      <c r="L10" s="25">
        <f>1-Sales!$I10</f>
        <v>1.0000000000000009E-2</v>
      </c>
      <c r="M10" s="25">
        <f>1-Sales!$J10</f>
        <v>5.0000000000000044E-2</v>
      </c>
    </row>
    <row r="11" spans="1:13" ht="16.5" thickBot="1" x14ac:dyDescent="0.3">
      <c r="A11" s="27">
        <v>45345</v>
      </c>
      <c r="B11" s="21" t="s">
        <v>13</v>
      </c>
      <c r="C11" s="22">
        <v>1500</v>
      </c>
      <c r="D11" s="21">
        <v>3000</v>
      </c>
      <c r="E11" s="22">
        <v>1429</v>
      </c>
      <c r="F11" s="21">
        <v>15</v>
      </c>
      <c r="G11" s="21" t="s">
        <v>11</v>
      </c>
      <c r="H11" s="23">
        <v>0.91</v>
      </c>
      <c r="I11" s="23">
        <v>0.98</v>
      </c>
      <c r="J11" s="23">
        <v>0.89</v>
      </c>
      <c r="K11" s="24">
        <f>1-Sales!$H11</f>
        <v>8.9999999999999969E-2</v>
      </c>
      <c r="L11" s="24">
        <f>1-Sales!$I11</f>
        <v>2.0000000000000018E-2</v>
      </c>
      <c r="M11" s="24">
        <f>1-Sales!$J11</f>
        <v>0.10999999999999999</v>
      </c>
    </row>
    <row r="12" spans="1:13" ht="16.5" thickBot="1" x14ac:dyDescent="0.3">
      <c r="A12" s="26">
        <v>45345</v>
      </c>
      <c r="B12" s="18" t="s">
        <v>14</v>
      </c>
      <c r="C12" s="19">
        <v>3500</v>
      </c>
      <c r="D12" s="18">
        <v>4000</v>
      </c>
      <c r="E12" s="19">
        <v>1429</v>
      </c>
      <c r="F12" s="18">
        <v>40</v>
      </c>
      <c r="G12" s="18" t="s">
        <v>11</v>
      </c>
      <c r="H12" s="2">
        <v>0.74</v>
      </c>
      <c r="I12" s="2">
        <v>0.85</v>
      </c>
      <c r="J12" s="2">
        <v>0.7</v>
      </c>
      <c r="K12" s="25">
        <f>1-Sales!$H12</f>
        <v>0.26</v>
      </c>
      <c r="L12" s="25">
        <f>1-Sales!$I12</f>
        <v>0.15000000000000002</v>
      </c>
      <c r="M12" s="25">
        <f>1-Sales!$J12</f>
        <v>0.30000000000000004</v>
      </c>
    </row>
    <row r="13" spans="1:13" ht="16.5" thickBot="1" x14ac:dyDescent="0.3">
      <c r="A13" s="27">
        <v>45345</v>
      </c>
      <c r="B13" s="21" t="s">
        <v>15</v>
      </c>
      <c r="C13" s="22">
        <v>6000</v>
      </c>
      <c r="D13" s="21">
        <v>2000</v>
      </c>
      <c r="E13" s="22">
        <v>1429</v>
      </c>
      <c r="F13" s="21">
        <v>100</v>
      </c>
      <c r="G13" s="21" t="s">
        <v>11</v>
      </c>
      <c r="H13" s="23">
        <v>0.9</v>
      </c>
      <c r="I13" s="23">
        <v>0.9</v>
      </c>
      <c r="J13" s="23">
        <v>0.72</v>
      </c>
      <c r="K13" s="24">
        <f>1-Sales!$H13</f>
        <v>9.9999999999999978E-2</v>
      </c>
      <c r="L13" s="24">
        <f>1-Sales!$I13</f>
        <v>9.9999999999999978E-2</v>
      </c>
      <c r="M13" s="24">
        <f>1-Sales!$J13</f>
        <v>0.28000000000000003</v>
      </c>
    </row>
    <row r="14" spans="1:13" ht="16.5" thickBot="1" x14ac:dyDescent="0.3">
      <c r="A14" s="26">
        <v>45345</v>
      </c>
      <c r="B14" s="18" t="s">
        <v>16</v>
      </c>
      <c r="C14" s="19">
        <v>4000</v>
      </c>
      <c r="D14" s="18">
        <v>2000</v>
      </c>
      <c r="E14" s="19">
        <v>1429</v>
      </c>
      <c r="F14" s="18">
        <v>15</v>
      </c>
      <c r="G14" s="18" t="s">
        <v>11</v>
      </c>
      <c r="H14" s="2">
        <v>0.95</v>
      </c>
      <c r="I14" s="2">
        <v>0.97</v>
      </c>
      <c r="J14" s="2">
        <v>0.81</v>
      </c>
      <c r="K14" s="25">
        <f>1-Sales!$H14</f>
        <v>5.0000000000000044E-2</v>
      </c>
      <c r="L14" s="25">
        <f>1-Sales!$I14</f>
        <v>3.0000000000000027E-2</v>
      </c>
      <c r="M14" s="25">
        <f>1-Sales!$J14</f>
        <v>0.18999999999999995</v>
      </c>
    </row>
    <row r="15" spans="1:13" ht="16.5" thickBot="1" x14ac:dyDescent="0.3">
      <c r="A15" s="27">
        <v>45345</v>
      </c>
      <c r="B15" s="21" t="s">
        <v>17</v>
      </c>
      <c r="C15" s="22">
        <v>10000</v>
      </c>
      <c r="D15" s="21">
        <v>2000</v>
      </c>
      <c r="E15" s="22">
        <v>1429</v>
      </c>
      <c r="F15" s="21">
        <v>20</v>
      </c>
      <c r="G15" s="21" t="s">
        <v>11</v>
      </c>
      <c r="H15" s="23">
        <v>0.99</v>
      </c>
      <c r="I15" s="23">
        <v>0.79</v>
      </c>
      <c r="J15" s="23">
        <v>0.75</v>
      </c>
      <c r="K15" s="24">
        <f>1-Sales!$H15</f>
        <v>1.0000000000000009E-2</v>
      </c>
      <c r="L15" s="24">
        <f>1-Sales!$I15</f>
        <v>0.20999999999999996</v>
      </c>
      <c r="M15" s="24">
        <f>1-Sales!$J15</f>
        <v>0.25</v>
      </c>
    </row>
    <row r="16" spans="1:13" ht="16.5" thickBot="1" x14ac:dyDescent="0.3">
      <c r="A16" s="26">
        <v>45374</v>
      </c>
      <c r="B16" s="18" t="s">
        <v>10</v>
      </c>
      <c r="C16" s="19">
        <v>8571</v>
      </c>
      <c r="D16" s="19">
        <v>4000</v>
      </c>
      <c r="E16" s="19">
        <v>1429</v>
      </c>
      <c r="F16" s="18">
        <v>45</v>
      </c>
      <c r="G16" s="18" t="s">
        <v>11</v>
      </c>
      <c r="H16" s="2">
        <v>0.86</v>
      </c>
      <c r="I16" s="2">
        <v>0.97</v>
      </c>
      <c r="J16" s="2">
        <v>0.89</v>
      </c>
      <c r="K16" s="25">
        <f>1-Sales!$H16</f>
        <v>0.14000000000000001</v>
      </c>
      <c r="L16" s="25">
        <f>1-Sales!$I16</f>
        <v>3.0000000000000027E-2</v>
      </c>
      <c r="M16" s="25">
        <f>1-Sales!$J16</f>
        <v>0.10999999999999999</v>
      </c>
    </row>
    <row r="17" spans="1:13" ht="16.5" thickBot="1" x14ac:dyDescent="0.3">
      <c r="A17" s="27">
        <v>45374</v>
      </c>
      <c r="B17" s="21" t="s">
        <v>12</v>
      </c>
      <c r="C17" s="22">
        <v>8571</v>
      </c>
      <c r="D17" s="22">
        <v>6000</v>
      </c>
      <c r="E17" s="22">
        <v>1429</v>
      </c>
      <c r="F17" s="21">
        <v>43</v>
      </c>
      <c r="G17" s="21" t="s">
        <v>11</v>
      </c>
      <c r="H17" s="23">
        <v>0.83</v>
      </c>
      <c r="I17" s="23">
        <v>0.72</v>
      </c>
      <c r="J17" s="23">
        <v>0.74</v>
      </c>
      <c r="K17" s="24">
        <f>1-Sales!$H17</f>
        <v>0.17000000000000004</v>
      </c>
      <c r="L17" s="24">
        <f>1-Sales!$I17</f>
        <v>0.28000000000000003</v>
      </c>
      <c r="M17" s="24">
        <f>1-Sales!$J17</f>
        <v>0.26</v>
      </c>
    </row>
    <row r="18" spans="1:13" ht="16.5" thickBot="1" x14ac:dyDescent="0.3">
      <c r="A18" s="26">
        <v>45374</v>
      </c>
      <c r="B18" s="18" t="s">
        <v>13</v>
      </c>
      <c r="C18" s="19">
        <v>8571</v>
      </c>
      <c r="D18" s="18">
        <v>6500</v>
      </c>
      <c r="E18" s="19">
        <v>1429</v>
      </c>
      <c r="F18" s="18">
        <v>43</v>
      </c>
      <c r="G18" s="18" t="s">
        <v>11</v>
      </c>
      <c r="H18" s="2">
        <v>0.74</v>
      </c>
      <c r="I18" s="2">
        <v>0.78</v>
      </c>
      <c r="J18" s="2">
        <v>0.94</v>
      </c>
      <c r="K18" s="25">
        <f>1-Sales!$H18</f>
        <v>0.26</v>
      </c>
      <c r="L18" s="25">
        <f>1-Sales!$I18</f>
        <v>0.21999999999999997</v>
      </c>
      <c r="M18" s="25">
        <f>1-Sales!$J18</f>
        <v>6.0000000000000053E-2</v>
      </c>
    </row>
    <row r="19" spans="1:13" ht="16.5" thickBot="1" x14ac:dyDescent="0.3">
      <c r="A19" s="27">
        <v>45374</v>
      </c>
      <c r="B19" s="21" t="s">
        <v>14</v>
      </c>
      <c r="C19" s="22">
        <v>8571</v>
      </c>
      <c r="D19" s="21">
        <v>12000</v>
      </c>
      <c r="E19" s="22">
        <v>1429</v>
      </c>
      <c r="F19" s="21">
        <v>43</v>
      </c>
      <c r="G19" s="21" t="s">
        <v>11</v>
      </c>
      <c r="H19" s="23">
        <v>0.8</v>
      </c>
      <c r="I19" s="23">
        <v>0.84</v>
      </c>
      <c r="J19" s="23">
        <v>0.81</v>
      </c>
      <c r="K19" s="24">
        <f>1-Sales!$H19</f>
        <v>0.19999999999999996</v>
      </c>
      <c r="L19" s="24">
        <f>1-Sales!$I19</f>
        <v>0.16000000000000003</v>
      </c>
      <c r="M19" s="24">
        <f>1-Sales!$J19</f>
        <v>0.18999999999999995</v>
      </c>
    </row>
    <row r="20" spans="1:13" ht="16.5" thickBot="1" x14ac:dyDescent="0.3">
      <c r="A20" s="26">
        <v>45374</v>
      </c>
      <c r="B20" s="18" t="s">
        <v>15</v>
      </c>
      <c r="C20" s="19">
        <v>8571</v>
      </c>
      <c r="D20" s="18">
        <v>3000</v>
      </c>
      <c r="E20" s="19">
        <v>1429</v>
      </c>
      <c r="F20" s="18">
        <v>43</v>
      </c>
      <c r="G20" s="18" t="s">
        <v>11</v>
      </c>
      <c r="H20" s="2">
        <v>0.89</v>
      </c>
      <c r="I20" s="2">
        <v>0.99</v>
      </c>
      <c r="J20" s="2">
        <v>0.97</v>
      </c>
      <c r="K20" s="25">
        <f>1-Sales!$H20</f>
        <v>0.10999999999999999</v>
      </c>
      <c r="L20" s="25">
        <f>1-Sales!$I20</f>
        <v>1.0000000000000009E-2</v>
      </c>
      <c r="M20" s="25">
        <f>1-Sales!$J20</f>
        <v>3.0000000000000027E-2</v>
      </c>
    </row>
    <row r="21" spans="1:13" ht="16.5" thickBot="1" x14ac:dyDescent="0.3">
      <c r="A21" s="27">
        <v>45374</v>
      </c>
      <c r="B21" s="21" t="s">
        <v>16</v>
      </c>
      <c r="C21" s="22">
        <v>8571</v>
      </c>
      <c r="D21" s="21">
        <v>2000</v>
      </c>
      <c r="E21" s="22">
        <v>1429</v>
      </c>
      <c r="F21" s="21">
        <v>40</v>
      </c>
      <c r="G21" s="21" t="s">
        <v>11</v>
      </c>
      <c r="H21" s="23">
        <v>0.71</v>
      </c>
      <c r="I21" s="23">
        <v>0.87</v>
      </c>
      <c r="J21" s="23">
        <v>0.94</v>
      </c>
      <c r="K21" s="24">
        <f>1-Sales!$H21</f>
        <v>0.29000000000000004</v>
      </c>
      <c r="L21" s="24">
        <f>1-Sales!$I21</f>
        <v>0.13</v>
      </c>
      <c r="M21" s="24">
        <f>1-Sales!$J21</f>
        <v>6.0000000000000053E-2</v>
      </c>
    </row>
    <row r="22" spans="1:13" ht="16.5" thickBot="1" x14ac:dyDescent="0.3">
      <c r="A22" s="26">
        <v>45374</v>
      </c>
      <c r="B22" s="18" t="s">
        <v>17</v>
      </c>
      <c r="C22" s="19">
        <v>8571</v>
      </c>
      <c r="D22" s="18">
        <v>2000</v>
      </c>
      <c r="E22" s="19">
        <v>1429</v>
      </c>
      <c r="F22" s="18">
        <v>43</v>
      </c>
      <c r="G22" s="18" t="s">
        <v>11</v>
      </c>
      <c r="H22" s="2">
        <v>0.9</v>
      </c>
      <c r="I22" s="2">
        <v>0.72</v>
      </c>
      <c r="J22" s="2">
        <v>0.94</v>
      </c>
      <c r="K22" s="25">
        <f>1-Sales!$H22</f>
        <v>9.9999999999999978E-2</v>
      </c>
      <c r="L22" s="25">
        <f>1-Sales!$I22</f>
        <v>0.28000000000000003</v>
      </c>
      <c r="M22" s="25">
        <f>1-Sales!$J22</f>
        <v>6.0000000000000053E-2</v>
      </c>
    </row>
    <row r="23" spans="1:13" ht="16.5" thickBot="1" x14ac:dyDescent="0.3">
      <c r="A23" s="27">
        <v>45405</v>
      </c>
      <c r="B23" s="21" t="s">
        <v>10</v>
      </c>
      <c r="C23" s="22">
        <v>7857</v>
      </c>
      <c r="D23" s="22">
        <v>3000</v>
      </c>
      <c r="E23" s="22">
        <v>5714</v>
      </c>
      <c r="F23" s="21">
        <v>100</v>
      </c>
      <c r="G23" s="21" t="s">
        <v>18</v>
      </c>
      <c r="H23" s="23">
        <v>0.89</v>
      </c>
      <c r="I23" s="23">
        <v>0.85</v>
      </c>
      <c r="J23" s="23">
        <v>0.87</v>
      </c>
      <c r="K23" s="24">
        <f>1-Sales!$H23</f>
        <v>0.10999999999999999</v>
      </c>
      <c r="L23" s="24">
        <f>1-Sales!$I23</f>
        <v>0.15000000000000002</v>
      </c>
      <c r="M23" s="24">
        <f>1-Sales!$J23</f>
        <v>0.13</v>
      </c>
    </row>
    <row r="24" spans="1:13" ht="16.5" thickBot="1" x14ac:dyDescent="0.3">
      <c r="A24" s="26">
        <v>45405</v>
      </c>
      <c r="B24" s="18" t="s">
        <v>12</v>
      </c>
      <c r="C24" s="19">
        <v>7857</v>
      </c>
      <c r="D24" s="19">
        <v>4500</v>
      </c>
      <c r="E24" s="19">
        <v>5714</v>
      </c>
      <c r="F24" s="18">
        <v>100</v>
      </c>
      <c r="G24" s="18" t="s">
        <v>18</v>
      </c>
      <c r="H24" s="2">
        <v>0.89</v>
      </c>
      <c r="I24" s="2">
        <v>0.8</v>
      </c>
      <c r="J24" s="2">
        <v>0.88</v>
      </c>
      <c r="K24" s="25">
        <f>1-Sales!$H24</f>
        <v>0.10999999999999999</v>
      </c>
      <c r="L24" s="25">
        <f>1-Sales!$I24</f>
        <v>0.19999999999999996</v>
      </c>
      <c r="M24" s="25">
        <f>1-Sales!$J24</f>
        <v>0.12</v>
      </c>
    </row>
    <row r="25" spans="1:13" ht="16.5" thickBot="1" x14ac:dyDescent="0.3">
      <c r="A25" s="27">
        <v>45405</v>
      </c>
      <c r="B25" s="21" t="s">
        <v>13</v>
      </c>
      <c r="C25" s="22">
        <v>7857</v>
      </c>
      <c r="D25" s="21">
        <v>5500</v>
      </c>
      <c r="E25" s="22">
        <v>5714</v>
      </c>
      <c r="F25" s="21">
        <v>100</v>
      </c>
      <c r="G25" s="21" t="s">
        <v>18</v>
      </c>
      <c r="H25" s="23">
        <v>0.98</v>
      </c>
      <c r="I25" s="23">
        <v>0.99</v>
      </c>
      <c r="J25" s="23">
        <v>0.81</v>
      </c>
      <c r="K25" s="24">
        <f>1-Sales!$H25</f>
        <v>2.0000000000000018E-2</v>
      </c>
      <c r="L25" s="24">
        <f>1-Sales!$I25</f>
        <v>1.0000000000000009E-2</v>
      </c>
      <c r="M25" s="24">
        <f>1-Sales!$J25</f>
        <v>0.18999999999999995</v>
      </c>
    </row>
    <row r="26" spans="1:13" ht="16.5" thickBot="1" x14ac:dyDescent="0.3">
      <c r="A26" s="26">
        <v>45405</v>
      </c>
      <c r="B26" s="18" t="s">
        <v>14</v>
      </c>
      <c r="C26" s="19">
        <v>7857</v>
      </c>
      <c r="D26" s="18">
        <v>10000</v>
      </c>
      <c r="E26" s="19">
        <v>5714</v>
      </c>
      <c r="F26" s="18">
        <v>100</v>
      </c>
      <c r="G26" s="18" t="s">
        <v>18</v>
      </c>
      <c r="H26" s="2">
        <v>0.81</v>
      </c>
      <c r="I26" s="2">
        <v>0.91</v>
      </c>
      <c r="J26" s="2">
        <v>0.95</v>
      </c>
      <c r="K26" s="25">
        <f>1-Sales!$H26</f>
        <v>0.18999999999999995</v>
      </c>
      <c r="L26" s="25">
        <f>1-Sales!$I26</f>
        <v>8.9999999999999969E-2</v>
      </c>
      <c r="M26" s="25">
        <f>1-Sales!$J26</f>
        <v>5.0000000000000044E-2</v>
      </c>
    </row>
    <row r="27" spans="1:13" ht="16.5" thickBot="1" x14ac:dyDescent="0.3">
      <c r="A27" s="27">
        <v>45405</v>
      </c>
      <c r="B27" s="21" t="s">
        <v>15</v>
      </c>
      <c r="C27" s="22">
        <v>7857</v>
      </c>
      <c r="D27" s="21">
        <v>2000</v>
      </c>
      <c r="E27" s="22">
        <v>5714</v>
      </c>
      <c r="F27" s="21">
        <v>100</v>
      </c>
      <c r="G27" s="21" t="s">
        <v>18</v>
      </c>
      <c r="H27" s="23">
        <v>0.97</v>
      </c>
      <c r="I27" s="23">
        <v>0.85</v>
      </c>
      <c r="J27" s="23">
        <v>0.85</v>
      </c>
      <c r="K27" s="24">
        <f>1-Sales!$H27</f>
        <v>3.0000000000000027E-2</v>
      </c>
      <c r="L27" s="24">
        <f>1-Sales!$I27</f>
        <v>0.15000000000000002</v>
      </c>
      <c r="M27" s="24">
        <f>1-Sales!$J27</f>
        <v>0.15000000000000002</v>
      </c>
    </row>
    <row r="28" spans="1:13" ht="16.5" thickBot="1" x14ac:dyDescent="0.3">
      <c r="A28" s="26">
        <v>45405</v>
      </c>
      <c r="B28" s="18" t="s">
        <v>16</v>
      </c>
      <c r="C28" s="19">
        <v>7857</v>
      </c>
      <c r="D28" s="18">
        <v>2000</v>
      </c>
      <c r="E28" s="19">
        <v>5714</v>
      </c>
      <c r="F28" s="18">
        <v>100</v>
      </c>
      <c r="G28" s="18" t="s">
        <v>18</v>
      </c>
      <c r="H28" s="2">
        <v>0.89</v>
      </c>
      <c r="I28" s="2">
        <v>0.94</v>
      </c>
      <c r="J28" s="2">
        <v>0.8</v>
      </c>
      <c r="K28" s="25">
        <f>1-Sales!$H28</f>
        <v>0.10999999999999999</v>
      </c>
      <c r="L28" s="25">
        <f>1-Sales!$I28</f>
        <v>6.0000000000000053E-2</v>
      </c>
      <c r="M28" s="25">
        <f>1-Sales!$J28</f>
        <v>0.19999999999999996</v>
      </c>
    </row>
    <row r="29" spans="1:13" ht="16.5" thickBot="1" x14ac:dyDescent="0.3">
      <c r="A29" s="27">
        <v>45405</v>
      </c>
      <c r="B29" s="21" t="s">
        <v>17</v>
      </c>
      <c r="C29" s="22">
        <v>7857</v>
      </c>
      <c r="D29" s="21">
        <v>2000</v>
      </c>
      <c r="E29" s="22">
        <v>5714</v>
      </c>
      <c r="F29" s="21">
        <v>100</v>
      </c>
      <c r="G29" s="21" t="s">
        <v>18</v>
      </c>
      <c r="H29" s="23">
        <v>0.88</v>
      </c>
      <c r="I29" s="23">
        <v>0.94</v>
      </c>
      <c r="J29" s="23">
        <v>0.7</v>
      </c>
      <c r="K29" s="24">
        <f>1-Sales!$H29</f>
        <v>0.12</v>
      </c>
      <c r="L29" s="24">
        <f>1-Sales!$I29</f>
        <v>6.0000000000000053E-2</v>
      </c>
      <c r="M29" s="24">
        <f>1-Sales!$J29</f>
        <v>0.30000000000000004</v>
      </c>
    </row>
    <row r="30" spans="1:13" ht="16.5" thickBot="1" x14ac:dyDescent="0.3">
      <c r="A30" s="26">
        <v>45435</v>
      </c>
      <c r="B30" s="18" t="s">
        <v>10</v>
      </c>
      <c r="C30" s="19">
        <v>11429</v>
      </c>
      <c r="D30" s="19">
        <v>20000</v>
      </c>
      <c r="E30" s="19">
        <v>2857</v>
      </c>
      <c r="F30" s="18">
        <v>90</v>
      </c>
      <c r="G30" s="18" t="s">
        <v>18</v>
      </c>
      <c r="H30" s="2">
        <v>0.75</v>
      </c>
      <c r="I30" s="2">
        <v>0.77</v>
      </c>
      <c r="J30" s="2">
        <v>0.84</v>
      </c>
      <c r="K30" s="25">
        <f>1-Sales!$H30</f>
        <v>0.25</v>
      </c>
      <c r="L30" s="25">
        <f>1-Sales!$I30</f>
        <v>0.22999999999999998</v>
      </c>
      <c r="M30" s="25">
        <f>1-Sales!$J30</f>
        <v>0.16000000000000003</v>
      </c>
    </row>
    <row r="31" spans="1:13" ht="16.5" thickBot="1" x14ac:dyDescent="0.3">
      <c r="A31" s="27">
        <v>45435</v>
      </c>
      <c r="B31" s="21" t="s">
        <v>12</v>
      </c>
      <c r="C31" s="22">
        <v>11429</v>
      </c>
      <c r="D31" s="22">
        <v>17000</v>
      </c>
      <c r="E31" s="22">
        <v>2857</v>
      </c>
      <c r="F31" s="21">
        <v>80</v>
      </c>
      <c r="G31" s="21" t="s">
        <v>18</v>
      </c>
      <c r="H31" s="23">
        <v>0.73</v>
      </c>
      <c r="I31" s="23">
        <v>0.96</v>
      </c>
      <c r="J31" s="23">
        <v>0.93</v>
      </c>
      <c r="K31" s="24">
        <f>1-Sales!$H31</f>
        <v>0.27</v>
      </c>
      <c r="L31" s="24">
        <f>1-Sales!$I31</f>
        <v>4.0000000000000036E-2</v>
      </c>
      <c r="M31" s="24">
        <f>1-Sales!$J31</f>
        <v>6.9999999999999951E-2</v>
      </c>
    </row>
    <row r="32" spans="1:13" ht="16.5" thickBot="1" x14ac:dyDescent="0.3">
      <c r="A32" s="26">
        <v>45435</v>
      </c>
      <c r="B32" s="18" t="s">
        <v>13</v>
      </c>
      <c r="C32" s="19">
        <v>11429</v>
      </c>
      <c r="D32" s="18">
        <v>16000</v>
      </c>
      <c r="E32" s="19">
        <v>2857</v>
      </c>
      <c r="F32" s="18">
        <v>90</v>
      </c>
      <c r="G32" s="18" t="s">
        <v>18</v>
      </c>
      <c r="H32" s="2">
        <v>0.93</v>
      </c>
      <c r="I32" s="2">
        <v>0.74</v>
      </c>
      <c r="J32" s="2">
        <v>0.93</v>
      </c>
      <c r="K32" s="25">
        <f>1-Sales!$H32</f>
        <v>6.9999999999999951E-2</v>
      </c>
      <c r="L32" s="25">
        <f>1-Sales!$I32</f>
        <v>0.26</v>
      </c>
      <c r="M32" s="25">
        <f>1-Sales!$J32</f>
        <v>6.9999999999999951E-2</v>
      </c>
    </row>
    <row r="33" spans="1:13" ht="16.5" thickBot="1" x14ac:dyDescent="0.3">
      <c r="A33" s="27">
        <v>45435</v>
      </c>
      <c r="B33" s="21" t="s">
        <v>14</v>
      </c>
      <c r="C33" s="22">
        <v>11429</v>
      </c>
      <c r="D33" s="21">
        <v>12000</v>
      </c>
      <c r="E33" s="22">
        <v>2857</v>
      </c>
      <c r="F33" s="21">
        <v>110</v>
      </c>
      <c r="G33" s="21" t="s">
        <v>18</v>
      </c>
      <c r="H33" s="23">
        <v>0.85</v>
      </c>
      <c r="I33" s="23">
        <v>0.7</v>
      </c>
      <c r="J33" s="23">
        <v>0.99</v>
      </c>
      <c r="K33" s="24">
        <f>1-Sales!$H33</f>
        <v>0.15000000000000002</v>
      </c>
      <c r="L33" s="24">
        <f>1-Sales!$I33</f>
        <v>0.30000000000000004</v>
      </c>
      <c r="M33" s="24">
        <f>1-Sales!$J33</f>
        <v>1.0000000000000009E-2</v>
      </c>
    </row>
    <row r="34" spans="1:13" ht="16.5" thickBot="1" x14ac:dyDescent="0.3">
      <c r="A34" s="26">
        <v>45435</v>
      </c>
      <c r="B34" s="18" t="s">
        <v>15</v>
      </c>
      <c r="C34" s="19">
        <v>11429</v>
      </c>
      <c r="D34" s="18">
        <v>20500</v>
      </c>
      <c r="E34" s="19">
        <v>2857</v>
      </c>
      <c r="F34" s="18">
        <v>90</v>
      </c>
      <c r="G34" s="18" t="s">
        <v>18</v>
      </c>
      <c r="H34" s="2">
        <v>0.92</v>
      </c>
      <c r="I34" s="2">
        <v>0.99</v>
      </c>
      <c r="J34" s="2">
        <v>0.88</v>
      </c>
      <c r="K34" s="25">
        <f>1-Sales!$H34</f>
        <v>7.999999999999996E-2</v>
      </c>
      <c r="L34" s="25">
        <f>1-Sales!$I34</f>
        <v>1.0000000000000009E-2</v>
      </c>
      <c r="M34" s="25">
        <f>1-Sales!$J34</f>
        <v>0.12</v>
      </c>
    </row>
    <row r="35" spans="1:13" ht="16.5" thickBot="1" x14ac:dyDescent="0.3">
      <c r="A35" s="27">
        <v>45435</v>
      </c>
      <c r="B35" s="21" t="s">
        <v>16</v>
      </c>
      <c r="C35" s="22">
        <v>11429</v>
      </c>
      <c r="D35" s="21">
        <v>21000</v>
      </c>
      <c r="E35" s="22">
        <v>2857</v>
      </c>
      <c r="F35" s="21">
        <v>100</v>
      </c>
      <c r="G35" s="21" t="s">
        <v>18</v>
      </c>
      <c r="H35" s="23">
        <v>0.75</v>
      </c>
      <c r="I35" s="23">
        <v>0.97</v>
      </c>
      <c r="J35" s="23">
        <v>0.83</v>
      </c>
      <c r="K35" s="24">
        <f>1-Sales!$H35</f>
        <v>0.25</v>
      </c>
      <c r="L35" s="24">
        <f>1-Sales!$I35</f>
        <v>3.0000000000000027E-2</v>
      </c>
      <c r="M35" s="24">
        <f>1-Sales!$J35</f>
        <v>0.17000000000000004</v>
      </c>
    </row>
    <row r="36" spans="1:13" ht="16.5" thickBot="1" x14ac:dyDescent="0.3">
      <c r="A36" s="26">
        <v>45435</v>
      </c>
      <c r="B36" s="18" t="s">
        <v>17</v>
      </c>
      <c r="C36" s="19">
        <v>11429</v>
      </c>
      <c r="D36" s="18">
        <v>21500</v>
      </c>
      <c r="E36" s="19">
        <v>2857</v>
      </c>
      <c r="F36" s="18">
        <v>90</v>
      </c>
      <c r="G36" s="18" t="s">
        <v>18</v>
      </c>
      <c r="H36" s="2">
        <v>0.77</v>
      </c>
      <c r="I36" s="2">
        <v>0.97</v>
      </c>
      <c r="J36" s="2">
        <v>0.78</v>
      </c>
      <c r="K36" s="25">
        <f>1-Sales!$H36</f>
        <v>0.22999999999999998</v>
      </c>
      <c r="L36" s="25">
        <f>1-Sales!$I36</f>
        <v>3.0000000000000027E-2</v>
      </c>
      <c r="M36" s="25">
        <f>1-Sales!$J36</f>
        <v>0.21999999999999997</v>
      </c>
    </row>
    <row r="37" spans="1:13" ht="16.5" thickBot="1" x14ac:dyDescent="0.3">
      <c r="A37" s="27">
        <v>45466</v>
      </c>
      <c r="B37" s="21" t="s">
        <v>10</v>
      </c>
      <c r="C37" s="22">
        <v>14286</v>
      </c>
      <c r="D37" s="22">
        <v>22000</v>
      </c>
      <c r="E37" s="21">
        <v>857</v>
      </c>
      <c r="F37" s="21">
        <v>228</v>
      </c>
      <c r="G37" s="21" t="s">
        <v>18</v>
      </c>
      <c r="H37" s="23">
        <v>0.79</v>
      </c>
      <c r="I37" s="23">
        <v>0.75</v>
      </c>
      <c r="J37" s="23">
        <v>0.93</v>
      </c>
      <c r="K37" s="24">
        <f>1-Sales!$H37</f>
        <v>0.20999999999999996</v>
      </c>
      <c r="L37" s="24">
        <f>1-Sales!$I37</f>
        <v>0.25</v>
      </c>
      <c r="M37" s="24">
        <f>1-Sales!$J37</f>
        <v>6.9999999999999951E-2</v>
      </c>
    </row>
    <row r="38" spans="1:13" ht="16.5" thickBot="1" x14ac:dyDescent="0.3">
      <c r="A38" s="26">
        <v>45466</v>
      </c>
      <c r="B38" s="18" t="s">
        <v>12</v>
      </c>
      <c r="C38" s="19">
        <v>14286</v>
      </c>
      <c r="D38" s="19">
        <v>18000</v>
      </c>
      <c r="E38" s="18">
        <v>857</v>
      </c>
      <c r="F38" s="18">
        <v>220</v>
      </c>
      <c r="G38" s="18" t="s">
        <v>18</v>
      </c>
      <c r="H38" s="2">
        <v>0.81</v>
      </c>
      <c r="I38" s="2">
        <v>0.98</v>
      </c>
      <c r="J38" s="2">
        <v>0.86</v>
      </c>
      <c r="K38" s="25">
        <f>1-Sales!$H38</f>
        <v>0.18999999999999995</v>
      </c>
      <c r="L38" s="25">
        <f>1-Sales!$I38</f>
        <v>2.0000000000000018E-2</v>
      </c>
      <c r="M38" s="25">
        <f>1-Sales!$J38</f>
        <v>0.14000000000000001</v>
      </c>
    </row>
    <row r="39" spans="1:13" ht="16.5" thickBot="1" x14ac:dyDescent="0.3">
      <c r="A39" s="27">
        <v>45466</v>
      </c>
      <c r="B39" s="21" t="s">
        <v>13</v>
      </c>
      <c r="C39" s="22">
        <v>14286</v>
      </c>
      <c r="D39" s="21">
        <v>18500</v>
      </c>
      <c r="E39" s="21">
        <v>857</v>
      </c>
      <c r="F39" s="21">
        <v>228</v>
      </c>
      <c r="G39" s="21" t="s">
        <v>18</v>
      </c>
      <c r="H39" s="23">
        <v>0.86</v>
      </c>
      <c r="I39" s="23">
        <v>0.82</v>
      </c>
      <c r="J39" s="23">
        <v>0.86</v>
      </c>
      <c r="K39" s="24">
        <f>1-Sales!$H39</f>
        <v>0.14000000000000001</v>
      </c>
      <c r="L39" s="24">
        <f>1-Sales!$I39</f>
        <v>0.18000000000000005</v>
      </c>
      <c r="M39" s="24">
        <f>1-Sales!$J39</f>
        <v>0.14000000000000001</v>
      </c>
    </row>
    <row r="40" spans="1:13" ht="16.5" thickBot="1" x14ac:dyDescent="0.3">
      <c r="A40" s="26">
        <v>45466</v>
      </c>
      <c r="B40" s="18" t="s">
        <v>14</v>
      </c>
      <c r="C40" s="19">
        <v>14286</v>
      </c>
      <c r="D40" s="18">
        <v>14314</v>
      </c>
      <c r="E40" s="18">
        <v>857</v>
      </c>
      <c r="F40" s="18">
        <v>238</v>
      </c>
      <c r="G40" s="18" t="s">
        <v>18</v>
      </c>
      <c r="H40" s="2">
        <v>0.72</v>
      </c>
      <c r="I40" s="2">
        <v>0.95</v>
      </c>
      <c r="J40" s="2">
        <v>0.9</v>
      </c>
      <c r="K40" s="25">
        <f>1-Sales!$H40</f>
        <v>0.28000000000000003</v>
      </c>
      <c r="L40" s="25">
        <f>1-Sales!$I40</f>
        <v>5.0000000000000044E-2</v>
      </c>
      <c r="M40" s="25">
        <f>1-Sales!$J40</f>
        <v>9.9999999999999978E-2</v>
      </c>
    </row>
    <row r="41" spans="1:13" ht="16.5" thickBot="1" x14ac:dyDescent="0.3">
      <c r="A41" s="27">
        <v>45466</v>
      </c>
      <c r="B41" s="21" t="s">
        <v>15</v>
      </c>
      <c r="C41" s="22">
        <v>14286</v>
      </c>
      <c r="D41" s="21">
        <v>21000</v>
      </c>
      <c r="E41" s="21">
        <v>857</v>
      </c>
      <c r="F41" s="21">
        <v>228</v>
      </c>
      <c r="G41" s="21" t="s">
        <v>18</v>
      </c>
      <c r="H41" s="23">
        <v>0.71</v>
      </c>
      <c r="I41" s="23">
        <v>0.8</v>
      </c>
      <c r="J41" s="23">
        <v>0.76</v>
      </c>
      <c r="K41" s="24">
        <f>1-Sales!$H41</f>
        <v>0.29000000000000004</v>
      </c>
      <c r="L41" s="24">
        <f>1-Sales!$I41</f>
        <v>0.19999999999999996</v>
      </c>
      <c r="M41" s="24">
        <f>1-Sales!$J41</f>
        <v>0.24</v>
      </c>
    </row>
    <row r="42" spans="1:13" ht="16.5" thickBot="1" x14ac:dyDescent="0.3">
      <c r="A42" s="26">
        <v>45466</v>
      </c>
      <c r="B42" s="18" t="s">
        <v>16</v>
      </c>
      <c r="C42" s="19">
        <v>14286</v>
      </c>
      <c r="D42" s="18">
        <v>22500</v>
      </c>
      <c r="E42" s="18">
        <v>857</v>
      </c>
      <c r="F42" s="18">
        <v>230</v>
      </c>
      <c r="G42" s="18" t="s">
        <v>18</v>
      </c>
      <c r="H42" s="2">
        <v>0.97</v>
      </c>
      <c r="I42" s="2">
        <v>0.95</v>
      </c>
      <c r="J42" s="2">
        <v>0.85</v>
      </c>
      <c r="K42" s="25">
        <f>1-Sales!$H42</f>
        <v>3.0000000000000027E-2</v>
      </c>
      <c r="L42" s="25">
        <f>1-Sales!$I42</f>
        <v>5.0000000000000044E-2</v>
      </c>
      <c r="M42" s="25">
        <f>1-Sales!$J42</f>
        <v>0.15000000000000002</v>
      </c>
    </row>
    <row r="43" spans="1:13" ht="16.5" thickBot="1" x14ac:dyDescent="0.3">
      <c r="A43" s="27">
        <v>45466</v>
      </c>
      <c r="B43" s="21" t="s">
        <v>17</v>
      </c>
      <c r="C43" s="22">
        <v>14286</v>
      </c>
      <c r="D43" s="21">
        <v>22900</v>
      </c>
      <c r="E43" s="21">
        <v>857</v>
      </c>
      <c r="F43" s="21">
        <v>228</v>
      </c>
      <c r="G43" s="21" t="s">
        <v>18</v>
      </c>
      <c r="H43" s="23">
        <v>0.95</v>
      </c>
      <c r="I43" s="23">
        <v>0.85</v>
      </c>
      <c r="J43" s="23">
        <v>0.91</v>
      </c>
      <c r="K43" s="24">
        <f>1-Sales!$H43</f>
        <v>5.0000000000000044E-2</v>
      </c>
      <c r="L43" s="24">
        <f>1-Sales!$I43</f>
        <v>0.15000000000000002</v>
      </c>
      <c r="M43" s="24">
        <f>1-Sales!$J43</f>
        <v>8.9999999999999969E-2</v>
      </c>
    </row>
    <row r="44" spans="1:13" ht="16.5" thickBot="1" x14ac:dyDescent="0.3">
      <c r="A44" s="26">
        <v>45496</v>
      </c>
      <c r="B44" s="18" t="s">
        <v>10</v>
      </c>
      <c r="C44" s="19">
        <v>18563</v>
      </c>
      <c r="D44" s="19">
        <v>25000</v>
      </c>
      <c r="E44" s="18">
        <v>714</v>
      </c>
      <c r="F44" s="18">
        <v>250</v>
      </c>
      <c r="G44" s="18" t="s">
        <v>19</v>
      </c>
      <c r="H44" s="2">
        <v>0.97</v>
      </c>
      <c r="I44" s="2">
        <v>0.7</v>
      </c>
      <c r="J44" s="2">
        <v>0.93</v>
      </c>
      <c r="K44" s="25">
        <f>1-Sales!$H44</f>
        <v>3.0000000000000027E-2</v>
      </c>
      <c r="L44" s="25">
        <f>1-Sales!$I44</f>
        <v>0.30000000000000004</v>
      </c>
      <c r="M44" s="25">
        <f>1-Sales!$J44</f>
        <v>6.9999999999999951E-2</v>
      </c>
    </row>
    <row r="45" spans="1:13" ht="16.5" thickBot="1" x14ac:dyDescent="0.3">
      <c r="A45" s="27">
        <v>45496</v>
      </c>
      <c r="B45" s="21" t="s">
        <v>12</v>
      </c>
      <c r="C45" s="22">
        <v>18563</v>
      </c>
      <c r="D45" s="22">
        <v>22000</v>
      </c>
      <c r="E45" s="21">
        <v>714</v>
      </c>
      <c r="F45" s="21">
        <v>240</v>
      </c>
      <c r="G45" s="21" t="s">
        <v>19</v>
      </c>
      <c r="H45" s="23">
        <v>0.9</v>
      </c>
      <c r="I45" s="23">
        <v>0.98</v>
      </c>
      <c r="J45" s="23">
        <v>0.96</v>
      </c>
      <c r="K45" s="24">
        <f>1-Sales!$H45</f>
        <v>9.9999999999999978E-2</v>
      </c>
      <c r="L45" s="24">
        <f>1-Sales!$I45</f>
        <v>2.0000000000000018E-2</v>
      </c>
      <c r="M45" s="24">
        <f>1-Sales!$J45</f>
        <v>4.0000000000000036E-2</v>
      </c>
    </row>
    <row r="46" spans="1:13" ht="16.5" thickBot="1" x14ac:dyDescent="0.3">
      <c r="A46" s="26">
        <v>45496</v>
      </c>
      <c r="B46" s="18" t="s">
        <v>13</v>
      </c>
      <c r="C46" s="19">
        <v>18563</v>
      </c>
      <c r="D46" s="18">
        <v>25000</v>
      </c>
      <c r="E46" s="18">
        <v>714</v>
      </c>
      <c r="F46" s="18">
        <v>270</v>
      </c>
      <c r="G46" s="18" t="s">
        <v>19</v>
      </c>
      <c r="H46" s="2">
        <v>0.9</v>
      </c>
      <c r="I46" s="2">
        <v>0.95</v>
      </c>
      <c r="J46" s="2">
        <v>0.98</v>
      </c>
      <c r="K46" s="25">
        <f>1-Sales!$H46</f>
        <v>9.9999999999999978E-2</v>
      </c>
      <c r="L46" s="25">
        <f>1-Sales!$I46</f>
        <v>5.0000000000000044E-2</v>
      </c>
      <c r="M46" s="25">
        <f>1-Sales!$J46</f>
        <v>2.0000000000000018E-2</v>
      </c>
    </row>
    <row r="47" spans="1:13" ht="16.5" thickBot="1" x14ac:dyDescent="0.3">
      <c r="A47" s="27">
        <v>45496</v>
      </c>
      <c r="B47" s="21" t="s">
        <v>14</v>
      </c>
      <c r="C47" s="22">
        <v>18563</v>
      </c>
      <c r="D47" s="21">
        <v>25000</v>
      </c>
      <c r="E47" s="21">
        <v>714</v>
      </c>
      <c r="F47" s="21">
        <v>259</v>
      </c>
      <c r="G47" s="21" t="s">
        <v>19</v>
      </c>
      <c r="H47" s="23">
        <v>0.96</v>
      </c>
      <c r="I47" s="23">
        <v>0.81</v>
      </c>
      <c r="J47" s="23">
        <v>0.85</v>
      </c>
      <c r="K47" s="24">
        <f>1-Sales!$H47</f>
        <v>4.0000000000000036E-2</v>
      </c>
      <c r="L47" s="24">
        <f>1-Sales!$I47</f>
        <v>0.18999999999999995</v>
      </c>
      <c r="M47" s="24">
        <f>1-Sales!$J47</f>
        <v>0.15000000000000002</v>
      </c>
    </row>
    <row r="48" spans="1:13" ht="16.5" thickBot="1" x14ac:dyDescent="0.3">
      <c r="A48" s="26">
        <v>45496</v>
      </c>
      <c r="B48" s="18" t="s">
        <v>15</v>
      </c>
      <c r="C48" s="19">
        <v>18563</v>
      </c>
      <c r="D48" s="18">
        <v>25000</v>
      </c>
      <c r="E48" s="18">
        <v>714</v>
      </c>
      <c r="F48" s="18">
        <v>260</v>
      </c>
      <c r="G48" s="18" t="s">
        <v>19</v>
      </c>
      <c r="H48" s="2">
        <v>0.98</v>
      </c>
      <c r="I48" s="2">
        <v>0.84</v>
      </c>
      <c r="J48" s="2">
        <v>0.89</v>
      </c>
      <c r="K48" s="25">
        <f>1-Sales!$H48</f>
        <v>2.0000000000000018E-2</v>
      </c>
      <c r="L48" s="25">
        <f>1-Sales!$I48</f>
        <v>0.16000000000000003</v>
      </c>
      <c r="M48" s="25">
        <f>1-Sales!$J48</f>
        <v>0.10999999999999999</v>
      </c>
    </row>
    <row r="49" spans="1:13" ht="16.5" thickBot="1" x14ac:dyDescent="0.3">
      <c r="A49" s="27">
        <v>45496</v>
      </c>
      <c r="B49" s="21" t="s">
        <v>16</v>
      </c>
      <c r="C49" s="22">
        <v>18563</v>
      </c>
      <c r="D49" s="21">
        <v>25000</v>
      </c>
      <c r="E49" s="21">
        <v>714</v>
      </c>
      <c r="F49" s="21">
        <v>260</v>
      </c>
      <c r="G49" s="21" t="s">
        <v>19</v>
      </c>
      <c r="H49" s="23">
        <v>0.76</v>
      </c>
      <c r="I49" s="23">
        <v>0.7</v>
      </c>
      <c r="J49" s="23">
        <v>0.86</v>
      </c>
      <c r="K49" s="24">
        <f>1-Sales!$H49</f>
        <v>0.24</v>
      </c>
      <c r="L49" s="24">
        <f>1-Sales!$I49</f>
        <v>0.30000000000000004</v>
      </c>
      <c r="M49" s="24">
        <f>1-Sales!$J49</f>
        <v>0.14000000000000001</v>
      </c>
    </row>
    <row r="50" spans="1:13" ht="16.5" thickBot="1" x14ac:dyDescent="0.3">
      <c r="A50" s="26">
        <v>45496</v>
      </c>
      <c r="B50" s="18" t="s">
        <v>17</v>
      </c>
      <c r="C50" s="19">
        <v>18563</v>
      </c>
      <c r="D50" s="18">
        <v>25000</v>
      </c>
      <c r="E50" s="18">
        <v>714</v>
      </c>
      <c r="F50" s="18">
        <v>261</v>
      </c>
      <c r="G50" s="18" t="s">
        <v>19</v>
      </c>
      <c r="H50" s="2">
        <v>0.91</v>
      </c>
      <c r="I50" s="2">
        <v>0.77</v>
      </c>
      <c r="J50" s="2">
        <v>0.75</v>
      </c>
      <c r="K50" s="25">
        <f>1-Sales!$H50</f>
        <v>8.9999999999999969E-2</v>
      </c>
      <c r="L50" s="25">
        <f>1-Sales!$I50</f>
        <v>0.22999999999999998</v>
      </c>
      <c r="M50" s="25">
        <f>1-Sales!$J50</f>
        <v>0.25</v>
      </c>
    </row>
    <row r="51" spans="1:13" ht="16.5" thickBot="1" x14ac:dyDescent="0.3">
      <c r="A51" s="27">
        <v>45527</v>
      </c>
      <c r="B51" s="21" t="s">
        <v>10</v>
      </c>
      <c r="C51" s="22">
        <v>18571</v>
      </c>
      <c r="D51" s="22">
        <v>25000</v>
      </c>
      <c r="E51" s="21">
        <v>714</v>
      </c>
      <c r="F51" s="21">
        <v>242</v>
      </c>
      <c r="G51" s="21" t="s">
        <v>19</v>
      </c>
      <c r="H51" s="23">
        <v>0.79</v>
      </c>
      <c r="I51" s="23">
        <v>0.81</v>
      </c>
      <c r="J51" s="23">
        <v>0.74</v>
      </c>
      <c r="K51" s="24">
        <f>1-Sales!$H51</f>
        <v>0.20999999999999996</v>
      </c>
      <c r="L51" s="24">
        <f>1-Sales!$I51</f>
        <v>0.18999999999999995</v>
      </c>
      <c r="M51" s="24">
        <f>1-Sales!$J51</f>
        <v>0.26</v>
      </c>
    </row>
    <row r="52" spans="1:13" ht="16.5" thickBot="1" x14ac:dyDescent="0.3">
      <c r="A52" s="26">
        <v>45527</v>
      </c>
      <c r="B52" s="18" t="s">
        <v>12</v>
      </c>
      <c r="C52" s="19">
        <v>18571</v>
      </c>
      <c r="D52" s="19">
        <v>22500</v>
      </c>
      <c r="E52" s="18">
        <v>714</v>
      </c>
      <c r="F52" s="18">
        <v>250</v>
      </c>
      <c r="G52" s="18" t="s">
        <v>19</v>
      </c>
      <c r="H52" s="2">
        <v>0.85</v>
      </c>
      <c r="I52" s="2">
        <v>0.82</v>
      </c>
      <c r="J52" s="2">
        <v>0.73</v>
      </c>
      <c r="K52" s="25">
        <f>1-Sales!$H52</f>
        <v>0.15000000000000002</v>
      </c>
      <c r="L52" s="25">
        <f>1-Sales!$I52</f>
        <v>0.18000000000000005</v>
      </c>
      <c r="M52" s="25">
        <f>1-Sales!$J52</f>
        <v>0.27</v>
      </c>
    </row>
    <row r="53" spans="1:13" ht="16.5" thickBot="1" x14ac:dyDescent="0.3">
      <c r="A53" s="27">
        <v>45527</v>
      </c>
      <c r="B53" s="21" t="s">
        <v>13</v>
      </c>
      <c r="C53" s="22">
        <v>18571</v>
      </c>
      <c r="D53" s="21">
        <v>25000</v>
      </c>
      <c r="E53" s="21">
        <v>714</v>
      </c>
      <c r="F53" s="21">
        <v>242</v>
      </c>
      <c r="G53" s="21" t="s">
        <v>19</v>
      </c>
      <c r="H53" s="23">
        <v>0.88</v>
      </c>
      <c r="I53" s="23">
        <v>0.84</v>
      </c>
      <c r="J53" s="23">
        <v>0.75</v>
      </c>
      <c r="K53" s="24">
        <f>1-Sales!$H53</f>
        <v>0.12</v>
      </c>
      <c r="L53" s="24">
        <f>1-Sales!$I53</f>
        <v>0.16000000000000003</v>
      </c>
      <c r="M53" s="24">
        <f>1-Sales!$J53</f>
        <v>0.25</v>
      </c>
    </row>
    <row r="54" spans="1:13" ht="16.5" thickBot="1" x14ac:dyDescent="0.3">
      <c r="A54" s="26">
        <v>45527</v>
      </c>
      <c r="B54" s="18" t="s">
        <v>14</v>
      </c>
      <c r="C54" s="19">
        <v>18571</v>
      </c>
      <c r="D54" s="18">
        <v>25000</v>
      </c>
      <c r="E54" s="18">
        <v>714</v>
      </c>
      <c r="F54" s="18">
        <v>242</v>
      </c>
      <c r="G54" s="18" t="s">
        <v>19</v>
      </c>
      <c r="H54" s="2">
        <v>0.81</v>
      </c>
      <c r="I54" s="2">
        <v>0.92</v>
      </c>
      <c r="J54" s="2">
        <v>0.91</v>
      </c>
      <c r="K54" s="25">
        <f>1-Sales!$H54</f>
        <v>0.18999999999999995</v>
      </c>
      <c r="L54" s="25">
        <f>1-Sales!$I54</f>
        <v>7.999999999999996E-2</v>
      </c>
      <c r="M54" s="25">
        <f>1-Sales!$J54</f>
        <v>8.9999999999999969E-2</v>
      </c>
    </row>
    <row r="55" spans="1:13" ht="16.5" thickBot="1" x14ac:dyDescent="0.3">
      <c r="A55" s="27">
        <v>45527</v>
      </c>
      <c r="B55" s="21" t="s">
        <v>15</v>
      </c>
      <c r="C55" s="22">
        <v>18571</v>
      </c>
      <c r="D55" s="21">
        <v>25000</v>
      </c>
      <c r="E55" s="21">
        <v>714</v>
      </c>
      <c r="F55" s="21">
        <v>242</v>
      </c>
      <c r="G55" s="21" t="s">
        <v>19</v>
      </c>
      <c r="H55" s="23">
        <v>0.84</v>
      </c>
      <c r="I55" s="23">
        <v>0.73</v>
      </c>
      <c r="J55" s="23">
        <v>0.99</v>
      </c>
      <c r="K55" s="24">
        <f>1-Sales!$H55</f>
        <v>0.16000000000000003</v>
      </c>
      <c r="L55" s="24">
        <f>1-Sales!$I55</f>
        <v>0.27</v>
      </c>
      <c r="M55" s="24">
        <f>1-Sales!$J55</f>
        <v>1.0000000000000009E-2</v>
      </c>
    </row>
    <row r="56" spans="1:13" ht="16.5" thickBot="1" x14ac:dyDescent="0.3">
      <c r="A56" s="26">
        <v>45527</v>
      </c>
      <c r="B56" s="18" t="s">
        <v>16</v>
      </c>
      <c r="C56" s="19">
        <v>18571</v>
      </c>
      <c r="D56" s="18">
        <v>25000</v>
      </c>
      <c r="E56" s="18">
        <v>714</v>
      </c>
      <c r="F56" s="18">
        <v>240</v>
      </c>
      <c r="G56" s="18" t="s">
        <v>19</v>
      </c>
      <c r="H56" s="2">
        <v>0.93</v>
      </c>
      <c r="I56" s="2">
        <v>0.79</v>
      </c>
      <c r="J56" s="2">
        <v>0.72</v>
      </c>
      <c r="K56" s="25">
        <f>1-Sales!$H56</f>
        <v>6.9999999999999951E-2</v>
      </c>
      <c r="L56" s="25">
        <f>1-Sales!$I56</f>
        <v>0.20999999999999996</v>
      </c>
      <c r="M56" s="25">
        <f>1-Sales!$J56</f>
        <v>0.28000000000000003</v>
      </c>
    </row>
    <row r="57" spans="1:13" ht="16.5" thickBot="1" x14ac:dyDescent="0.3">
      <c r="A57" s="27">
        <v>45527</v>
      </c>
      <c r="B57" s="21" t="s">
        <v>17</v>
      </c>
      <c r="C57" s="22">
        <v>18571</v>
      </c>
      <c r="D57" s="21">
        <v>25000</v>
      </c>
      <c r="E57" s="21">
        <v>714</v>
      </c>
      <c r="F57" s="21">
        <v>242</v>
      </c>
      <c r="G57" s="21" t="s">
        <v>19</v>
      </c>
      <c r="H57" s="23">
        <v>0.84</v>
      </c>
      <c r="I57" s="23">
        <v>0.79</v>
      </c>
      <c r="J57" s="23">
        <v>0.8</v>
      </c>
      <c r="K57" s="24">
        <f>1-Sales!$H57</f>
        <v>0.16000000000000003</v>
      </c>
      <c r="L57" s="24">
        <f>1-Sales!$I57</f>
        <v>0.20999999999999996</v>
      </c>
      <c r="M57" s="24">
        <f>1-Sales!$J57</f>
        <v>0.19999999999999996</v>
      </c>
    </row>
    <row r="58" spans="1:13" ht="16.5" thickBot="1" x14ac:dyDescent="0.3">
      <c r="A58" s="26">
        <v>45558</v>
      </c>
      <c r="B58" s="18" t="s">
        <v>10</v>
      </c>
      <c r="C58" s="19">
        <v>17857</v>
      </c>
      <c r="D58" s="19">
        <v>22500</v>
      </c>
      <c r="E58" s="18">
        <v>286</v>
      </c>
      <c r="F58" s="18">
        <v>285</v>
      </c>
      <c r="G58" s="18" t="s">
        <v>19</v>
      </c>
      <c r="H58" s="2">
        <v>0.85</v>
      </c>
      <c r="I58" s="2">
        <v>0.91</v>
      </c>
      <c r="J58" s="2">
        <v>0.84</v>
      </c>
      <c r="K58" s="25">
        <f>1-Sales!$H58</f>
        <v>0.15000000000000002</v>
      </c>
      <c r="L58" s="25">
        <f>1-Sales!$I58</f>
        <v>8.9999999999999969E-2</v>
      </c>
      <c r="M58" s="25">
        <f>1-Sales!$J58</f>
        <v>0.16000000000000003</v>
      </c>
    </row>
    <row r="59" spans="1:13" ht="16.5" thickBot="1" x14ac:dyDescent="0.3">
      <c r="A59" s="27">
        <v>45558</v>
      </c>
      <c r="B59" s="21" t="s">
        <v>12</v>
      </c>
      <c r="C59" s="22">
        <v>17857</v>
      </c>
      <c r="D59" s="22">
        <v>21500</v>
      </c>
      <c r="E59" s="21">
        <v>286</v>
      </c>
      <c r="F59" s="21">
        <v>275</v>
      </c>
      <c r="G59" s="21" t="s">
        <v>19</v>
      </c>
      <c r="H59" s="23">
        <v>0.86</v>
      </c>
      <c r="I59" s="23">
        <v>0.75</v>
      </c>
      <c r="J59" s="23">
        <v>0.96</v>
      </c>
      <c r="K59" s="24">
        <f>1-Sales!$H59</f>
        <v>0.14000000000000001</v>
      </c>
      <c r="L59" s="24">
        <f>1-Sales!$I59</f>
        <v>0.25</v>
      </c>
      <c r="M59" s="24">
        <f>1-Sales!$J59</f>
        <v>4.0000000000000036E-2</v>
      </c>
    </row>
    <row r="60" spans="1:13" ht="16.5" thickBot="1" x14ac:dyDescent="0.3">
      <c r="A60" s="26">
        <v>45558</v>
      </c>
      <c r="B60" s="18" t="s">
        <v>13</v>
      </c>
      <c r="C60" s="19">
        <v>17857</v>
      </c>
      <c r="D60" s="18">
        <v>24000</v>
      </c>
      <c r="E60" s="18">
        <v>286</v>
      </c>
      <c r="F60" s="18">
        <v>285</v>
      </c>
      <c r="G60" s="18" t="s">
        <v>19</v>
      </c>
      <c r="H60" s="2">
        <v>0.96</v>
      </c>
      <c r="I60" s="2">
        <v>0.77</v>
      </c>
      <c r="J60" s="2">
        <v>0.92</v>
      </c>
      <c r="K60" s="25">
        <f>1-Sales!$H60</f>
        <v>4.0000000000000036E-2</v>
      </c>
      <c r="L60" s="25">
        <f>1-Sales!$I60</f>
        <v>0.22999999999999998</v>
      </c>
      <c r="M60" s="25">
        <f>1-Sales!$J60</f>
        <v>7.999999999999996E-2</v>
      </c>
    </row>
    <row r="61" spans="1:13" ht="16.5" thickBot="1" x14ac:dyDescent="0.3">
      <c r="A61" s="27">
        <v>45558</v>
      </c>
      <c r="B61" s="21" t="s">
        <v>14</v>
      </c>
      <c r="C61" s="22">
        <v>17857</v>
      </c>
      <c r="D61" s="21">
        <v>24500</v>
      </c>
      <c r="E61" s="21">
        <v>286</v>
      </c>
      <c r="F61" s="21">
        <v>290</v>
      </c>
      <c r="G61" s="21" t="s">
        <v>19</v>
      </c>
      <c r="H61" s="23">
        <v>0.99</v>
      </c>
      <c r="I61" s="23">
        <v>0.97</v>
      </c>
      <c r="J61" s="23">
        <v>0.73</v>
      </c>
      <c r="K61" s="24">
        <f>1-Sales!$H61</f>
        <v>1.0000000000000009E-2</v>
      </c>
      <c r="L61" s="24">
        <f>1-Sales!$I61</f>
        <v>3.0000000000000027E-2</v>
      </c>
      <c r="M61" s="24">
        <f>1-Sales!$J61</f>
        <v>0.27</v>
      </c>
    </row>
    <row r="62" spans="1:13" ht="16.5" thickBot="1" x14ac:dyDescent="0.3">
      <c r="A62" s="26">
        <v>45558</v>
      </c>
      <c r="B62" s="18" t="s">
        <v>15</v>
      </c>
      <c r="C62" s="19">
        <v>17857</v>
      </c>
      <c r="D62" s="18">
        <v>24500</v>
      </c>
      <c r="E62" s="18">
        <v>286</v>
      </c>
      <c r="F62" s="18">
        <v>310</v>
      </c>
      <c r="G62" s="18" t="s">
        <v>19</v>
      </c>
      <c r="H62" s="2">
        <v>0.77</v>
      </c>
      <c r="I62" s="2">
        <v>0.72</v>
      </c>
      <c r="J62" s="2">
        <v>0.85</v>
      </c>
      <c r="K62" s="25">
        <f>1-Sales!$H62</f>
        <v>0.22999999999999998</v>
      </c>
      <c r="L62" s="25">
        <f>1-Sales!$I62</f>
        <v>0.28000000000000003</v>
      </c>
      <c r="M62" s="25">
        <f>1-Sales!$J62</f>
        <v>0.15000000000000002</v>
      </c>
    </row>
    <row r="63" spans="1:13" ht="16.5" thickBot="1" x14ac:dyDescent="0.3">
      <c r="A63" s="27">
        <v>45558</v>
      </c>
      <c r="B63" s="21" t="s">
        <v>16</v>
      </c>
      <c r="C63" s="22">
        <v>17857</v>
      </c>
      <c r="D63" s="21">
        <v>24500</v>
      </c>
      <c r="E63" s="21">
        <v>286</v>
      </c>
      <c r="F63" s="21">
        <v>270</v>
      </c>
      <c r="G63" s="21" t="s">
        <v>19</v>
      </c>
      <c r="H63" s="23">
        <v>0.77</v>
      </c>
      <c r="I63" s="23">
        <v>0.96</v>
      </c>
      <c r="J63" s="23">
        <v>0.78</v>
      </c>
      <c r="K63" s="24">
        <f>1-Sales!$H63</f>
        <v>0.22999999999999998</v>
      </c>
      <c r="L63" s="24">
        <f>1-Sales!$I63</f>
        <v>4.0000000000000036E-2</v>
      </c>
      <c r="M63" s="24">
        <f>1-Sales!$J63</f>
        <v>0.21999999999999997</v>
      </c>
    </row>
    <row r="64" spans="1:13" ht="15.75" x14ac:dyDescent="0.25">
      <c r="A64" s="26">
        <v>45558</v>
      </c>
      <c r="B64" s="18" t="s">
        <v>17</v>
      </c>
      <c r="C64" s="19">
        <v>17857</v>
      </c>
      <c r="D64" s="18">
        <v>24500</v>
      </c>
      <c r="E64" s="18">
        <v>286</v>
      </c>
      <c r="F64" s="18">
        <v>285</v>
      </c>
      <c r="G64" s="18" t="s">
        <v>19</v>
      </c>
      <c r="H64" s="2">
        <v>0.78</v>
      </c>
      <c r="I64" s="2">
        <v>0.8</v>
      </c>
      <c r="J64" s="2">
        <v>0.85</v>
      </c>
      <c r="K64" s="25">
        <f>1-Sales!$H64</f>
        <v>0.21999999999999997</v>
      </c>
      <c r="L64" s="25">
        <f>1-Sales!$I64</f>
        <v>0.19999999999999996</v>
      </c>
      <c r="M64" s="25">
        <f>1-Sales!$J64</f>
        <v>0.15000000000000002</v>
      </c>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6D2D6-0960-4E64-BDC7-194823A209EC}">
  <dimension ref="A3:E6"/>
  <sheetViews>
    <sheetView workbookViewId="0">
      <selection activeCell="D3" sqref="D3:E6"/>
    </sheetView>
  </sheetViews>
  <sheetFormatPr defaultRowHeight="15" x14ac:dyDescent="0.25"/>
  <cols>
    <col min="1" max="1" width="17.28515625" bestFit="1" customWidth="1"/>
    <col min="2" max="2" width="11.5703125" bestFit="1" customWidth="1"/>
    <col min="3" max="3" width="17.28515625" bestFit="1" customWidth="1"/>
    <col min="4" max="4" width="20.5703125" customWidth="1"/>
    <col min="5" max="5" width="16.28515625" customWidth="1"/>
  </cols>
  <sheetData>
    <row r="3" spans="1:5" x14ac:dyDescent="0.25">
      <c r="A3" s="12" t="s">
        <v>29</v>
      </c>
      <c r="D3" s="30" t="s">
        <v>41</v>
      </c>
      <c r="E3" s="30" t="s">
        <v>42</v>
      </c>
    </row>
    <row r="4" spans="1:5" x14ac:dyDescent="0.25">
      <c r="A4" s="14" t="s">
        <v>26</v>
      </c>
      <c r="B4" s="15">
        <v>754938</v>
      </c>
      <c r="D4" s="30" t="s">
        <v>43</v>
      </c>
      <c r="E4" s="31">
        <f>GETPIVOTDATA("Sum of Sales",$A$3)</f>
        <v>754938</v>
      </c>
    </row>
    <row r="5" spans="1:5" x14ac:dyDescent="0.25">
      <c r="A5" s="14" t="s">
        <v>21</v>
      </c>
      <c r="B5" s="15">
        <v>891111</v>
      </c>
      <c r="D5" s="30" t="s">
        <v>44</v>
      </c>
      <c r="E5" s="31">
        <f>GETPIVOTDATA("Sum of Profit",$A$3)</f>
        <v>891111</v>
      </c>
    </row>
    <row r="6" spans="1:5" x14ac:dyDescent="0.25">
      <c r="A6" s="14" t="s">
        <v>27</v>
      </c>
      <c r="B6" s="32">
        <v>9360</v>
      </c>
      <c r="D6" s="30" t="s">
        <v>45</v>
      </c>
      <c r="E6" s="30">
        <f>GETPIVOTDATA("Sum of Customers",$A$3)</f>
        <v>9360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7C81D-4152-4C6A-929E-E012C9E17C7F}">
  <dimension ref="J8"/>
  <sheetViews>
    <sheetView showGridLines="0" tabSelected="1" view="pageBreakPreview" zoomScale="50" zoomScaleNormal="48" zoomScaleSheetLayoutView="50" workbookViewId="0">
      <selection activeCell="AH19" sqref="AH19"/>
    </sheetView>
  </sheetViews>
  <sheetFormatPr defaultRowHeight="15" x14ac:dyDescent="0.25"/>
  <cols>
    <col min="1" max="16384" width="9.140625" style="1"/>
  </cols>
  <sheetData>
    <row r="8" spans="10:10" x14ac:dyDescent="0.25">
      <c r="J8" s="13"/>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sales completion </vt:lpstr>
      <vt:lpstr>Sales</vt:lpstr>
      <vt:lpstr>Pivot table  (2)</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Abdelhadi BENGHALEM</dc:creator>
  <cp:lastModifiedBy>Abdelhadi BENGHALEM</cp:lastModifiedBy>
  <dcterms:created xsi:type="dcterms:W3CDTF">2024-05-29T22:15:57Z</dcterms:created>
  <dcterms:modified xsi:type="dcterms:W3CDTF">2024-05-30T10:48:01Z</dcterms:modified>
</cp:coreProperties>
</file>