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1\assessment\"/>
    </mc:Choice>
  </mc:AlternateContent>
  <xr:revisionPtr revIDLastSave="0" documentId="13_ncr:1_{A2BAD163-0F8D-4CB1-937F-704B5C38917B}" xr6:coauthVersionLast="45" xr6:coauthVersionMax="45" xr10:uidLastSave="{00000000-0000-0000-0000-000000000000}"/>
  <bookViews>
    <workbookView xWindow="-10" yWindow="5100" windowWidth="9600" windowHeight="5110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externalReferences>
    <externalReference r:id="rId6"/>
  </externalReferences>
  <definedNames>
    <definedName name="Commission">16.53%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C6" i="6" l="1"/>
  <c r="C7" i="6"/>
  <c r="C8" i="6"/>
  <c r="C9" i="6"/>
  <c r="C10" i="6"/>
  <c r="C11" i="6"/>
  <c r="C12" i="6"/>
  <c r="C13" i="6"/>
  <c r="C14" i="6"/>
  <c r="C15" i="6"/>
  <c r="C16" i="6"/>
  <c r="C5" i="6"/>
  <c r="B16" i="4" l="1"/>
  <c r="D16" i="4" s="1"/>
  <c r="E16" i="4" s="1"/>
  <c r="B15" i="4"/>
  <c r="D15" i="4" s="1"/>
  <c r="E15" i="4" s="1"/>
  <c r="B14" i="4"/>
  <c r="D14" i="4" s="1"/>
  <c r="E14" i="4" s="1"/>
  <c r="B13" i="4"/>
  <c r="D13" i="4" s="1"/>
  <c r="E13" i="4" s="1"/>
  <c r="B12" i="4"/>
  <c r="D12" i="4" s="1"/>
  <c r="E12" i="4" s="1"/>
  <c r="B11" i="4"/>
  <c r="D11" i="4" s="1"/>
  <c r="E11" i="4" s="1"/>
  <c r="B10" i="4"/>
  <c r="D10" i="4" s="1"/>
  <c r="E10" i="4" s="1"/>
  <c r="B9" i="4"/>
  <c r="D9" i="4" s="1"/>
  <c r="E9" i="4" s="1"/>
  <c r="B8" i="4"/>
  <c r="D8" i="4" s="1"/>
  <c r="E8" i="4" s="1"/>
  <c r="B7" i="4"/>
  <c r="D7" i="4" s="1"/>
  <c r="E7" i="4" s="1"/>
  <c r="B6" i="4"/>
  <c r="D6" i="4" s="1"/>
  <c r="E6" i="4" s="1"/>
  <c r="B5" i="4"/>
  <c r="D5" i="4" s="1"/>
  <c r="B16" i="3"/>
  <c r="D16" i="3" s="1"/>
  <c r="E16" i="3" s="1"/>
  <c r="B15" i="3"/>
  <c r="D15" i="3" s="1"/>
  <c r="E15" i="3" s="1"/>
  <c r="B14" i="3"/>
  <c r="D14" i="3" s="1"/>
  <c r="E14" i="3" s="1"/>
  <c r="B13" i="3"/>
  <c r="D13" i="3" s="1"/>
  <c r="E13" i="3" s="1"/>
  <c r="B12" i="3"/>
  <c r="D12" i="3" s="1"/>
  <c r="E12" i="3" s="1"/>
  <c r="B11" i="3"/>
  <c r="D11" i="3" s="1"/>
  <c r="E11" i="3" s="1"/>
  <c r="B10" i="3"/>
  <c r="D10" i="3" s="1"/>
  <c r="E10" i="3" s="1"/>
  <c r="B9" i="3"/>
  <c r="D9" i="3" s="1"/>
  <c r="E9" i="3" s="1"/>
  <c r="B8" i="3"/>
  <c r="D8" i="3" s="1"/>
  <c r="E8" i="3" s="1"/>
  <c r="B7" i="3"/>
  <c r="D7" i="3" s="1"/>
  <c r="E7" i="3" s="1"/>
  <c r="B6" i="3"/>
  <c r="D6" i="3" s="1"/>
  <c r="E6" i="3" s="1"/>
  <c r="B5" i="3"/>
  <c r="D5" i="3" s="1"/>
  <c r="B16" i="2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B16" i="6"/>
  <c r="E5" i="3" l="1"/>
  <c r="E17" i="3" s="1"/>
  <c r="D17" i="3"/>
  <c r="E5" i="4"/>
  <c r="E17" i="4" s="1"/>
  <c r="D17" i="4"/>
  <c r="D9" i="2"/>
  <c r="E9" i="2" s="1"/>
  <c r="D13" i="6"/>
  <c r="E13" i="6" s="1"/>
  <c r="D7" i="2"/>
  <c r="E7" i="2" s="1"/>
  <c r="D12" i="6"/>
  <c r="E12" i="6" s="1"/>
  <c r="D6" i="2"/>
  <c r="E6" i="2" s="1"/>
  <c r="D11" i="6"/>
  <c r="E11" i="6" s="1"/>
  <c r="D9" i="6"/>
  <c r="E9" i="6" s="1"/>
  <c r="D6" i="6"/>
  <c r="E6" i="6" s="1"/>
  <c r="D14" i="2"/>
  <c r="E14" i="2" s="1"/>
  <c r="D7" i="6"/>
  <c r="E7" i="6" s="1"/>
  <c r="D13" i="2"/>
  <c r="E13" i="2" s="1"/>
  <c r="D12" i="2"/>
  <c r="E12" i="2" s="1"/>
  <c r="D11" i="2"/>
  <c r="E11" i="2" s="1"/>
  <c r="D10" i="2"/>
  <c r="E10" i="2" s="1"/>
  <c r="D8" i="2"/>
  <c r="E8" i="2" s="1"/>
  <c r="D5" i="2"/>
  <c r="D8" i="6"/>
  <c r="E8" i="6" s="1"/>
  <c r="D15" i="6"/>
  <c r="E15" i="6" s="1"/>
  <c r="D14" i="6"/>
  <c r="E14" i="6" s="1"/>
  <c r="D15" i="2"/>
  <c r="E15" i="2" s="1"/>
  <c r="D16" i="2"/>
  <c r="E16" i="2" s="1"/>
  <c r="D10" i="6"/>
  <c r="E10" i="6" s="1"/>
  <c r="D16" i="6"/>
  <c r="E16" i="6" s="1"/>
  <c r="D5" i="6"/>
  <c r="E5" i="2" l="1"/>
  <c r="E17" i="2" s="1"/>
  <c r="D17" i="2"/>
  <c r="E5" i="6"/>
  <c r="E17" i="6" s="1"/>
  <c r="D17" i="6"/>
</calcChain>
</file>

<file path=xl/sharedStrings.xml><?xml version="1.0" encoding="utf-8"?>
<sst xmlns="http://schemas.openxmlformats.org/spreadsheetml/2006/main" count="114" uniqueCount="34">
  <si>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</si>
  <si>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</si>
  <si>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</si>
  <si>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</si>
  <si>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</si>
  <si>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</si>
  <si>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</si>
  <si>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</si>
  <si>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</si>
  <si>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</si>
  <si>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</si>
  <si>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</si>
  <si>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</si>
  <si>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</si>
  <si>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</si>
  <si>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</si>
  <si>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</si>
  <si>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</si>
  <si>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</si>
  <si>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</si>
  <si>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</si>
  <si>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</si>
  <si>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</si>
  <si>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</si>
  <si>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</si>
  <si>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</si>
  <si>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</si>
  <si>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</si>
  <si>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</si>
  <si>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Lemin Lu</t>
  </si>
  <si>
    <t>Quarterly Sales Report</t>
  </si>
  <si>
    <t>Commission Rate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</si>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</sst>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 applyBorder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2-W1-Assessment-Sales-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Summary"/>
      <sheetName val="Rates"/>
    </sheetNames>
    <sheetDataSet>
      <sheetData sheetId="0" refreshError="1"/>
      <sheetData sheetId="1">
        <row r="2">
          <cell r="A2">
            <v>0.1653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externalLinkPath" Target="C2-W1-Assessment-Sales-Summary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topLeftCell="A5" zoomScaleNormal="100" workbookViewId="0">
      <selection activeCell="A23" sqref="A23"/>
    </sheetView>
  </sheetViews>
  <sheetFormatPr defaultColWidth="9.1796875" defaultRowHeight="13" x14ac:dyDescent="0.3"/>
  <cols>
    <col min="1" max="1" width="11.08984375" style="6" customWidth="1"/>
    <col min="2" max="5" width="12.54296875" style="2" customWidth="1"/>
    <col min="6" max="16384" width="9.1796875" style="2"/>
  </cols>
  <sheetData>
    <row r="1" spans="1:5" ht="23.5" x14ac:dyDescent="0.55000000000000004">
      <c r="A1" s="23" t="s">
        <v>30</v>
      </c>
      <c r="B1" s="23"/>
      <c r="C1" s="23"/>
      <c r="D1" s="23"/>
      <c r="E1" s="23"/>
    </row>
    <row r="2" spans="1:5" ht="14.5" x14ac:dyDescent="0.35">
      <c r="A2" s="24" t="s">
        <v>29</v>
      </c>
      <c r="B2" s="24"/>
      <c r="C2" s="24"/>
      <c r="D2" s="24"/>
      <c r="E2" s="24"/>
    </row>
    <row r="3" spans="1:5" ht="13.5" thickBot="1" x14ac:dyDescent="0.35"/>
    <row r="4" spans="1:5" ht="14.5" x14ac:dyDescent="0.3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3244</v>
      </c>
      <c r="B5" s="13">
        <f>VLOOKUP(A5,Items[],4,0)</f>
        <v>19</v>
      </c>
      <c r="C5" s="14">
        <f>SUM(January:March!C5)</f>
        <v>29</v>
      </c>
      <c r="D5" s="21">
        <f>B5*C5</f>
        <v>551</v>
      </c>
      <c r="E5" s="13">
        <f>D5*Data!$F$4</f>
        <v>91.080300000000008</v>
      </c>
    </row>
    <row r="6" spans="1:5" x14ac:dyDescent="0.3">
      <c r="A6" s="12">
        <v>3247</v>
      </c>
      <c r="B6" s="13">
        <f>VLOOKUP(A6,Items[],4,0)</f>
        <v>39</v>
      </c>
      <c r="C6" s="14">
        <f>SUM(January:March!C6)</f>
        <v>80</v>
      </c>
      <c r="D6" s="21">
        <f t="shared" ref="D6:D7" si="0">B6*C6</f>
        <v>3120</v>
      </c>
      <c r="E6" s="13">
        <f>D6*Data!$F$4</f>
        <v>515.73599999999999</v>
      </c>
    </row>
    <row r="7" spans="1:5" x14ac:dyDescent="0.3">
      <c r="A7" s="12">
        <v>3249</v>
      </c>
      <c r="B7" s="13">
        <f>VLOOKUP(A7,Items[],4,0)</f>
        <v>199</v>
      </c>
      <c r="C7" s="14">
        <f>SUM(January:March!C7)</f>
        <v>40</v>
      </c>
      <c r="D7" s="21">
        <f t="shared" si="0"/>
        <v>7960</v>
      </c>
      <c r="E7" s="13">
        <f>D7*Data!$F$4</f>
        <v>1315.788</v>
      </c>
    </row>
    <row r="8" spans="1:5" x14ac:dyDescent="0.3">
      <c r="A8" s="12">
        <v>3250</v>
      </c>
      <c r="B8" s="13">
        <f>VLOOKUP(A8,Items[],4,0)</f>
        <v>199</v>
      </c>
      <c r="C8" s="14">
        <f>SUM(January:March!C8)</f>
        <v>42</v>
      </c>
      <c r="D8" s="21">
        <f t="shared" ref="D8:D16" si="1">B8*C8</f>
        <v>8358</v>
      </c>
      <c r="E8" s="13">
        <f>D8*Data!$F$4</f>
        <v>1381.5774000000001</v>
      </c>
    </row>
    <row r="9" spans="1:5" x14ac:dyDescent="0.3">
      <c r="A9" s="12">
        <v>3251</v>
      </c>
      <c r="B9" s="13">
        <f>VLOOKUP(A9,Items[],4,0)</f>
        <v>19</v>
      </c>
      <c r="C9" s="14">
        <f>SUM(January:March!C9)</f>
        <v>78</v>
      </c>
      <c r="D9" s="21">
        <f t="shared" si="1"/>
        <v>1482</v>
      </c>
      <c r="E9" s="13">
        <f>D9*Data!$F$4</f>
        <v>244.97460000000001</v>
      </c>
    </row>
    <row r="10" spans="1:5" x14ac:dyDescent="0.3">
      <c r="A10" s="12">
        <v>3253</v>
      </c>
      <c r="B10" s="13">
        <f>VLOOKUP(A10,Items[],4,0)</f>
        <v>59</v>
      </c>
      <c r="C10" s="14">
        <f>SUM(January:March!C10)</f>
        <v>84</v>
      </c>
      <c r="D10" s="21">
        <f t="shared" si="1"/>
        <v>4956</v>
      </c>
      <c r="E10" s="13">
        <f>D10*Data!$F$4</f>
        <v>819.22680000000003</v>
      </c>
    </row>
    <row r="11" spans="1:5" x14ac:dyDescent="0.3">
      <c r="A11" s="12">
        <v>3254</v>
      </c>
      <c r="B11" s="13">
        <f>VLOOKUP(A11,Items[],4,0)</f>
        <v>99</v>
      </c>
      <c r="C11" s="14">
        <f>SUM(January:March!C11)</f>
        <v>20</v>
      </c>
      <c r="D11" s="21">
        <f t="shared" si="1"/>
        <v>1980</v>
      </c>
      <c r="E11" s="13">
        <f>D11*Data!$F$4</f>
        <v>327.29399999999998</v>
      </c>
    </row>
    <row r="12" spans="1:5" x14ac:dyDescent="0.3">
      <c r="A12" s="12">
        <v>3255</v>
      </c>
      <c r="B12" s="13">
        <f>VLOOKUP(A12,Items[],4,0)</f>
        <v>129</v>
      </c>
      <c r="C12" s="14">
        <f>SUM(January:March!C12)</f>
        <v>63</v>
      </c>
      <c r="D12" s="21">
        <f t="shared" si="1"/>
        <v>8127</v>
      </c>
      <c r="E12" s="13">
        <f>D12*Data!$F$4</f>
        <v>1343.3931</v>
      </c>
    </row>
    <row r="13" spans="1:5" x14ac:dyDescent="0.3">
      <c r="A13" s="12">
        <v>3256</v>
      </c>
      <c r="B13" s="13">
        <f>VLOOKUP(A13,Items[],4,0)</f>
        <v>199</v>
      </c>
      <c r="C13" s="14">
        <f>SUM(January:March!C13)</f>
        <v>18</v>
      </c>
      <c r="D13" s="21">
        <f t="shared" si="1"/>
        <v>3582</v>
      </c>
      <c r="E13" s="13">
        <f>D13*Data!$F$4</f>
        <v>592.1046</v>
      </c>
    </row>
    <row r="14" spans="1:5" x14ac:dyDescent="0.3">
      <c r="A14" s="12">
        <v>3266</v>
      </c>
      <c r="B14" s="13">
        <f>VLOOKUP(A14,Items[],4,0)</f>
        <v>19</v>
      </c>
      <c r="C14" s="14">
        <f>SUM(January:March!C14)</f>
        <v>31</v>
      </c>
      <c r="D14" s="21">
        <f t="shared" si="1"/>
        <v>589</v>
      </c>
      <c r="E14" s="13">
        <f>D14*Data!$F$4</f>
        <v>97.361699999999999</v>
      </c>
    </row>
    <row r="15" spans="1:5" x14ac:dyDescent="0.3">
      <c r="A15" s="12">
        <v>3271</v>
      </c>
      <c r="B15" s="13">
        <f>VLOOKUP(A15,Items[],4,0)</f>
        <v>59</v>
      </c>
      <c r="C15" s="14">
        <f>SUM(January:March!C15)</f>
        <v>45</v>
      </c>
      <c r="D15" s="21">
        <f t="shared" si="1"/>
        <v>2655</v>
      </c>
      <c r="E15" s="13">
        <f>D15*Data!$F$4</f>
        <v>438.87150000000003</v>
      </c>
    </row>
    <row r="16" spans="1:5" x14ac:dyDescent="0.3">
      <c r="A16" s="12">
        <v>3273</v>
      </c>
      <c r="B16" s="13">
        <f>VLOOKUP(A16,Items[],4,0)</f>
        <v>59</v>
      </c>
      <c r="C16" s="14">
        <f>SUM(January:March!C16)</f>
        <v>76</v>
      </c>
      <c r="D16" s="21">
        <f t="shared" si="1"/>
        <v>4484</v>
      </c>
      <c r="E16" s="13">
        <f>D16*Data!$F$4</f>
        <v>741.20519999999999</v>
      </c>
    </row>
    <row r="17" spans="1:5" ht="15" thickBot="1" x14ac:dyDescent="0.4">
      <c r="A17" s="15" t="s">
        <v>28</v>
      </c>
      <c r="B17" s="16"/>
      <c r="C17" s="16"/>
      <c r="D17" s="17">
        <f>SUM(D5:D16)</f>
        <v>47844</v>
      </c>
      <c r="E17" s="17">
        <f>SUM(E5:E16)</f>
        <v>7908.6132000000007</v>
      </c>
    </row>
    <row r="18" spans="1:5" ht="13.5" thickTop="1" x14ac:dyDescent="0.3"/>
    <row r="21" spans="1:5" ht="13.5" thickBot="1" x14ac:dyDescent="0.35"/>
    <row r="22" spans="1:5" ht="14.5" x14ac:dyDescent="0.35">
      <c r="A22" s="9" t="s">
        <v>1</v>
      </c>
      <c r="B22" s="10" t="s">
        <v>24</v>
      </c>
      <c r="C22" s="10" t="s">
        <v>25</v>
      </c>
      <c r="D22" s="10" t="s">
        <v>26</v>
      </c>
      <c r="E22" s="11" t="s">
        <v>27</v>
      </c>
    </row>
  </sheetData>
  <sortState xmlns:xlrd2="http://schemas.microsoft.com/office/spreadsheetml/2017/richdata2" ref="A5:E17">
    <sortCondition ref="A8"/>
  </sortState>
  <dataConsolidate>
    <dataRefs count="1">
      <dataRef ref="A5:E14" sheet="Q1 Summary" r:id="rId1"/>
    </dataRefs>
  </dataConsolid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zoomScaleNormal="100" workbookViewId="0">
      <selection sqref="A1:E1"/>
    </sheetView>
  </sheetViews>
  <sheetFormatPr defaultColWidth="9.1796875" defaultRowHeight="13" x14ac:dyDescent="0.3"/>
  <cols>
    <col min="1" max="1" width="11.08984375" style="6" customWidth="1"/>
    <col min="2" max="5" width="12.54296875" style="2" customWidth="1"/>
    <col min="6" max="16384" width="9.1796875" style="2"/>
  </cols>
  <sheetData>
    <row r="1" spans="1:5" ht="23.5" x14ac:dyDescent="0.55000000000000004">
      <c r="A1" s="23" t="s">
        <v>20</v>
      </c>
      <c r="B1" s="23"/>
      <c r="C1" s="23"/>
      <c r="D1" s="23"/>
      <c r="E1" s="23"/>
    </row>
    <row r="2" spans="1:5" ht="14.5" x14ac:dyDescent="0.35">
      <c r="A2" s="18" t="s">
        <v>21</v>
      </c>
      <c r="B2" s="19" t="s">
        <v>29</v>
      </c>
      <c r="C2" s="20"/>
      <c r="D2" s="18" t="s">
        <v>22</v>
      </c>
      <c r="E2" s="19" t="s">
        <v>23</v>
      </c>
    </row>
    <row r="3" spans="1:5" ht="13.5" thickBot="1" x14ac:dyDescent="0.35"/>
    <row r="4" spans="1:5" ht="14.5" x14ac:dyDescent="0.3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3244</v>
      </c>
      <c r="B5" s="13">
        <f>VLOOKUP(A5,Items[],4,0)</f>
        <v>19</v>
      </c>
      <c r="C5" s="14">
        <v>10</v>
      </c>
      <c r="D5" s="21">
        <f>B5*C5</f>
        <v>190</v>
      </c>
      <c r="E5" s="13">
        <f>D5*Data!$F$4</f>
        <v>31.407</v>
      </c>
    </row>
    <row r="6" spans="1:5" x14ac:dyDescent="0.3">
      <c r="A6" s="12">
        <v>3247</v>
      </c>
      <c r="B6" s="13">
        <f>VLOOKUP(A6,Items[],4,0)</f>
        <v>39</v>
      </c>
      <c r="C6" s="14">
        <v>30</v>
      </c>
      <c r="D6" s="21">
        <f t="shared" ref="D6:D7" si="0">B6*C6</f>
        <v>1170</v>
      </c>
      <c r="E6" s="13">
        <f>D6*Data!$F$4</f>
        <v>193.40100000000001</v>
      </c>
    </row>
    <row r="7" spans="1:5" x14ac:dyDescent="0.3">
      <c r="A7" s="12">
        <v>3249</v>
      </c>
      <c r="B7" s="13">
        <f>VLOOKUP(A7,Items[],4,0)</f>
        <v>199</v>
      </c>
      <c r="C7" s="14">
        <v>2</v>
      </c>
      <c r="D7" s="21">
        <f t="shared" si="0"/>
        <v>398</v>
      </c>
      <c r="E7" s="13">
        <f>D7*Data!$F$4</f>
        <v>65.789400000000001</v>
      </c>
    </row>
    <row r="8" spans="1:5" x14ac:dyDescent="0.3">
      <c r="A8" s="12">
        <v>3250</v>
      </c>
      <c r="B8" s="13">
        <f>VLOOKUP(A8,Items[],4,0)</f>
        <v>199</v>
      </c>
      <c r="C8" s="14">
        <v>3</v>
      </c>
      <c r="D8" s="21">
        <f t="shared" ref="D8:D16" si="1">B8*C8</f>
        <v>597</v>
      </c>
      <c r="E8" s="13">
        <f>D8*Data!$F$4</f>
        <v>98.684100000000001</v>
      </c>
    </row>
    <row r="9" spans="1:5" x14ac:dyDescent="0.3">
      <c r="A9" s="12">
        <v>3251</v>
      </c>
      <c r="B9" s="13">
        <f>VLOOKUP(A9,Items[],4,0)</f>
        <v>19</v>
      </c>
      <c r="C9" s="14">
        <v>29</v>
      </c>
      <c r="D9" s="21">
        <f t="shared" si="1"/>
        <v>551</v>
      </c>
      <c r="E9" s="13">
        <f>D9*Data!$F$4</f>
        <v>91.080300000000008</v>
      </c>
    </row>
    <row r="10" spans="1:5" x14ac:dyDescent="0.3">
      <c r="A10" s="12">
        <v>3253</v>
      </c>
      <c r="B10" s="13">
        <f>VLOOKUP(A10,Items[],4,0)</f>
        <v>59</v>
      </c>
      <c r="C10" s="14">
        <v>33</v>
      </c>
      <c r="D10" s="21">
        <f t="shared" si="1"/>
        <v>1947</v>
      </c>
      <c r="E10" s="13">
        <f>D10*Data!$F$4</f>
        <v>321.83910000000003</v>
      </c>
    </row>
    <row r="11" spans="1:5" x14ac:dyDescent="0.3">
      <c r="A11" s="12">
        <v>3254</v>
      </c>
      <c r="B11" s="13">
        <f>VLOOKUP(A11,Items[],4,0)</f>
        <v>99</v>
      </c>
      <c r="C11" s="14">
        <v>3</v>
      </c>
      <c r="D11" s="21">
        <f t="shared" si="1"/>
        <v>297</v>
      </c>
      <c r="E11" s="13">
        <f>D11*Data!$F$4</f>
        <v>49.094099999999997</v>
      </c>
    </row>
    <row r="12" spans="1:5" x14ac:dyDescent="0.3">
      <c r="A12" s="12">
        <v>3255</v>
      </c>
      <c r="B12" s="13">
        <f>VLOOKUP(A12,Items[],4,0)</f>
        <v>129</v>
      </c>
      <c r="C12" s="14">
        <v>20</v>
      </c>
      <c r="D12" s="21">
        <f t="shared" si="1"/>
        <v>2580</v>
      </c>
      <c r="E12" s="13">
        <f>D12*Data!$F$4</f>
        <v>426.47399999999999</v>
      </c>
    </row>
    <row r="13" spans="1:5" x14ac:dyDescent="0.3">
      <c r="A13" s="12">
        <v>3256</v>
      </c>
      <c r="B13" s="13">
        <f>VLOOKUP(A13,Items[],4,0)</f>
        <v>199</v>
      </c>
      <c r="C13" s="14">
        <v>3</v>
      </c>
      <c r="D13" s="21">
        <f t="shared" si="1"/>
        <v>597</v>
      </c>
      <c r="E13" s="13">
        <f>D13*Data!$F$4</f>
        <v>98.684100000000001</v>
      </c>
    </row>
    <row r="14" spans="1:5" x14ac:dyDescent="0.3">
      <c r="A14" s="12">
        <v>3266</v>
      </c>
      <c r="B14" s="13">
        <f>VLOOKUP(A14,Items[],4,0)</f>
        <v>19</v>
      </c>
      <c r="C14" s="14">
        <v>3</v>
      </c>
      <c r="D14" s="21">
        <f t="shared" si="1"/>
        <v>57</v>
      </c>
      <c r="E14" s="13">
        <f>D14*Data!$F$4</f>
        <v>9.4221000000000004</v>
      </c>
    </row>
    <row r="15" spans="1:5" x14ac:dyDescent="0.3">
      <c r="A15" s="12">
        <v>3271</v>
      </c>
      <c r="B15" s="13">
        <f>VLOOKUP(A15,Items[],4,0)</f>
        <v>59</v>
      </c>
      <c r="C15" s="14">
        <v>9</v>
      </c>
      <c r="D15" s="21">
        <f t="shared" si="1"/>
        <v>531</v>
      </c>
      <c r="E15" s="13">
        <f>D15*Data!$F$4</f>
        <v>87.774299999999997</v>
      </c>
    </row>
    <row r="16" spans="1:5" x14ac:dyDescent="0.3">
      <c r="A16" s="12">
        <v>3273</v>
      </c>
      <c r="B16" s="13">
        <f>VLOOKUP(A16,Items[],4,0)</f>
        <v>59</v>
      </c>
      <c r="C16" s="14">
        <v>12</v>
      </c>
      <c r="D16" s="21">
        <f t="shared" si="1"/>
        <v>708</v>
      </c>
      <c r="E16" s="13">
        <f>D16*Data!$F$4</f>
        <v>117.0324</v>
      </c>
    </row>
    <row r="17" spans="1:5" ht="15" thickBot="1" x14ac:dyDescent="0.4">
      <c r="A17" s="15" t="s">
        <v>28</v>
      </c>
      <c r="B17" s="16"/>
      <c r="C17" s="16"/>
      <c r="D17" s="17">
        <f>SUM(D5:D16)</f>
        <v>9623</v>
      </c>
      <c r="E17" s="17">
        <f>SUM(E5:E16)</f>
        <v>1590.6819</v>
      </c>
    </row>
    <row r="18" spans="1:5" ht="13.5" thickTop="1" x14ac:dyDescent="0.3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zoomScaleNormal="100" workbookViewId="0">
      <selection sqref="A1:E1"/>
    </sheetView>
  </sheetViews>
  <sheetFormatPr defaultColWidth="9.1796875" defaultRowHeight="13" x14ac:dyDescent="0.3"/>
  <cols>
    <col min="1" max="1" width="11.08984375" style="6" customWidth="1"/>
    <col min="2" max="5" width="12.54296875" style="2" customWidth="1"/>
    <col min="6" max="16384" width="9.1796875" style="2"/>
  </cols>
  <sheetData>
    <row r="1" spans="1:5" ht="23.5" x14ac:dyDescent="0.55000000000000004">
      <c r="A1" s="23" t="s">
        <v>20</v>
      </c>
      <c r="B1" s="23"/>
      <c r="C1" s="23"/>
      <c r="D1" s="23"/>
      <c r="E1" s="23"/>
    </row>
    <row r="2" spans="1:5" ht="14.5" x14ac:dyDescent="0.35">
      <c r="A2" s="18" t="s">
        <v>21</v>
      </c>
      <c r="B2" s="19" t="s">
        <v>29</v>
      </c>
      <c r="C2" s="20"/>
      <c r="D2" s="18" t="s">
        <v>22</v>
      </c>
      <c r="E2" s="22" t="s">
        <v>32</v>
      </c>
    </row>
    <row r="3" spans="1:5" ht="13.5" thickBot="1" x14ac:dyDescent="0.35"/>
    <row r="4" spans="1:5" ht="14.5" x14ac:dyDescent="0.3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3244</v>
      </c>
      <c r="B5" s="13">
        <f>VLOOKUP(A5,Items[],4,0)</f>
        <v>19</v>
      </c>
      <c r="C5" s="14">
        <v>0</v>
      </c>
      <c r="D5" s="21">
        <f>B5*C5</f>
        <v>0</v>
      </c>
      <c r="E5" s="13">
        <f>D5*Data!$F$4</f>
        <v>0</v>
      </c>
    </row>
    <row r="6" spans="1:5" x14ac:dyDescent="0.3">
      <c r="A6" s="12">
        <v>3247</v>
      </c>
      <c r="B6" s="13">
        <f>VLOOKUP(A6,Items[],4,0)</f>
        <v>39</v>
      </c>
      <c r="C6" s="14">
        <v>30</v>
      </c>
      <c r="D6" s="21">
        <f t="shared" ref="D6:D7" si="0">B6*C6</f>
        <v>1170</v>
      </c>
      <c r="E6" s="13">
        <f>D6*Data!$F$4</f>
        <v>193.40100000000001</v>
      </c>
    </row>
    <row r="7" spans="1:5" x14ac:dyDescent="0.3">
      <c r="A7" s="12">
        <v>3249</v>
      </c>
      <c r="B7" s="13">
        <f>VLOOKUP(A7,Items[],4,0)</f>
        <v>199</v>
      </c>
      <c r="C7" s="14">
        <v>29</v>
      </c>
      <c r="D7" s="21">
        <f t="shared" si="0"/>
        <v>5771</v>
      </c>
      <c r="E7" s="13">
        <f>D7*Data!$F$4</f>
        <v>953.94630000000006</v>
      </c>
    </row>
    <row r="8" spans="1:5" x14ac:dyDescent="0.3">
      <c r="A8" s="12">
        <v>3250</v>
      </c>
      <c r="B8" s="13">
        <f>VLOOKUP(A8,Items[],4,0)</f>
        <v>199</v>
      </c>
      <c r="C8" s="14">
        <v>28</v>
      </c>
      <c r="D8" s="21">
        <f t="shared" ref="D8:D16" si="1">B8*C8</f>
        <v>5572</v>
      </c>
      <c r="E8" s="13">
        <f>D8*Data!$F$4</f>
        <v>921.05160000000001</v>
      </c>
    </row>
    <row r="9" spans="1:5" x14ac:dyDescent="0.3">
      <c r="A9" s="12">
        <v>3251</v>
      </c>
      <c r="B9" s="13">
        <f>VLOOKUP(A9,Items[],4,0)</f>
        <v>19</v>
      </c>
      <c r="C9" s="14">
        <v>17</v>
      </c>
      <c r="D9" s="21">
        <f t="shared" si="1"/>
        <v>323</v>
      </c>
      <c r="E9" s="13">
        <f>D9*Data!$F$4</f>
        <v>53.3919</v>
      </c>
    </row>
    <row r="10" spans="1:5" x14ac:dyDescent="0.3">
      <c r="A10" s="12">
        <v>3253</v>
      </c>
      <c r="B10" s="13">
        <f>VLOOKUP(A10,Items[],4,0)</f>
        <v>59</v>
      </c>
      <c r="C10" s="14">
        <v>29</v>
      </c>
      <c r="D10" s="21">
        <f t="shared" si="1"/>
        <v>1711</v>
      </c>
      <c r="E10" s="13">
        <f>D10*Data!$F$4</f>
        <v>282.82830000000001</v>
      </c>
    </row>
    <row r="11" spans="1:5" x14ac:dyDescent="0.3">
      <c r="A11" s="12">
        <v>3254</v>
      </c>
      <c r="B11" s="13">
        <f>VLOOKUP(A11,Items[],4,0)</f>
        <v>99</v>
      </c>
      <c r="C11" s="14">
        <v>3</v>
      </c>
      <c r="D11" s="21">
        <f t="shared" si="1"/>
        <v>297</v>
      </c>
      <c r="E11" s="13">
        <f>D11*Data!$F$4</f>
        <v>49.094099999999997</v>
      </c>
    </row>
    <row r="12" spans="1:5" x14ac:dyDescent="0.3">
      <c r="A12" s="12">
        <v>3255</v>
      </c>
      <c r="B12" s="13">
        <f>VLOOKUP(A12,Items[],4,0)</f>
        <v>129</v>
      </c>
      <c r="C12" s="14">
        <v>18</v>
      </c>
      <c r="D12" s="21">
        <f t="shared" si="1"/>
        <v>2322</v>
      </c>
      <c r="E12" s="13">
        <f>D12*Data!$F$4</f>
        <v>383.82659999999998</v>
      </c>
    </row>
    <row r="13" spans="1:5" x14ac:dyDescent="0.3">
      <c r="A13" s="12">
        <v>3256</v>
      </c>
      <c r="B13" s="13">
        <f>VLOOKUP(A13,Items[],4,0)</f>
        <v>199</v>
      </c>
      <c r="C13" s="14">
        <v>2</v>
      </c>
      <c r="D13" s="21">
        <f t="shared" si="1"/>
        <v>398</v>
      </c>
      <c r="E13" s="13">
        <f>D13*Data!$F$4</f>
        <v>65.789400000000001</v>
      </c>
    </row>
    <row r="14" spans="1:5" x14ac:dyDescent="0.3">
      <c r="A14" s="12">
        <v>3266</v>
      </c>
      <c r="B14" s="13">
        <f>VLOOKUP(A14,Items[],4,0)</f>
        <v>19</v>
      </c>
      <c r="C14" s="14">
        <v>26</v>
      </c>
      <c r="D14" s="21">
        <f t="shared" si="1"/>
        <v>494</v>
      </c>
      <c r="E14" s="13">
        <f>D14*Data!$F$4</f>
        <v>81.658200000000008</v>
      </c>
    </row>
    <row r="15" spans="1:5" x14ac:dyDescent="0.3">
      <c r="A15" s="12">
        <v>3271</v>
      </c>
      <c r="B15" s="13">
        <f>VLOOKUP(A15,Items[],4,0)</f>
        <v>59</v>
      </c>
      <c r="C15" s="14">
        <v>8</v>
      </c>
      <c r="D15" s="21">
        <f t="shared" si="1"/>
        <v>472</v>
      </c>
      <c r="E15" s="13">
        <f>D15*Data!$F$4</f>
        <v>78.021600000000007</v>
      </c>
    </row>
    <row r="16" spans="1:5" x14ac:dyDescent="0.3">
      <c r="A16" s="12">
        <v>3273</v>
      </c>
      <c r="B16" s="13">
        <f>VLOOKUP(A16,Items[],4,0)</f>
        <v>59</v>
      </c>
      <c r="C16" s="14">
        <v>34</v>
      </c>
      <c r="D16" s="21">
        <f t="shared" si="1"/>
        <v>2006</v>
      </c>
      <c r="E16" s="13">
        <f>D16*Data!$F$4</f>
        <v>331.59179999999998</v>
      </c>
    </row>
    <row r="17" spans="1:5" ht="15" thickBot="1" x14ac:dyDescent="0.4">
      <c r="A17" s="15" t="s">
        <v>28</v>
      </c>
      <c r="B17" s="16"/>
      <c r="C17" s="16"/>
      <c r="D17" s="17">
        <f>SUM(D5:D16)</f>
        <v>20536</v>
      </c>
      <c r="E17" s="17">
        <f>SUM(E5:E16)</f>
        <v>3394.6008000000002</v>
      </c>
    </row>
    <row r="18" spans="1:5" ht="13.5" thickTop="1" x14ac:dyDescent="0.3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zoomScaleNormal="100" workbookViewId="0">
      <selection sqref="A1:E1"/>
    </sheetView>
  </sheetViews>
  <sheetFormatPr defaultColWidth="9.1796875" defaultRowHeight="13" x14ac:dyDescent="0.3"/>
  <cols>
    <col min="1" max="1" width="11.08984375" style="6" customWidth="1"/>
    <col min="2" max="5" width="12.54296875" style="2" customWidth="1"/>
    <col min="6" max="16384" width="9.1796875" style="2"/>
  </cols>
  <sheetData>
    <row r="1" spans="1:5" ht="23.5" x14ac:dyDescent="0.55000000000000004">
      <c r="A1" s="23" t="s">
        <v>20</v>
      </c>
      <c r="B1" s="23"/>
      <c r="C1" s="23"/>
      <c r="D1" s="23"/>
      <c r="E1" s="23"/>
    </row>
    <row r="2" spans="1:5" ht="14.5" x14ac:dyDescent="0.35">
      <c r="A2" s="18" t="s">
        <v>21</v>
      </c>
      <c r="B2" s="19" t="s">
        <v>29</v>
      </c>
      <c r="C2" s="20"/>
      <c r="D2" s="18" t="s">
        <v>22</v>
      </c>
      <c r="E2" s="22" t="s">
        <v>33</v>
      </c>
    </row>
    <row r="3" spans="1:5" ht="13.5" thickBot="1" x14ac:dyDescent="0.35"/>
    <row r="4" spans="1:5" ht="14.5" x14ac:dyDescent="0.35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3244</v>
      </c>
      <c r="B5" s="13">
        <f>VLOOKUP(A5,Items[],4,0)</f>
        <v>19</v>
      </c>
      <c r="C5" s="14">
        <v>19</v>
      </c>
      <c r="D5" s="21">
        <f>B5*C5</f>
        <v>361</v>
      </c>
      <c r="E5" s="13">
        <f>D5*Data!$F$4</f>
        <v>59.673299999999998</v>
      </c>
    </row>
    <row r="6" spans="1:5" x14ac:dyDescent="0.3">
      <c r="A6" s="12">
        <v>3247</v>
      </c>
      <c r="B6" s="13">
        <f>VLOOKUP(A6,Items[],4,0)</f>
        <v>39</v>
      </c>
      <c r="C6" s="14">
        <v>20</v>
      </c>
      <c r="D6" s="21">
        <f t="shared" ref="D6:D7" si="0">B6*C6</f>
        <v>780</v>
      </c>
      <c r="E6" s="13">
        <f>D6*Data!$F$4</f>
        <v>128.934</v>
      </c>
    </row>
    <row r="7" spans="1:5" x14ac:dyDescent="0.3">
      <c r="A7" s="12">
        <v>3249</v>
      </c>
      <c r="B7" s="13">
        <f>VLOOKUP(A7,Items[],4,0)</f>
        <v>199</v>
      </c>
      <c r="C7" s="14">
        <v>9</v>
      </c>
      <c r="D7" s="21">
        <f t="shared" si="0"/>
        <v>1791</v>
      </c>
      <c r="E7" s="13">
        <f>D7*Data!$F$4</f>
        <v>296.0523</v>
      </c>
    </row>
    <row r="8" spans="1:5" x14ac:dyDescent="0.3">
      <c r="A8" s="12">
        <v>3250</v>
      </c>
      <c r="B8" s="13">
        <f>VLOOKUP(A8,Items[],4,0)</f>
        <v>199</v>
      </c>
      <c r="C8" s="14">
        <v>11</v>
      </c>
      <c r="D8" s="21">
        <f t="shared" ref="D8:D16" si="1">B8*C8</f>
        <v>2189</v>
      </c>
      <c r="E8" s="13">
        <f>D8*Data!$F$4</f>
        <v>361.8417</v>
      </c>
    </row>
    <row r="9" spans="1:5" x14ac:dyDescent="0.3">
      <c r="A9" s="12">
        <v>3251</v>
      </c>
      <c r="B9" s="13">
        <f>VLOOKUP(A9,Items[],4,0)</f>
        <v>19</v>
      </c>
      <c r="C9" s="14">
        <v>32</v>
      </c>
      <c r="D9" s="21">
        <f t="shared" si="1"/>
        <v>608</v>
      </c>
      <c r="E9" s="13">
        <f>D9*Data!$F$4</f>
        <v>100.50239999999999</v>
      </c>
    </row>
    <row r="10" spans="1:5" x14ac:dyDescent="0.3">
      <c r="A10" s="12">
        <v>3253</v>
      </c>
      <c r="B10" s="13">
        <f>VLOOKUP(A10,Items[],4,0)</f>
        <v>59</v>
      </c>
      <c r="C10" s="14">
        <v>22</v>
      </c>
      <c r="D10" s="21">
        <f t="shared" si="1"/>
        <v>1298</v>
      </c>
      <c r="E10" s="13">
        <f>D10*Data!$F$4</f>
        <v>214.55940000000001</v>
      </c>
    </row>
    <row r="11" spans="1:5" x14ac:dyDescent="0.3">
      <c r="A11" s="12">
        <v>3254</v>
      </c>
      <c r="B11" s="13">
        <f>VLOOKUP(A11,Items[],4,0)</f>
        <v>99</v>
      </c>
      <c r="C11" s="14">
        <v>14</v>
      </c>
      <c r="D11" s="21">
        <f t="shared" si="1"/>
        <v>1386</v>
      </c>
      <c r="E11" s="13">
        <f>D11*Data!$F$4</f>
        <v>229.10580000000002</v>
      </c>
    </row>
    <row r="12" spans="1:5" x14ac:dyDescent="0.3">
      <c r="A12" s="12">
        <v>3255</v>
      </c>
      <c r="B12" s="13">
        <f>VLOOKUP(A12,Items[],4,0)</f>
        <v>129</v>
      </c>
      <c r="C12" s="14">
        <v>25</v>
      </c>
      <c r="D12" s="21">
        <f t="shared" si="1"/>
        <v>3225</v>
      </c>
      <c r="E12" s="13">
        <f>D12*Data!$F$4</f>
        <v>533.09249999999997</v>
      </c>
    </row>
    <row r="13" spans="1:5" x14ac:dyDescent="0.3">
      <c r="A13" s="12">
        <v>3256</v>
      </c>
      <c r="B13" s="13">
        <f>VLOOKUP(A13,Items[],4,0)</f>
        <v>199</v>
      </c>
      <c r="C13" s="14">
        <v>13</v>
      </c>
      <c r="D13" s="21">
        <f t="shared" si="1"/>
        <v>2587</v>
      </c>
      <c r="E13" s="13">
        <f>D13*Data!$F$4</f>
        <v>427.6311</v>
      </c>
    </row>
    <row r="14" spans="1:5" x14ac:dyDescent="0.3">
      <c r="A14" s="12">
        <v>3266</v>
      </c>
      <c r="B14" s="13">
        <f>VLOOKUP(A14,Items[],4,0)</f>
        <v>19</v>
      </c>
      <c r="C14" s="14">
        <v>2</v>
      </c>
      <c r="D14" s="21">
        <f t="shared" si="1"/>
        <v>38</v>
      </c>
      <c r="E14" s="13">
        <f>D14*Data!$F$4</f>
        <v>6.2813999999999997</v>
      </c>
    </row>
    <row r="15" spans="1:5" x14ac:dyDescent="0.3">
      <c r="A15" s="12">
        <v>3271</v>
      </c>
      <c r="B15" s="13">
        <f>VLOOKUP(A15,Items[],4,0)</f>
        <v>59</v>
      </c>
      <c r="C15" s="14">
        <v>28</v>
      </c>
      <c r="D15" s="21">
        <f t="shared" si="1"/>
        <v>1652</v>
      </c>
      <c r="E15" s="13">
        <f>D15*Data!$F$4</f>
        <v>273.07560000000001</v>
      </c>
    </row>
    <row r="16" spans="1:5" x14ac:dyDescent="0.3">
      <c r="A16" s="12">
        <v>3273</v>
      </c>
      <c r="B16" s="13">
        <f>VLOOKUP(A16,Items[],4,0)</f>
        <v>59</v>
      </c>
      <c r="C16" s="14">
        <v>30</v>
      </c>
      <c r="D16" s="21">
        <f t="shared" si="1"/>
        <v>1770</v>
      </c>
      <c r="E16" s="13">
        <f>D16*Data!$F$4</f>
        <v>292.58100000000002</v>
      </c>
    </row>
    <row r="17" spans="1:5" ht="15" thickBot="1" x14ac:dyDescent="0.4">
      <c r="A17" s="15" t="s">
        <v>28</v>
      </c>
      <c r="B17" s="16"/>
      <c r="C17" s="16"/>
      <c r="D17" s="17">
        <f>SUM(D5:D16)</f>
        <v>17685</v>
      </c>
      <c r="E17" s="17">
        <f>SUM(E5:E16)</f>
        <v>2923.3305</v>
      </c>
    </row>
    <row r="18" spans="1:5" ht="13.5" thickTop="1" x14ac:dyDescent="0.3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Normal="100" workbookViewId="0">
      <selection activeCell="F5" sqref="F5"/>
    </sheetView>
  </sheetViews>
  <sheetFormatPr defaultColWidth="9.1796875" defaultRowHeight="13" x14ac:dyDescent="0.3"/>
  <cols>
    <col min="1" max="1" width="11.08984375" style="6" customWidth="1"/>
    <col min="2" max="2" width="17.1796875" style="2" customWidth="1"/>
    <col min="3" max="3" width="12.36328125" style="2" bestFit="1" customWidth="1"/>
    <col min="4" max="4" width="11.1796875" style="2" customWidth="1"/>
    <col min="5" max="5" width="9.1796875" style="2"/>
    <col min="6" max="6" width="15.1796875" style="2" bestFit="1" customWidth="1"/>
    <col min="7" max="16384" width="9.1796875" style="2"/>
  </cols>
  <sheetData>
    <row r="1" spans="1:6" ht="23.5" x14ac:dyDescent="0.55000000000000004">
      <c r="A1" s="1" t="s">
        <v>0</v>
      </c>
    </row>
    <row r="3" spans="1:6" ht="14.5" x14ac:dyDescent="0.35">
      <c r="A3" s="3" t="s">
        <v>1</v>
      </c>
      <c r="B3" s="4" t="s">
        <v>2</v>
      </c>
      <c r="C3" s="4" t="s">
        <v>3</v>
      </c>
      <c r="D3" s="4" t="s">
        <v>4</v>
      </c>
      <c r="F3" s="5" t="s">
        <v>31</v>
      </c>
    </row>
    <row r="4" spans="1:6" ht="14.5" x14ac:dyDescent="0.35">
      <c r="A4" s="6">
        <v>3243</v>
      </c>
      <c r="B4" s="2" t="s">
        <v>5</v>
      </c>
      <c r="C4" s="2" t="s">
        <v>6</v>
      </c>
      <c r="D4" s="7">
        <v>29</v>
      </c>
      <c r="F4" s="8">
        <f>[1]Rates!$A$2</f>
        <v>0.1653</v>
      </c>
    </row>
    <row r="5" spans="1:6" x14ac:dyDescent="0.3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3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3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3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3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3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3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3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3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3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3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3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3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3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3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3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3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3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3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3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3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3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3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3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3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3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3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3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3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3">
      <c r="A34" s="6">
        <v>3273</v>
      </c>
      <c r="B34" s="2" t="s">
        <v>11</v>
      </c>
      <c r="C34" s="2" t="s">
        <v>10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2017-08-11T00:03:46Z</dcterms:created>
  <dcterms:modified xsi:type="dcterms:W3CDTF">2020-06-14T17:57:52Z</dcterms:modified>
</cp:coreProperties>
</file>