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\Desktop\Home Internet Remaining\"/>
    </mc:Choice>
  </mc:AlternateContent>
  <xr:revisionPtr revIDLastSave="0" documentId="13_ncr:1_{B40AF478-C119-4287-B6E4-C2C3B27E36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e" sheetId="1" r:id="rId1"/>
    <sheet name="Summary Ju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" l="1"/>
  <c r="F32" i="1"/>
  <c r="L31" i="1"/>
  <c r="G31" i="1"/>
  <c r="F31" i="1"/>
  <c r="L30" i="1"/>
  <c r="G30" i="1"/>
  <c r="F30" i="1"/>
  <c r="L29" i="1"/>
  <c r="G29" i="1"/>
  <c r="F29" i="1"/>
  <c r="L28" i="1"/>
  <c r="G28" i="1"/>
  <c r="F28" i="1"/>
  <c r="L27" i="1"/>
  <c r="G27" i="1"/>
  <c r="F27" i="1"/>
  <c r="L26" i="1"/>
  <c r="G26" i="1"/>
  <c r="F26" i="1"/>
  <c r="L25" i="1"/>
  <c r="G25" i="1"/>
  <c r="F25" i="1"/>
  <c r="L24" i="1"/>
  <c r="G24" i="1"/>
  <c r="F24" i="1"/>
  <c r="L23" i="1"/>
  <c r="G23" i="1"/>
  <c r="F23" i="1"/>
  <c r="L22" i="1"/>
  <c r="G22" i="1"/>
  <c r="F22" i="1"/>
  <c r="L21" i="1"/>
  <c r="G21" i="1"/>
  <c r="F21" i="1"/>
  <c r="L20" i="1"/>
  <c r="G20" i="1"/>
  <c r="F20" i="1"/>
  <c r="L19" i="1"/>
  <c r="G19" i="1"/>
  <c r="F19" i="1"/>
  <c r="L18" i="1"/>
  <c r="G18" i="1"/>
  <c r="F18" i="1"/>
  <c r="L17" i="1"/>
  <c r="G17" i="1"/>
  <c r="F17" i="1"/>
  <c r="L16" i="1"/>
  <c r="G16" i="1"/>
  <c r="F16" i="1"/>
  <c r="L15" i="1"/>
  <c r="G15" i="1"/>
  <c r="F15" i="1"/>
  <c r="L14" i="1"/>
  <c r="G14" i="1"/>
  <c r="F14" i="1"/>
  <c r="L13" i="1"/>
  <c r="G13" i="1"/>
  <c r="F13" i="1"/>
  <c r="L12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I32" i="1" a="1"/>
  <c r="I19" i="1" a="1"/>
  <c r="I22" i="1" a="1"/>
  <c r="I9" i="1" a="1"/>
  <c r="I21" i="1" a="1"/>
  <c r="I5" i="1" a="1"/>
  <c r="I11" i="1" a="1"/>
  <c r="I8" i="1" a="1"/>
  <c r="I3" i="1" a="1"/>
  <c r="I26" i="1" a="1"/>
  <c r="I16" i="1" a="1"/>
  <c r="I6" i="1" a="1"/>
  <c r="I27" i="1" a="1"/>
  <c r="I14" i="1" a="1"/>
  <c r="I10" i="1" a="1"/>
  <c r="I31" i="1" a="1"/>
  <c r="I7" i="1" a="1"/>
  <c r="I28" i="1" a="1"/>
  <c r="I17" i="1" a="1"/>
  <c r="I15" i="1" a="1"/>
  <c r="I18" i="1" a="1"/>
  <c r="I4" i="1" a="1"/>
  <c r="I20" i="1" a="1"/>
  <c r="I13" i="1" a="1"/>
  <c r="I12" i="1" a="1"/>
  <c r="I30" i="1" a="1"/>
  <c r="I25" i="1" a="1"/>
  <c r="I23" i="1" a="1"/>
  <c r="I29" i="1" a="1"/>
  <c r="I24" i="1" a="1"/>
  <c r="I24" i="1" l="1"/>
  <c r="I29" i="1"/>
  <c r="I23" i="1"/>
  <c r="L9" i="1" s="1"/>
  <c r="I25" i="1"/>
  <c r="I30" i="1"/>
  <c r="I12" i="1"/>
  <c r="L5" i="1" s="1"/>
  <c r="I13" i="1"/>
  <c r="I20" i="1"/>
  <c r="I4" i="1"/>
  <c r="I18" i="1"/>
  <c r="I15" i="1"/>
  <c r="I17" i="1"/>
  <c r="I28" i="1"/>
  <c r="I7" i="1"/>
  <c r="I31" i="1"/>
  <c r="I10" i="1"/>
  <c r="I14" i="1"/>
  <c r="I27" i="1"/>
  <c r="L10" i="1" s="1"/>
  <c r="I6" i="1"/>
  <c r="L3" i="1" s="1"/>
  <c r="I16" i="1"/>
  <c r="I26" i="1"/>
  <c r="I3" i="1"/>
  <c r="I8" i="1"/>
  <c r="I11" i="1"/>
  <c r="I5" i="1"/>
  <c r="I21" i="1"/>
  <c r="L8" i="1" s="1"/>
  <c r="I9" i="1"/>
  <c r="I22" i="1"/>
  <c r="I19" i="1"/>
  <c r="L7" i="1" s="1"/>
  <c r="I32" i="1"/>
  <c r="L4" i="1" l="1"/>
  <c r="L11" i="1"/>
  <c r="L6" i="1"/>
  <c r="P2" i="1"/>
  <c r="O2" i="1"/>
  <c r="L2" i="1"/>
</calcChain>
</file>

<file path=xl/sharedStrings.xml><?xml version="1.0" encoding="utf-8"?>
<sst xmlns="http://schemas.openxmlformats.org/spreadsheetml/2006/main" count="148" uniqueCount="53">
  <si>
    <t>Date</t>
  </si>
  <si>
    <t>Month</t>
  </si>
  <si>
    <t>Day</t>
  </si>
  <si>
    <t>Time</t>
  </si>
  <si>
    <t>Remaining</t>
  </si>
  <si>
    <t>Last Used</t>
  </si>
  <si>
    <t>Time U</t>
  </si>
  <si>
    <t>U in Date</t>
  </si>
  <si>
    <t>TOTAL</t>
  </si>
  <si>
    <t>MAIN</t>
  </si>
  <si>
    <t>June</t>
  </si>
  <si>
    <t>Wednesday</t>
  </si>
  <si>
    <t>22:53:50</t>
  </si>
  <si>
    <t>0.00   GB</t>
  </si>
  <si>
    <t>00:00:00</t>
  </si>
  <si>
    <t>GB</t>
  </si>
  <si>
    <t>22:59:46</t>
  </si>
  <si>
    <t>Thursday</t>
  </si>
  <si>
    <t>23:14:16</t>
  </si>
  <si>
    <t>Friday</t>
  </si>
  <si>
    <t>23:25:25</t>
  </si>
  <si>
    <t>Saturday</t>
  </si>
  <si>
    <t>00:07:49</t>
  </si>
  <si>
    <t>Sunday</t>
  </si>
  <si>
    <t>06:22:15</t>
  </si>
  <si>
    <t>Monday</t>
  </si>
  <si>
    <t>10:01:59</t>
  </si>
  <si>
    <t>Tuesday</t>
  </si>
  <si>
    <t>10:23:29</t>
  </si>
  <si>
    <t>10:26:43</t>
  </si>
  <si>
    <t>14:54:32</t>
  </si>
  <si>
    <t>16:02:17</t>
  </si>
  <si>
    <t>16:43:09</t>
  </si>
  <si>
    <t>01:09:50</t>
  </si>
  <si>
    <t>10:59:46</t>
  </si>
  <si>
    <t>14:24:46</t>
  </si>
  <si>
    <t>15:09:18</t>
  </si>
  <si>
    <t>17:25:34</t>
  </si>
  <si>
    <t>00:19:47</t>
  </si>
  <si>
    <t>14:43:48</t>
  </si>
  <si>
    <t>02:11:54</t>
  </si>
  <si>
    <t>23:36:33</t>
  </si>
  <si>
    <t>11:45:28</t>
  </si>
  <si>
    <t>15:20:09</t>
  </si>
  <si>
    <t>16:43:27</t>
  </si>
  <si>
    <t>21:55:50</t>
  </si>
  <si>
    <t>13:29:41</t>
  </si>
  <si>
    <t>00:21:06</t>
  </si>
  <si>
    <t>00:29:14</t>
  </si>
  <si>
    <t>02:52:35</t>
  </si>
  <si>
    <t>03:39:40</t>
  </si>
  <si>
    <t>04:57:36</t>
  </si>
  <si>
    <t>137.52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</si>
</sst>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hh:mm:ss"/>
    <numFmt numFmtId="165" formatCode="yyyy\-mm\-dd"/>
    <numFmt numFmtId="166" formatCode="[$-F400]h:mm:ss\ AM/PM"/>
  </numFmts>
  <fonts count="3" x14ac:knownFonts="1">
    <font>
      <sz val="11"/>
      <color theme="1"/>
      <name val="Arial"/>
      <family val="2"/>
      <scheme val="minor"/>
    </font>
    <font>
      <b/>
      <sz val="11"/>
      <color rgb="FF3F3F3F"/>
      <name val="Arial"/>
      <family val="2"/>
      <charset val="178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/>
  </cellStyleXfs>
  <cellXfs count="19">
    <xf numFmtId="0" fontId="0" fillId="0" borderId="0" xfId="0"/>
    <xf numFmtId="0" fontId="1" fillId="2" borderId="1" xfId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" xfId="1" applyNumberFormat="1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164" fontId="1" fillId="2" borderId="1" xfId="1" applyNumberFormat="1" applyAlignment="1">
      <alignment horizontal="center"/>
    </xf>
    <xf numFmtId="2" fontId="1" fillId="2" borderId="2" xfId="1" applyNumberFormat="1" applyBorder="1" applyAlignment="1">
      <alignment horizontal="center"/>
    </xf>
    <xf numFmtId="2" fontId="1" fillId="2" borderId="3" xfId="1" applyNumberForma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1" fontId="0" fillId="0" borderId="0" xfId="0" applyNumberFormat="1"/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2">
    <cellStyle name="إخراج" xfId="1" builtinId="21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June!$E$1</c:f>
              <c:strCache>
                <c:ptCount val="1"/>
                <c:pt idx="0">
                  <c:v>Remaining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June!$A$2:$A$31</c:f>
              <c:numCache>
                <c:formatCode>yyyy\-mm\-dd</c:formatCode>
                <c:ptCount val="30"/>
                <c:pt idx="0">
                  <c:v>44713</c:v>
                </c:pt>
                <c:pt idx="1">
                  <c:v>44713</c:v>
                </c:pt>
                <c:pt idx="2">
                  <c:v>44713</c:v>
                </c:pt>
                <c:pt idx="3">
                  <c:v>44713</c:v>
                </c:pt>
                <c:pt idx="4">
                  <c:v>44714</c:v>
                </c:pt>
                <c:pt idx="5">
                  <c:v>44714</c:v>
                </c:pt>
                <c:pt idx="6">
                  <c:v>44714</c:v>
                </c:pt>
                <c:pt idx="7">
                  <c:v>44715</c:v>
                </c:pt>
                <c:pt idx="8">
                  <c:v>44715</c:v>
                </c:pt>
                <c:pt idx="9">
                  <c:v>44715</c:v>
                </c:pt>
                <c:pt idx="10">
                  <c:v>44716</c:v>
                </c:pt>
                <c:pt idx="11">
                  <c:v>44716</c:v>
                </c:pt>
                <c:pt idx="12">
                  <c:v>44717</c:v>
                </c:pt>
                <c:pt idx="13">
                  <c:v>44717</c:v>
                </c:pt>
                <c:pt idx="14">
                  <c:v>44717</c:v>
                </c:pt>
                <c:pt idx="15">
                  <c:v>44717</c:v>
                </c:pt>
                <c:pt idx="16">
                  <c:v>44717</c:v>
                </c:pt>
                <c:pt idx="17">
                  <c:v>44718</c:v>
                </c:pt>
                <c:pt idx="18">
                  <c:v>44718</c:v>
                </c:pt>
                <c:pt idx="19">
                  <c:v>44719</c:v>
                </c:pt>
                <c:pt idx="20">
                  <c:v>44719</c:v>
                </c:pt>
                <c:pt idx="21">
                  <c:v>44720</c:v>
                </c:pt>
                <c:pt idx="22">
                  <c:v>44720</c:v>
                </c:pt>
                <c:pt idx="23">
                  <c:v>44720</c:v>
                </c:pt>
                <c:pt idx="24">
                  <c:v>44720</c:v>
                </c:pt>
                <c:pt idx="25">
                  <c:v>44721</c:v>
                </c:pt>
                <c:pt idx="26">
                  <c:v>44722</c:v>
                </c:pt>
                <c:pt idx="27">
                  <c:v>44722</c:v>
                </c:pt>
                <c:pt idx="28">
                  <c:v>44722</c:v>
                </c:pt>
                <c:pt idx="29">
                  <c:v>44722</c:v>
                </c:pt>
              </c:numCache>
            </c:numRef>
          </c:cat>
          <c:val>
            <c:numRef>
              <c:f>June!$E$2:$E$31</c:f>
              <c:numCache>
                <c:formatCode>0.00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28.91</c:v>
                </c:pt>
                <c:pt idx="5">
                  <c:v>28.86</c:v>
                </c:pt>
                <c:pt idx="6">
                  <c:v>28.06</c:v>
                </c:pt>
                <c:pt idx="7">
                  <c:v>22.86</c:v>
                </c:pt>
                <c:pt idx="8">
                  <c:v>22.86</c:v>
                </c:pt>
                <c:pt idx="9">
                  <c:v>22.33</c:v>
                </c:pt>
                <c:pt idx="10">
                  <c:v>15.53</c:v>
                </c:pt>
                <c:pt idx="11">
                  <c:v>15.33</c:v>
                </c:pt>
                <c:pt idx="12">
                  <c:v>12.8</c:v>
                </c:pt>
                <c:pt idx="13">
                  <c:v>10.56</c:v>
                </c:pt>
                <c:pt idx="14">
                  <c:v>9.5399999999999991</c:v>
                </c:pt>
                <c:pt idx="15">
                  <c:v>9.35</c:v>
                </c:pt>
                <c:pt idx="16">
                  <c:v>8.36</c:v>
                </c:pt>
                <c:pt idx="17">
                  <c:v>6.57</c:v>
                </c:pt>
                <c:pt idx="18">
                  <c:v>4.4400000000000004</c:v>
                </c:pt>
                <c:pt idx="19">
                  <c:v>0</c:v>
                </c:pt>
                <c:pt idx="20">
                  <c:v>18.21</c:v>
                </c:pt>
                <c:pt idx="21">
                  <c:v>14.58</c:v>
                </c:pt>
                <c:pt idx="22">
                  <c:v>11.21</c:v>
                </c:pt>
                <c:pt idx="23">
                  <c:v>10.43</c:v>
                </c:pt>
                <c:pt idx="24">
                  <c:v>8.4499999999999993</c:v>
                </c:pt>
                <c:pt idx="25">
                  <c:v>0</c:v>
                </c:pt>
                <c:pt idx="26">
                  <c:v>140</c:v>
                </c:pt>
                <c:pt idx="27">
                  <c:v>140</c:v>
                </c:pt>
                <c:pt idx="28">
                  <c:v>138.02000000000001</c:v>
                </c:pt>
                <c:pt idx="29">
                  <c:v>138.02000000000001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B9-46E8-A31E-9227D9F21C8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48694159"/>
        <c:axId val="1748692079"/>
      </c:lineChart>
      <c:dateAx>
        <c:axId val="174869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minorGridlines>
          <c:spPr>
            <a:ln>
              <a:solidFill>
                <a:schemeClr val="lt1">
                  <a:alpha val="5000"/>
                  <a:lumMod val="95000"/>
                </a:schemeClr>
              </a:solidFill>
              <a:prstDash val="solid"/>
            </a:ln>
          </c:spPr>
        </c:minorGridlines>
        <c:numFmt formatCode="yy\-mm\-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48692079"/>
        <c:crosses val="autoZero"/>
        <c:auto val="0"/>
        <c:lblOffset val="100"/>
        <c:baseTimeUnit val="days"/>
      </c:dateAx>
      <c:valAx>
        <c:axId val="174869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4869415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June!$L$1</c:f>
              <c:strCache>
                <c:ptCount val="1"/>
                <c:pt idx="0">
                  <c:v>U in Date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  <a:prstDash val="solid"/>
            </a:ln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prstDash val="solid"/>
                <a:round/>
              </a:ln>
            </c:spPr>
            <c:trendlineType val="movingAvg"/>
            <c:period val="2"/>
            <c:dispRSqr val="0"/>
            <c:dispEq val="0"/>
          </c:trendline>
          <c:cat>
            <c:numRef>
              <c:f>June!$J$2:$J$11</c:f>
              <c:numCache>
                <c:formatCode>yyyy\-mm\-dd</c:formatCode>
                <c:ptCount val="10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</c:numCache>
            </c:numRef>
          </c:cat>
          <c:val>
            <c:numRef>
              <c:f>June!$L$2:$L$11</c:f>
              <c:numCache>
                <c:formatCode>General</c:formatCode>
                <c:ptCount val="10"/>
                <c:pt idx="0">
                  <c:v>0</c:v>
                </c:pt>
                <c:pt idx="1">
                  <c:v>1.24</c:v>
                </c:pt>
                <c:pt idx="2">
                  <c:v>5.73</c:v>
                </c:pt>
                <c:pt idx="3">
                  <c:v>7</c:v>
                </c:pt>
                <c:pt idx="4">
                  <c:v>6.97</c:v>
                </c:pt>
                <c:pt idx="5">
                  <c:v>3.92</c:v>
                </c:pt>
                <c:pt idx="6">
                  <c:v>6.23</c:v>
                </c:pt>
                <c:pt idx="7">
                  <c:v>9.76</c:v>
                </c:pt>
                <c:pt idx="8">
                  <c:v>8.4499999999999993</c:v>
                </c:pt>
                <c:pt idx="9">
                  <c:v>2.48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0C-47ED-9FA8-8B335ED708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261739871"/>
        <c:axId val="1261741951"/>
      </c:barChart>
      <c:dateAx>
        <c:axId val="1261739871"/>
        <c:scaling>
          <c:orientation val="minMax"/>
        </c:scaling>
        <c:delete val="0"/>
        <c:axPos val="b"/>
        <c:numFmt formatCode="yy\-mm\-dd" sourceLinked="0"/>
        <c:majorTickMark val="out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61741951"/>
        <c:crosses val="autoZero"/>
        <c:auto val="0"/>
        <c:lblOffset val="100"/>
        <c:baseTimeUnit val="days"/>
      </c:dateAx>
      <c:valAx>
        <c:axId val="1261741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6173987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171450</xdr:rowOff>
    </xdr:from>
    <xdr:to>
      <xdr:col>25</xdr:col>
      <xdr:colOff>0</xdr:colOff>
      <xdr:row>20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62584</xdr:rowOff>
    </xdr:from>
    <xdr:to>
      <xdr:col>25</xdr:col>
      <xdr:colOff>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zoomScaleNormal="100" workbookViewId="0">
      <pane ySplit="1" topLeftCell="A2" activePane="bottomLeft" state="frozen"/>
      <selection pane="bottomLeft" activeCell="G36" sqref="G36"/>
    </sheetView>
  </sheetViews>
  <sheetFormatPr defaultRowHeight="14.25" x14ac:dyDescent="0.2"/>
  <cols>
    <col min="1" max="1" width="10.125" bestFit="1" customWidth="1"/>
    <col min="2" max="2" width="10.375" bestFit="1" customWidth="1"/>
    <col min="3" max="3" width="10.625" bestFit="1" customWidth="1"/>
    <col min="4" max="4" width="7.875" style="12" customWidth="1"/>
    <col min="5" max="5" width="10.25" style="2" bestFit="1" customWidth="1"/>
    <col min="6" max="6" width="10.25" bestFit="1" customWidth="1"/>
    <col min="7" max="7" width="10.25" style="10" bestFit="1" customWidth="1"/>
    <col min="9" max="9" width="9.75" style="2" bestFit="1" customWidth="1"/>
    <col min="10" max="10" width="10.125" bestFit="1" customWidth="1"/>
    <col min="11" max="11" width="10.625" bestFit="1" customWidth="1"/>
    <col min="15" max="15" width="9.5" bestFit="1" customWidth="1"/>
    <col min="16" max="16" width="10.125" bestFit="1" customWidth="1"/>
    <col min="22" max="22" width="9.75" bestFit="1" customWidth="1"/>
    <col min="23" max="23" width="10.625" style="10" customWidth="1"/>
    <col min="24" max="24" width="9" style="10" customWidth="1"/>
    <col min="25" max="25" width="3.5" bestFit="1" customWidth="1"/>
  </cols>
  <sheetData>
    <row r="1" spans="1:39" ht="15" customHeight="1" x14ac:dyDescent="0.25">
      <c r="A1" s="1" t="s">
        <v>0</v>
      </c>
      <c r="B1" s="1" t="s">
        <v>1</v>
      </c>
      <c r="C1" s="1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7"/>
      <c r="I1" s="3" t="s">
        <v>5</v>
      </c>
      <c r="J1" s="3" t="s">
        <v>0</v>
      </c>
      <c r="K1" s="3" t="s">
        <v>2</v>
      </c>
      <c r="L1" s="3" t="s">
        <v>7</v>
      </c>
      <c r="M1" s="3"/>
      <c r="N1" s="8"/>
      <c r="O1" s="8" t="s">
        <v>8</v>
      </c>
      <c r="P1" s="8" t="s">
        <v>9</v>
      </c>
      <c r="Q1" s="8"/>
      <c r="R1" s="8"/>
      <c r="S1" s="8"/>
      <c r="T1" s="8"/>
      <c r="U1" s="8"/>
      <c r="V1" s="8"/>
      <c r="W1" s="8"/>
      <c r="X1" s="8"/>
      <c r="Y1" s="8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" customHeight="1" x14ac:dyDescent="0.2">
      <c r="A2" s="15">
        <v>44713</v>
      </c>
      <c r="B2" s="10" t="s">
        <v>10</v>
      </c>
      <c r="C2" s="10" t="s">
        <v>11</v>
      </c>
      <c r="D2" s="4" t="s">
        <v>12</v>
      </c>
      <c r="E2" s="2">
        <v>29.3</v>
      </c>
      <c r="F2" s="5" t="s">
        <v>13</v>
      </c>
      <c r="G2" s="4" t="s">
        <v>14</v>
      </c>
      <c r="I2" s="2">
        <v>0</v>
      </c>
      <c r="J2" s="15">
        <v>44713</v>
      </c>
      <c r="K2" s="14" t="s">
        <v>11</v>
      </c>
      <c r="L2" s="10">
        <f t="shared" ref="L2:L31" ca="1" si="0">SUMIF($A$2:$A$39,J2,$I$2:$I$39)</f>
        <v>0</v>
      </c>
      <c r="M2" t="s">
        <v>15</v>
      </c>
      <c r="O2" s="2" t="str">
        <f ca="1">TEXT(SUM(I:I),"#,##0.00")&amp;"   GB"</f>
        <v>51.78   GB</v>
      </c>
      <c r="P2" s="13" t="str">
        <f ca="1">TEXT(SUM(I:I)/(TODAY()-A2),"#,##0.00")&amp;"   GB"</f>
        <v>5.75   GB</v>
      </c>
    </row>
    <row r="3" spans="1:39" x14ac:dyDescent="0.2">
      <c r="A3" s="15">
        <v>44713</v>
      </c>
      <c r="B3" s="10" t="s">
        <v>10</v>
      </c>
      <c r="C3" s="10" t="s">
        <v>11</v>
      </c>
      <c r="D3" s="4" t="s">
        <v>16</v>
      </c>
      <c r="E3" s="2">
        <v>29.3</v>
      </c>
      <c r="F3" s="11" t="str">
        <f t="shared" ref="F3:F21" si="1">TEXT(E2-E3,"#,##0.00")&amp;"   GB"</f>
        <v>0.00   GB</v>
      </c>
      <c r="G3" s="4">
        <f t="shared" ref="G3:G32" si="2">IF(D3&gt;D2,D3-D2,D3+24-D2)</f>
        <v>4.1203703703704964E-3</v>
      </c>
      <c r="I3" s="2">
        <f t="array" aca="1" ref="I3" ca="1">LOOKUP(9.9E+307,--LEFT(MID(F3,MIN(FIND({1,2,3,4,5,6,7,8,9,0}, $F3&amp;"1023456789")),999),ROW(INDIRECT("1:999"))))</f>
        <v>0</v>
      </c>
      <c r="J3" s="15">
        <v>44714</v>
      </c>
      <c r="K3" s="14" t="s">
        <v>17</v>
      </c>
      <c r="L3" s="10">
        <f t="shared" ca="1" si="0"/>
        <v>1.24</v>
      </c>
      <c r="M3" t="s">
        <v>15</v>
      </c>
    </row>
    <row r="4" spans="1:39" x14ac:dyDescent="0.2">
      <c r="A4" s="15">
        <v>44713</v>
      </c>
      <c r="B4" s="10" t="s">
        <v>10</v>
      </c>
      <c r="C4" s="10" t="s">
        <v>11</v>
      </c>
      <c r="D4" s="4" t="s">
        <v>18</v>
      </c>
      <c r="E4" s="2">
        <v>29.3</v>
      </c>
      <c r="F4" s="11" t="str">
        <f t="shared" si="1"/>
        <v>0.00   GB</v>
      </c>
      <c r="G4" s="4">
        <f t="shared" si="2"/>
        <v>1.0069444444444464E-2</v>
      </c>
      <c r="I4" s="2">
        <f t="array" aca="1" ref="I4" ca="1">LOOKUP(9.9E+307,--LEFT(MID(F4,MIN(FIND({1,2,3,4,5,6,7,8,9,0}, $F4&amp;"1023456789")),999),ROW(INDIRECT("1:999"))))</f>
        <v>0</v>
      </c>
      <c r="J4" s="15">
        <v>44715</v>
      </c>
      <c r="K4" s="14" t="s">
        <v>19</v>
      </c>
      <c r="L4" s="10">
        <f t="shared" ca="1" si="0"/>
        <v>5.73</v>
      </c>
      <c r="M4" t="s">
        <v>15</v>
      </c>
    </row>
    <row r="5" spans="1:39" x14ac:dyDescent="0.2">
      <c r="A5" s="15">
        <v>44713</v>
      </c>
      <c r="B5" s="10" t="s">
        <v>10</v>
      </c>
      <c r="C5" s="10" t="s">
        <v>11</v>
      </c>
      <c r="D5" s="4" t="s">
        <v>20</v>
      </c>
      <c r="E5" s="2">
        <v>29.3</v>
      </c>
      <c r="F5" s="11" t="str">
        <f t="shared" si="1"/>
        <v>0.00   GB</v>
      </c>
      <c r="G5" s="4">
        <f t="shared" si="2"/>
        <v>7.7430555555554337E-3</v>
      </c>
      <c r="I5" s="2">
        <f t="array" aca="1" ref="I5" ca="1">LOOKUP(9.9E+307,--LEFT(MID(F5,MIN(FIND({1,2,3,4,5,6,7,8,9,0}, $F5&amp;"1023456789")),999),ROW(INDIRECT("1:999"))))</f>
        <v>0</v>
      </c>
      <c r="J5" s="15">
        <v>44716</v>
      </c>
      <c r="K5" s="14" t="s">
        <v>21</v>
      </c>
      <c r="L5" s="10">
        <f t="shared" ca="1" si="0"/>
        <v>7</v>
      </c>
      <c r="M5" t="s">
        <v>15</v>
      </c>
    </row>
    <row r="6" spans="1:39" x14ac:dyDescent="0.2">
      <c r="A6" s="15">
        <v>44714</v>
      </c>
      <c r="B6" s="10" t="s">
        <v>10</v>
      </c>
      <c r="C6" s="10" t="s">
        <v>17</v>
      </c>
      <c r="D6" s="4" t="s">
        <v>22</v>
      </c>
      <c r="E6" s="2">
        <v>28.91</v>
      </c>
      <c r="F6" s="11" t="str">
        <f t="shared" si="1"/>
        <v>0.39   GB</v>
      </c>
      <c r="G6" s="4">
        <f t="shared" si="2"/>
        <v>23.029444444444444</v>
      </c>
      <c r="I6" s="2">
        <f t="array" aca="1" ref="I6" ca="1">LOOKUP(9.9E+307,--LEFT(MID(F6,MIN(FIND({1,2,3,4,5,6,7,8,9,0}, $F6&amp;"1023456789")),999),ROW(INDIRECT("1:999"))))</f>
        <v>0.39</v>
      </c>
      <c r="J6" s="15">
        <v>44717</v>
      </c>
      <c r="K6" s="14" t="s">
        <v>23</v>
      </c>
      <c r="L6" s="10">
        <f t="shared" ca="1" si="0"/>
        <v>6.97</v>
      </c>
      <c r="M6" t="s">
        <v>15</v>
      </c>
    </row>
    <row r="7" spans="1:39" x14ac:dyDescent="0.2">
      <c r="A7" s="15">
        <v>44714</v>
      </c>
      <c r="B7" s="10" t="s">
        <v>10</v>
      </c>
      <c r="C7" s="10" t="s">
        <v>17</v>
      </c>
      <c r="D7" s="4" t="s">
        <v>24</v>
      </c>
      <c r="E7" s="2">
        <v>28.86</v>
      </c>
      <c r="F7" s="11" t="str">
        <f t="shared" si="1"/>
        <v>0.05   GB</v>
      </c>
      <c r="G7" s="4">
        <f t="shared" si="2"/>
        <v>0.2600231481481482</v>
      </c>
      <c r="I7" s="2">
        <f t="array" aca="1" ref="I7" ca="1">LOOKUP(9.9E+307,--LEFT(MID(F7,MIN(FIND({1,2,3,4,5,6,7,8,9,0}, $F7&amp;"1023456789")),999),ROW(INDIRECT("1:999"))))</f>
        <v>0.05</v>
      </c>
      <c r="J7" s="15">
        <v>44718</v>
      </c>
      <c r="K7" s="14" t="s">
        <v>25</v>
      </c>
      <c r="L7" s="10">
        <f t="shared" ca="1" si="0"/>
        <v>3.92</v>
      </c>
      <c r="M7" t="s">
        <v>15</v>
      </c>
    </row>
    <row r="8" spans="1:39" x14ac:dyDescent="0.2">
      <c r="A8" s="15">
        <v>44714</v>
      </c>
      <c r="B8" s="10" t="s">
        <v>10</v>
      </c>
      <c r="C8" s="10" t="s">
        <v>17</v>
      </c>
      <c r="D8" s="4" t="s">
        <v>26</v>
      </c>
      <c r="E8" s="2">
        <v>28.06</v>
      </c>
      <c r="F8" s="11" t="str">
        <f t="shared" si="1"/>
        <v>0.80   GB</v>
      </c>
      <c r="G8" s="4">
        <f t="shared" si="2"/>
        <v>0.15259259259259261</v>
      </c>
      <c r="I8" s="2">
        <f t="array" aca="1" ref="I8" ca="1">LOOKUP(9.9E+307,--LEFT(MID(F8,MIN(FIND({1,2,3,4,5,6,7,8,9,0}, $F8&amp;"1023456789")),999),ROW(INDIRECT("1:999"))))</f>
        <v>0.8</v>
      </c>
      <c r="J8" s="15">
        <v>44719</v>
      </c>
      <c r="K8" s="14" t="s">
        <v>27</v>
      </c>
      <c r="L8" s="10">
        <f t="shared" ca="1" si="0"/>
        <v>6.23</v>
      </c>
      <c r="M8" t="s">
        <v>15</v>
      </c>
    </row>
    <row r="9" spans="1:39" x14ac:dyDescent="0.2">
      <c r="A9" s="15">
        <v>44715</v>
      </c>
      <c r="B9" s="10" t="s">
        <v>10</v>
      </c>
      <c r="C9" s="10" t="s">
        <v>19</v>
      </c>
      <c r="D9" s="4" t="s">
        <v>28</v>
      </c>
      <c r="E9" s="2">
        <v>22.86</v>
      </c>
      <c r="F9" s="11" t="str">
        <f t="shared" si="1"/>
        <v>5.20   GB</v>
      </c>
      <c r="G9" s="4">
        <f t="shared" si="2"/>
        <v>1.4930555555555503E-2</v>
      </c>
      <c r="I9" s="2">
        <f t="array" aca="1" ref="I9" ca="1">LOOKUP(9.9E+307,--LEFT(MID(F9,MIN(FIND({1,2,3,4,5,6,7,8,9,0}, $F9&amp;"1023456789")),999),ROW(INDIRECT("1:999"))))</f>
        <v>5.2</v>
      </c>
      <c r="J9" s="15">
        <v>44720</v>
      </c>
      <c r="K9" s="14" t="s">
        <v>11</v>
      </c>
      <c r="L9" s="10">
        <f t="shared" ca="1" si="0"/>
        <v>9.76</v>
      </c>
      <c r="M9" t="s">
        <v>15</v>
      </c>
    </row>
    <row r="10" spans="1:39" x14ac:dyDescent="0.2">
      <c r="A10" s="15">
        <v>44715</v>
      </c>
      <c r="B10" s="10" t="s">
        <v>10</v>
      </c>
      <c r="C10" s="10" t="s">
        <v>19</v>
      </c>
      <c r="D10" s="4" t="s">
        <v>29</v>
      </c>
      <c r="E10" s="2">
        <v>22.86</v>
      </c>
      <c r="F10" s="11" t="str">
        <f t="shared" si="1"/>
        <v>0.00   GB</v>
      </c>
      <c r="G10" s="4">
        <f t="shared" si="2"/>
        <v>2.2453703703703698E-3</v>
      </c>
      <c r="I10" s="2">
        <f t="array" aca="1" ref="I10" ca="1">LOOKUP(9.9E+307,--LEFT(MID(F10,MIN(FIND({1,2,3,4,5,6,7,8,9,0}, $F10&amp;"1023456789")),999),ROW(INDIRECT("1:999"))))</f>
        <v>0</v>
      </c>
      <c r="J10" s="15">
        <v>44721</v>
      </c>
      <c r="K10" s="14" t="s">
        <v>17</v>
      </c>
      <c r="L10" s="10">
        <f t="shared" ca="1" si="0"/>
        <v>8.4499999999999993</v>
      </c>
      <c r="M10" t="s">
        <v>15</v>
      </c>
    </row>
    <row r="11" spans="1:39" x14ac:dyDescent="0.2">
      <c r="A11" s="15">
        <v>44715</v>
      </c>
      <c r="B11" s="10" t="s">
        <v>10</v>
      </c>
      <c r="C11" s="10" t="s">
        <v>19</v>
      </c>
      <c r="D11" s="4" t="s">
        <v>30</v>
      </c>
      <c r="E11" s="2">
        <v>22.33</v>
      </c>
      <c r="F11" s="11" t="str">
        <f t="shared" si="1"/>
        <v>0.53   GB</v>
      </c>
      <c r="G11" s="4">
        <f t="shared" si="2"/>
        <v>0.1859837962962963</v>
      </c>
      <c r="I11" s="2">
        <f t="array" aca="1" ref="I11" ca="1">LOOKUP(9.9E+307,--LEFT(MID(F11,MIN(FIND({1,2,3,4,5,6,7,8,9,0}, $F11&amp;"1023456789")),999),ROW(INDIRECT("1:999"))))</f>
        <v>0.53</v>
      </c>
      <c r="J11" s="15">
        <v>44722</v>
      </c>
      <c r="K11" s="14" t="s">
        <v>19</v>
      </c>
      <c r="L11" s="10">
        <f t="shared" ca="1" si="0"/>
        <v>2.48</v>
      </c>
    </row>
    <row r="12" spans="1:39" x14ac:dyDescent="0.2">
      <c r="A12" s="15">
        <v>44716</v>
      </c>
      <c r="B12" s="10" t="s">
        <v>10</v>
      </c>
      <c r="C12" s="10" t="s">
        <v>21</v>
      </c>
      <c r="D12" s="4" t="s">
        <v>31</v>
      </c>
      <c r="E12" s="2">
        <v>15.53</v>
      </c>
      <c r="F12" s="11" t="str">
        <f t="shared" si="1"/>
        <v>6.80   GB</v>
      </c>
      <c r="G12" s="4">
        <f t="shared" si="2"/>
        <v>4.7048611111111138E-2</v>
      </c>
      <c r="I12" s="2">
        <f t="array" aca="1" ref="I12" ca="1">LOOKUP(9.9E+307,--LEFT(MID(F12,MIN(FIND({1,2,3,4,5,6,7,8,9,0}, $F12&amp;"1023456789")),999),ROW(INDIRECT("1:999"))))</f>
        <v>6.8</v>
      </c>
      <c r="J12" s="15">
        <v>44723</v>
      </c>
      <c r="K12" s="14" t="s">
        <v>21</v>
      </c>
      <c r="L12" s="10">
        <f t="shared" si="0"/>
        <v>0</v>
      </c>
    </row>
    <row r="13" spans="1:39" x14ac:dyDescent="0.2">
      <c r="A13" s="15">
        <v>44716</v>
      </c>
      <c r="B13" s="10" t="s">
        <v>10</v>
      </c>
      <c r="C13" s="10" t="s">
        <v>21</v>
      </c>
      <c r="D13" s="4" t="s">
        <v>32</v>
      </c>
      <c r="E13" s="2">
        <v>15.33</v>
      </c>
      <c r="F13" s="11" t="str">
        <f t="shared" si="1"/>
        <v>0.20   GB</v>
      </c>
      <c r="G13" s="4">
        <f t="shared" si="2"/>
        <v>2.8379629629629588E-2</v>
      </c>
      <c r="I13" s="2">
        <f t="array" aca="1" ref="I13" ca="1">LOOKUP(9.9E+307,--LEFT(MID(F13,MIN(FIND({1,2,3,4,5,6,7,8,9,0}, $F13&amp;"1023456789")),999),ROW(INDIRECT("1:999"))))</f>
        <v>0.2</v>
      </c>
      <c r="J13" s="15">
        <v>44724</v>
      </c>
      <c r="K13" s="14" t="s">
        <v>23</v>
      </c>
      <c r="L13" s="10">
        <f t="shared" si="0"/>
        <v>0</v>
      </c>
    </row>
    <row r="14" spans="1:39" x14ac:dyDescent="0.2">
      <c r="A14" s="15">
        <v>44717</v>
      </c>
      <c r="B14" s="10" t="s">
        <v>10</v>
      </c>
      <c r="C14" s="10" t="s">
        <v>23</v>
      </c>
      <c r="D14" s="4" t="s">
        <v>33</v>
      </c>
      <c r="E14" s="2">
        <v>12.8</v>
      </c>
      <c r="F14" s="11" t="str">
        <f t="shared" si="1"/>
        <v>2.53   GB</v>
      </c>
      <c r="G14" s="4">
        <f t="shared" si="2"/>
        <v>23.351863425925927</v>
      </c>
      <c r="I14" s="2">
        <f t="array" aca="1" ref="I14" ca="1">LOOKUP(9.9E+307,--LEFT(MID(F14,MIN(FIND({1,2,3,4,5,6,7,8,9,0}, $F14&amp;"1023456789")),999),ROW(INDIRECT("1:999"))))</f>
        <v>2.5299999999999998</v>
      </c>
      <c r="J14" s="15">
        <v>44725</v>
      </c>
      <c r="K14" s="14" t="s">
        <v>25</v>
      </c>
      <c r="L14" s="10">
        <f t="shared" si="0"/>
        <v>0</v>
      </c>
    </row>
    <row r="15" spans="1:39" x14ac:dyDescent="0.2">
      <c r="A15" s="15">
        <v>44717</v>
      </c>
      <c r="B15" s="10" t="s">
        <v>10</v>
      </c>
      <c r="C15" s="10" t="s">
        <v>23</v>
      </c>
      <c r="D15" s="4" t="s">
        <v>34</v>
      </c>
      <c r="E15" s="2">
        <v>10.56</v>
      </c>
      <c r="F15" s="11" t="str">
        <f t="shared" si="1"/>
        <v>2.24   GB</v>
      </c>
      <c r="G15" s="4">
        <f t="shared" si="2"/>
        <v>0.40967592592592589</v>
      </c>
      <c r="I15" s="2">
        <f t="array" aca="1" ref="I15" ca="1">LOOKUP(9.9E+307,--LEFT(MID(F15,MIN(FIND({1,2,3,4,5,6,7,8,9,0}, $F15&amp;"1023456789")),999),ROW(INDIRECT("1:999"))))</f>
        <v>2.2400000000000002</v>
      </c>
      <c r="J15" s="15">
        <v>44726</v>
      </c>
      <c r="K15" s="14" t="s">
        <v>27</v>
      </c>
      <c r="L15" s="10">
        <f t="shared" si="0"/>
        <v>0</v>
      </c>
    </row>
    <row r="16" spans="1:39" x14ac:dyDescent="0.2">
      <c r="A16" s="15">
        <v>44717</v>
      </c>
      <c r="B16" s="10" t="s">
        <v>10</v>
      </c>
      <c r="C16" s="10" t="s">
        <v>23</v>
      </c>
      <c r="D16" s="4" t="s">
        <v>35</v>
      </c>
      <c r="E16" s="2">
        <v>9.5399999999999991</v>
      </c>
      <c r="F16" s="11" t="str">
        <f t="shared" si="1"/>
        <v>1.02   GB</v>
      </c>
      <c r="G16" s="4">
        <f t="shared" si="2"/>
        <v>0.14236111111111116</v>
      </c>
      <c r="I16" s="2">
        <f t="array" aca="1" ref="I16" ca="1">LOOKUP(9.9E+307,--LEFT(MID(F16,MIN(FIND({1,2,3,4,5,6,7,8,9,0}, $F16&amp;"1023456789")),999),ROW(INDIRECT("1:999"))))</f>
        <v>1.02</v>
      </c>
      <c r="J16" s="15">
        <v>44727</v>
      </c>
      <c r="K16" s="14" t="s">
        <v>11</v>
      </c>
      <c r="L16" s="10">
        <f t="shared" si="0"/>
        <v>0</v>
      </c>
    </row>
    <row r="17" spans="1:12" x14ac:dyDescent="0.2">
      <c r="A17" s="15">
        <v>44717</v>
      </c>
      <c r="B17" s="10" t="s">
        <v>10</v>
      </c>
      <c r="C17" s="10" t="s">
        <v>23</v>
      </c>
      <c r="D17" s="4" t="s">
        <v>36</v>
      </c>
      <c r="E17" s="2">
        <v>9.35</v>
      </c>
      <c r="F17" s="11" t="str">
        <f t="shared" si="1"/>
        <v>0.19   GB</v>
      </c>
      <c r="G17" s="4">
        <f t="shared" si="2"/>
        <v>3.0925925925925912E-2</v>
      </c>
      <c r="I17" s="2">
        <f t="array" aca="1" ref="I17" ca="1">LOOKUP(9.9E+307,--LEFT(MID(F17,MIN(FIND({1,2,3,4,5,6,7,8,9,0}, $F17&amp;"1023456789")),999),ROW(INDIRECT("1:999"))))</f>
        <v>0.19</v>
      </c>
      <c r="J17" s="15">
        <v>44728</v>
      </c>
      <c r="K17" s="14" t="s">
        <v>17</v>
      </c>
      <c r="L17" s="10">
        <f t="shared" si="0"/>
        <v>0</v>
      </c>
    </row>
    <row r="18" spans="1:12" x14ac:dyDescent="0.2">
      <c r="A18" s="15">
        <v>44717</v>
      </c>
      <c r="B18" s="10" t="s">
        <v>10</v>
      </c>
      <c r="C18" s="10" t="s">
        <v>23</v>
      </c>
      <c r="D18" s="4" t="s">
        <v>37</v>
      </c>
      <c r="E18" s="2">
        <v>8.36</v>
      </c>
      <c r="F18" s="11" t="str">
        <f t="shared" si="1"/>
        <v>0.99   GB</v>
      </c>
      <c r="G18" s="4">
        <f t="shared" si="2"/>
        <v>9.4629629629629619E-2</v>
      </c>
      <c r="I18" s="2">
        <f t="array" aca="1" ref="I18" ca="1">LOOKUP(9.9E+307,--LEFT(MID(F18,MIN(FIND({1,2,3,4,5,6,7,8,9,0}, $F18&amp;"1023456789")),999),ROW(INDIRECT("1:999"))))</f>
        <v>0.99</v>
      </c>
      <c r="J18" s="15">
        <v>44729</v>
      </c>
      <c r="K18" s="14" t="s">
        <v>19</v>
      </c>
      <c r="L18" s="10">
        <f t="shared" si="0"/>
        <v>0</v>
      </c>
    </row>
    <row r="19" spans="1:12" x14ac:dyDescent="0.2">
      <c r="A19" s="15">
        <v>44718</v>
      </c>
      <c r="B19" s="10" t="s">
        <v>10</v>
      </c>
      <c r="C19" s="10" t="s">
        <v>25</v>
      </c>
      <c r="D19" s="4" t="s">
        <v>38</v>
      </c>
      <c r="E19" s="2">
        <v>6.57</v>
      </c>
      <c r="F19" s="11" t="str">
        <f t="shared" si="1"/>
        <v>1.79   GB</v>
      </c>
      <c r="G19" s="4">
        <f t="shared" si="2"/>
        <v>23.287650462962961</v>
      </c>
      <c r="I19" s="2">
        <f t="array" aca="1" ref="I19" ca="1">LOOKUP(9.9E+307,--LEFT(MID(F19,MIN(FIND({1,2,3,4,5,6,7,8,9,0}, $F19&amp;"1023456789")),999),ROW(INDIRECT("1:999"))))</f>
        <v>1.79</v>
      </c>
      <c r="J19" s="15">
        <v>44730</v>
      </c>
      <c r="K19" s="14" t="s">
        <v>21</v>
      </c>
      <c r="L19" s="10">
        <f t="shared" si="0"/>
        <v>0</v>
      </c>
    </row>
    <row r="20" spans="1:12" x14ac:dyDescent="0.2">
      <c r="A20" s="15">
        <v>44718</v>
      </c>
      <c r="B20" s="10" t="s">
        <v>10</v>
      </c>
      <c r="C20" s="10" t="s">
        <v>25</v>
      </c>
      <c r="D20" s="4" t="s">
        <v>39</v>
      </c>
      <c r="E20" s="2">
        <v>4.4400000000000004</v>
      </c>
      <c r="F20" s="11" t="str">
        <f t="shared" si="1"/>
        <v>2.13   GB</v>
      </c>
      <c r="G20" s="4">
        <f t="shared" si="2"/>
        <v>0.60001157407407413</v>
      </c>
      <c r="I20" s="2">
        <f t="array" aca="1" ref="I20" ca="1">LOOKUP(9.9E+307,--LEFT(MID(F20,MIN(FIND({1,2,3,4,5,6,7,8,9,0}, $F20&amp;"1023456789")),999),ROW(INDIRECT("1:999"))))</f>
        <v>2.13</v>
      </c>
      <c r="J20" s="15">
        <v>44731</v>
      </c>
      <c r="K20" s="14" t="s">
        <v>23</v>
      </c>
      <c r="L20" s="10">
        <f t="shared" si="0"/>
        <v>0</v>
      </c>
    </row>
    <row r="21" spans="1:12" x14ac:dyDescent="0.2">
      <c r="A21" s="15">
        <v>44719</v>
      </c>
      <c r="B21" s="10" t="s">
        <v>10</v>
      </c>
      <c r="C21" s="10" t="s">
        <v>27</v>
      </c>
      <c r="D21" s="4" t="s">
        <v>40</v>
      </c>
      <c r="E21" s="2">
        <v>0</v>
      </c>
      <c r="F21" s="11" t="str">
        <f t="shared" si="1"/>
        <v>4.44   GB</v>
      </c>
      <c r="G21" s="4">
        <f t="shared" si="2"/>
        <v>23.477847222222223</v>
      </c>
      <c r="I21" s="2">
        <f t="array" aca="1" ref="I21" ca="1">LOOKUP(9.9E+307,--LEFT(MID(F21,MIN(FIND({1,2,3,4,5,6,7,8,9,0}, $F21&amp;"1023456789")),999),ROW(INDIRECT("1:999"))))</f>
        <v>4.4400000000000004</v>
      </c>
      <c r="J21" s="15">
        <v>44732</v>
      </c>
      <c r="K21" s="14" t="s">
        <v>25</v>
      </c>
      <c r="L21" s="10">
        <f t="shared" si="0"/>
        <v>0</v>
      </c>
    </row>
    <row r="22" spans="1:12" x14ac:dyDescent="0.2">
      <c r="A22" s="15">
        <v>44719</v>
      </c>
      <c r="B22" s="16" t="s">
        <v>10</v>
      </c>
      <c r="C22" s="10" t="s">
        <v>27</v>
      </c>
      <c r="D22" s="4" t="s">
        <v>41</v>
      </c>
      <c r="E22" s="2">
        <v>18.21</v>
      </c>
      <c r="F22" s="11" t="str">
        <f>TEXT(20-E22,"#,##0.00")&amp;"   GB"</f>
        <v>1.79   GB</v>
      </c>
      <c r="G22" s="4">
        <f t="shared" si="2"/>
        <v>0.89211805555555557</v>
      </c>
      <c r="I22" s="2">
        <f t="array" aca="1" ref="I22" ca="1">LOOKUP(9.9E+307,--LEFT(MID(F22,MIN(FIND({1,2,3,4,5,6,7,8,9,0}, $F22&amp;"1023456789")),999),ROW(INDIRECT("1:999"))))</f>
        <v>1.79</v>
      </c>
      <c r="J22" s="15">
        <v>44733</v>
      </c>
      <c r="K22" s="14" t="s">
        <v>27</v>
      </c>
      <c r="L22" s="10">
        <f t="shared" si="0"/>
        <v>0</v>
      </c>
    </row>
    <row r="23" spans="1:12" x14ac:dyDescent="0.2">
      <c r="A23" s="15">
        <v>44720</v>
      </c>
      <c r="B23" s="10" t="s">
        <v>10</v>
      </c>
      <c r="C23" s="10" t="s">
        <v>11</v>
      </c>
      <c r="D23" s="4" t="s">
        <v>42</v>
      </c>
      <c r="E23" s="2">
        <v>14.58</v>
      </c>
      <c r="F23" s="11" t="str">
        <f>TEXT(E22-E23,"#,##0.00")&amp;"   GB"</f>
        <v>3.63   GB</v>
      </c>
      <c r="G23" s="4">
        <f t="shared" si="2"/>
        <v>23.506192129629632</v>
      </c>
      <c r="I23" s="2">
        <f t="array" aca="1" ref="I23" ca="1">LOOKUP(9.9E+307,--LEFT(MID(F23,MIN(FIND({1,2,3,4,5,6,7,8,9,0}, $F23&amp;"1023456789")),999),ROW(INDIRECT("1:999"))))</f>
        <v>3.63</v>
      </c>
      <c r="J23" s="15">
        <v>44734</v>
      </c>
      <c r="K23" s="14" t="s">
        <v>11</v>
      </c>
      <c r="L23" s="10">
        <f t="shared" si="0"/>
        <v>0</v>
      </c>
    </row>
    <row r="24" spans="1:12" x14ac:dyDescent="0.2">
      <c r="A24" s="15">
        <v>44720</v>
      </c>
      <c r="B24" s="10" t="s">
        <v>10</v>
      </c>
      <c r="C24" s="10" t="s">
        <v>11</v>
      </c>
      <c r="D24" s="4" t="s">
        <v>43</v>
      </c>
      <c r="E24" s="2">
        <v>11.21</v>
      </c>
      <c r="F24" s="11" t="str">
        <f>TEXT(E23-E24,"#,##0.00")&amp;"   GB"</f>
        <v>3.37   GB</v>
      </c>
      <c r="G24" s="4">
        <f t="shared" si="2"/>
        <v>0.14908564814814812</v>
      </c>
      <c r="I24" s="2">
        <f t="array" aca="1" ref="I24" ca="1">LOOKUP(9.9E+307,--LEFT(MID(F24,MIN(FIND({1,2,3,4,5,6,7,8,9,0}, $F24&amp;"1023456789")),999),ROW(INDIRECT("1:999"))))</f>
        <v>3.37</v>
      </c>
      <c r="J24" s="15">
        <v>44735</v>
      </c>
      <c r="K24" s="14" t="s">
        <v>17</v>
      </c>
      <c r="L24" s="10">
        <f t="shared" si="0"/>
        <v>0</v>
      </c>
    </row>
    <row r="25" spans="1:12" x14ac:dyDescent="0.2">
      <c r="A25" s="15">
        <v>44720</v>
      </c>
      <c r="B25" s="10" t="s">
        <v>10</v>
      </c>
      <c r="C25" s="10" t="s">
        <v>11</v>
      </c>
      <c r="D25" s="4" t="s">
        <v>44</v>
      </c>
      <c r="E25" s="2">
        <v>10.43</v>
      </c>
      <c r="F25" s="11" t="str">
        <f>TEXT(E24-E25,"#,##0.00")&amp;"   GB"</f>
        <v>0.78   GB</v>
      </c>
      <c r="G25" s="4">
        <f t="shared" si="2"/>
        <v>5.7847222222222161E-2</v>
      </c>
      <c r="I25" s="2">
        <f t="array" aca="1" ref="I25" ca="1">LOOKUP(9.9E+307,--LEFT(MID(F25,MIN(FIND({1,2,3,4,5,6,7,8,9,0}, $F25&amp;"1023456789")),999),ROW(INDIRECT("1:999"))))</f>
        <v>0.78</v>
      </c>
      <c r="J25" s="15">
        <v>44736</v>
      </c>
      <c r="K25" s="14" t="s">
        <v>19</v>
      </c>
      <c r="L25" s="10">
        <f t="shared" si="0"/>
        <v>0</v>
      </c>
    </row>
    <row r="26" spans="1:12" x14ac:dyDescent="0.2">
      <c r="A26" s="15">
        <v>44720</v>
      </c>
      <c r="B26" s="10" t="s">
        <v>10</v>
      </c>
      <c r="C26" s="10" t="s">
        <v>11</v>
      </c>
      <c r="D26" s="4" t="s">
        <v>45</v>
      </c>
      <c r="E26" s="2">
        <v>8.4499999999999993</v>
      </c>
      <c r="F26" s="11" t="str">
        <f>TEXT(E25-E26,"#,##0.00")&amp;"   GB"</f>
        <v>1.98   GB</v>
      </c>
      <c r="G26" s="4">
        <f t="shared" si="2"/>
        <v>0.21693287037037057</v>
      </c>
      <c r="I26" s="2">
        <f t="array" aca="1" ref="I26" ca="1">LOOKUP(9.9E+307,--LEFT(MID(F26,MIN(FIND({1,2,3,4,5,6,7,8,9,0}, $F26&amp;"1023456789")),999),ROW(INDIRECT("1:999"))))</f>
        <v>1.98</v>
      </c>
      <c r="J26" s="15">
        <v>44737</v>
      </c>
      <c r="K26" s="14" t="s">
        <v>21</v>
      </c>
      <c r="L26" s="10">
        <f t="shared" si="0"/>
        <v>0</v>
      </c>
    </row>
    <row r="27" spans="1:12" x14ac:dyDescent="0.2">
      <c r="A27" s="15">
        <v>44721</v>
      </c>
      <c r="B27" s="10" t="s">
        <v>10</v>
      </c>
      <c r="C27" s="10" t="s">
        <v>17</v>
      </c>
      <c r="D27" s="4" t="s">
        <v>46</v>
      </c>
      <c r="E27" s="2">
        <v>0</v>
      </c>
      <c r="F27" s="11" t="str">
        <f>TEXT(E26-E27,"#,##0.00")&amp;"   GB"</f>
        <v>8.45   GB</v>
      </c>
      <c r="G27" s="4">
        <f t="shared" si="2"/>
        <v>23.648506944444446</v>
      </c>
      <c r="I27" s="2">
        <f t="array" aca="1" ref="I27" ca="1">LOOKUP(9.9E+307,--LEFT(MID(F27,MIN(FIND({1,2,3,4,5,6,7,8,9,0}, $F27&amp;"1023456789")),999),ROW(INDIRECT("1:999"))))</f>
        <v>8.4499999999999993</v>
      </c>
      <c r="J27" s="15">
        <v>44738</v>
      </c>
      <c r="K27" s="14" t="s">
        <v>23</v>
      </c>
      <c r="L27" s="10">
        <f t="shared" si="0"/>
        <v>0</v>
      </c>
    </row>
    <row r="28" spans="1:12" x14ac:dyDescent="0.2">
      <c r="A28" s="15">
        <v>44722</v>
      </c>
      <c r="B28" s="10" t="s">
        <v>10</v>
      </c>
      <c r="C28" s="10" t="s">
        <v>19</v>
      </c>
      <c r="D28" s="4" t="s">
        <v>47</v>
      </c>
      <c r="E28" s="2">
        <v>140</v>
      </c>
      <c r="F28" s="11" t="str">
        <f>TEXT(0,"#,##0.00")&amp;"   GB"</f>
        <v>0.00   GB</v>
      </c>
      <c r="G28" s="4">
        <f t="shared" si="2"/>
        <v>23.452372685185182</v>
      </c>
      <c r="I28" s="2">
        <f t="array" aca="1" ref="I28" ca="1">LOOKUP(9.9E+307,--LEFT(MID(F28,MIN(FIND({1,2,3,4,5,6,7,8,9,0}, $F28&amp;"1023456789")),999),ROW(INDIRECT("1:999"))))</f>
        <v>0</v>
      </c>
      <c r="J28" s="15">
        <v>44739</v>
      </c>
      <c r="K28" s="14" t="s">
        <v>25</v>
      </c>
      <c r="L28" s="10">
        <f t="shared" si="0"/>
        <v>0</v>
      </c>
    </row>
    <row r="29" spans="1:12" x14ac:dyDescent="0.2">
      <c r="A29" s="15">
        <v>44722</v>
      </c>
      <c r="B29" s="10" t="s">
        <v>10</v>
      </c>
      <c r="C29" s="10" t="s">
        <v>19</v>
      </c>
      <c r="D29" s="4" t="s">
        <v>48</v>
      </c>
      <c r="E29" s="2">
        <v>140</v>
      </c>
      <c r="F29" s="11" t="str">
        <f>TEXT(E28-E29,"#,##0.00")&amp;"   GB"</f>
        <v>0.00   GB</v>
      </c>
      <c r="G29" s="4">
        <f t="shared" si="2"/>
        <v>5.6481481481481487E-3</v>
      </c>
      <c r="I29" s="2">
        <f t="array" aca="1" ref="I29" ca="1">LOOKUP(9.9E+307,--LEFT(MID(F29,MIN(FIND({1,2,3,4,5,6,7,8,9,0}, $F29&amp;"1023456789")),999),ROW(INDIRECT("1:999"))))</f>
        <v>0</v>
      </c>
      <c r="J29" s="15">
        <v>44740</v>
      </c>
      <c r="K29" s="14" t="s">
        <v>27</v>
      </c>
      <c r="L29" s="10">
        <f t="shared" si="0"/>
        <v>0</v>
      </c>
    </row>
    <row r="30" spans="1:12" x14ac:dyDescent="0.2">
      <c r="A30" s="15">
        <v>44722</v>
      </c>
      <c r="B30" s="10" t="s">
        <v>10</v>
      </c>
      <c r="C30" s="10" t="s">
        <v>19</v>
      </c>
      <c r="D30" s="4" t="s">
        <v>49</v>
      </c>
      <c r="E30" s="2">
        <v>138.02000000000001</v>
      </c>
      <c r="F30" s="11" t="str">
        <f>TEXT(E29-E30,"#,##0.00")&amp;"   GB"</f>
        <v>1.98   GB</v>
      </c>
      <c r="G30" s="4">
        <f t="shared" si="2"/>
        <v>9.9548611111111115E-2</v>
      </c>
      <c r="I30" s="2">
        <f t="array" aca="1" ref="I30" ca="1">LOOKUP(9.9E+307,--LEFT(MID(F30,MIN(FIND({1,2,3,4,5,6,7,8,9,0}, $F30&amp;"1023456789")),999),ROW(INDIRECT("1:999"))))</f>
        <v>1.98</v>
      </c>
      <c r="J30" s="15">
        <v>44741</v>
      </c>
      <c r="K30" s="14" t="s">
        <v>11</v>
      </c>
      <c r="L30" s="10">
        <f t="shared" si="0"/>
        <v>0</v>
      </c>
    </row>
    <row r="31" spans="1:12" x14ac:dyDescent="0.2">
      <c r="A31" s="15">
        <v>44722</v>
      </c>
      <c r="B31" s="10" t="s">
        <v>10</v>
      </c>
      <c r="C31" s="10" t="s">
        <v>19</v>
      </c>
      <c r="D31" s="4" t="s">
        <v>50</v>
      </c>
      <c r="E31" s="2">
        <v>138.02000000000001</v>
      </c>
      <c r="F31" s="11" t="str">
        <f>TEXT(E30-E31,"#,##0.00")&amp;"   GB"</f>
        <v>0.00   GB</v>
      </c>
      <c r="G31" s="4">
        <f t="shared" si="2"/>
        <v>3.2696759259259245E-2</v>
      </c>
      <c r="I31" s="2">
        <f t="array" aca="1" ref="I31" ca="1">LOOKUP(9.9E+307,--LEFT(MID(F31,MIN(FIND({1,2,3,4,5,6,7,8,9,0}, $F31&amp;"1023456789")),999),ROW(INDIRECT("1:999"))))</f>
        <v>0</v>
      </c>
      <c r="J31" s="15">
        <v>44742</v>
      </c>
      <c r="K31" s="14" t="s">
        <v>17</v>
      </c>
      <c r="L31" s="10">
        <f t="shared" si="0"/>
        <v>0</v>
      </c>
    </row>
    <row r="32" spans="1:12" x14ac:dyDescent="0.2">
      <c r="A32" s="15">
        <v>44722</v>
      </c>
      <c r="B32" s="10" t="s">
        <v>10</v>
      </c>
      <c r="C32" s="10" t="s">
        <v>19</v>
      </c>
      <c r="D32" s="4" t="s">
        <v>51</v>
      </c>
      <c r="E32" s="10" t="s">
        <v>52</v>
      </c>
      <c r="F32" s="11" t="str">
        <f>TEXT(E31-E32,"#,##0.00")&amp;"   GB"</f>
        <v>0.50   GB</v>
      </c>
      <c r="G32" s="4">
        <f t="shared" si="2"/>
        <v>5.4120370370370374E-2</v>
      </c>
      <c r="I32" s="2">
        <f t="array" aca="1" ref="I32" ca="1">LOOKUP(9.9E+307,--LEFT(MID(F32,MIN(FIND({1,2,3,4,5,6,7,8,9,0}, $F32&amp;"1023456789")),999),ROW(INDIRECT("1:999"))))</f>
        <v>0.5</v>
      </c>
    </row>
    <row r="33" spans="1:7" x14ac:dyDescent="0.2">
      <c r="A33" s="15"/>
      <c r="B33" s="10"/>
      <c r="C33" s="10"/>
      <c r="D33" s="10"/>
      <c r="E33" s="10"/>
      <c r="F33" s="11"/>
      <c r="G33" s="4"/>
    </row>
    <row r="34" spans="1:7" x14ac:dyDescent="0.2">
      <c r="A34" s="15"/>
      <c r="B34" s="10"/>
      <c r="C34" s="10"/>
      <c r="D34" s="10"/>
      <c r="E34" s="10"/>
      <c r="F34" s="11"/>
      <c r="G34" s="4"/>
    </row>
    <row r="35" spans="1:7" x14ac:dyDescent="0.2">
      <c r="A35" s="18"/>
      <c r="B35" s="10"/>
      <c r="C35" s="10"/>
      <c r="D35" s="10"/>
      <c r="E35" s="10"/>
    </row>
  </sheetData>
  <conditionalFormatting sqref="L2:L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A29" sqref="A29"/>
    </sheetView>
  </sheetViews>
  <sheetFormatPr defaultRowHeight="14.25" x14ac:dyDescent="0.2"/>
  <cols>
    <col min="14" max="14" width="10.125" bestFit="1" customWidth="1"/>
  </cols>
  <sheetData>
    <row r="1" spans="1:16" x14ac:dyDescent="0.2">
      <c r="N1" s="9"/>
      <c r="O1" s="9"/>
      <c r="P1" s="9"/>
    </row>
    <row r="2" spans="1:16" x14ac:dyDescent="0.2">
      <c r="A2" s="15"/>
      <c r="B2" s="10"/>
      <c r="C2" s="10"/>
      <c r="D2" s="10"/>
      <c r="E2" s="10"/>
      <c r="N2" s="17"/>
      <c r="O2" s="2"/>
      <c r="P2" s="9"/>
    </row>
    <row r="3" spans="1:16" x14ac:dyDescent="0.2">
      <c r="A3" s="15"/>
      <c r="B3" s="10"/>
      <c r="C3" s="10"/>
      <c r="D3" s="10"/>
      <c r="E3" s="10"/>
      <c r="N3" s="17"/>
      <c r="O3" s="2"/>
      <c r="P3" s="9"/>
    </row>
    <row r="4" spans="1:16" x14ac:dyDescent="0.2">
      <c r="N4" s="17"/>
      <c r="O4" s="2"/>
      <c r="P4" s="9"/>
    </row>
    <row r="5" spans="1:16" x14ac:dyDescent="0.2">
      <c r="N5" s="17"/>
      <c r="O5" s="2"/>
      <c r="P5" s="9"/>
    </row>
    <row r="6" spans="1:16" x14ac:dyDescent="0.2">
      <c r="N6" s="17"/>
      <c r="O6" s="2"/>
      <c r="P6" s="9"/>
    </row>
    <row r="7" spans="1:16" x14ac:dyDescent="0.2">
      <c r="N7" s="17"/>
      <c r="O7" s="2"/>
      <c r="P7" s="9"/>
    </row>
    <row r="8" spans="1:16" x14ac:dyDescent="0.2">
      <c r="N8" s="17"/>
      <c r="O8" s="2"/>
      <c r="P8" s="9"/>
    </row>
    <row r="9" spans="1:16" x14ac:dyDescent="0.2">
      <c r="N9" s="17"/>
      <c r="O9" s="2"/>
      <c r="P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June</vt:lpstr>
      <vt:lpstr>Summary 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Abdellrahman Ahmed</cp:lastModifiedBy>
  <dcterms:created xsi:type="dcterms:W3CDTF">2022-06-01T19:37:40Z</dcterms:created>
  <dcterms:modified xsi:type="dcterms:W3CDTF">2022-06-10T03:08:14Z</dcterms:modified>
</cp:coreProperties>
</file>