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0" yWindow="405" windowWidth="19800" windowHeight="9645"/>
  </bookViews>
  <sheets>
    <sheet name="Correction Step" sheetId="1" r:id="rId1"/>
    <sheet name="Absolute Out" sheetId="2" r:id="rId2"/>
    <sheet name="Copy of Sheet1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J20" i="3" l="1"/>
  <c r="E19" i="3"/>
  <c r="J18" i="3"/>
  <c r="E18" i="3"/>
  <c r="J17" i="3"/>
  <c r="E17" i="3"/>
  <c r="E16" i="3"/>
  <c r="J15" i="3"/>
  <c r="J16" i="3" s="1"/>
  <c r="J14" i="3"/>
  <c r="E14" i="3"/>
  <c r="E15" i="3" s="1"/>
  <c r="J13" i="3"/>
  <c r="E13" i="3"/>
  <c r="J12" i="3"/>
  <c r="E12" i="3"/>
  <c r="E11" i="3"/>
  <c r="C6" i="3"/>
  <c r="L6" i="3" s="1"/>
  <c r="C5" i="3"/>
  <c r="C4" i="3"/>
  <c r="L20" i="2"/>
  <c r="G19" i="2"/>
  <c r="G18" i="2" s="1"/>
  <c r="L18" i="2"/>
  <c r="L19" i="2" s="1"/>
  <c r="L17" i="2"/>
  <c r="G17" i="2"/>
  <c r="L16" i="2"/>
  <c r="G16" i="2"/>
  <c r="L15" i="2"/>
  <c r="G15" i="2"/>
  <c r="L14" i="2"/>
  <c r="L13" i="2" s="1"/>
  <c r="G14" i="2"/>
  <c r="G13" i="2"/>
  <c r="L12" i="2"/>
  <c r="G11" i="2"/>
  <c r="G12" i="2" s="1"/>
  <c r="E6" i="2"/>
  <c r="F6" i="2" s="1"/>
  <c r="E5" i="2"/>
  <c r="F5" i="2" s="1"/>
  <c r="C2" i="2"/>
  <c r="E4" i="2" s="1"/>
  <c r="F4" i="2" s="1"/>
  <c r="L20" i="1"/>
  <c r="L19" i="1"/>
  <c r="G19" i="1"/>
  <c r="L18" i="1"/>
  <c r="G18" i="1"/>
  <c r="L17" i="1"/>
  <c r="L16" i="1" s="1"/>
  <c r="G17" i="1"/>
  <c r="G16" i="1"/>
  <c r="L15" i="1"/>
  <c r="L14" i="1"/>
  <c r="G14" i="1"/>
  <c r="G15" i="1" s="1"/>
  <c r="L13" i="1"/>
  <c r="G13" i="1"/>
  <c r="L12" i="1"/>
  <c r="G12" i="1"/>
  <c r="G11" i="1"/>
  <c r="C2" i="1"/>
  <c r="E6" i="1" s="1"/>
  <c r="F6" i="1" s="1"/>
  <c r="O4" i="2" l="1"/>
  <c r="P8" i="2"/>
  <c r="N4" i="2"/>
  <c r="O5" i="2"/>
  <c r="P9" i="2"/>
  <c r="N5" i="2"/>
  <c r="O6" i="1"/>
  <c r="P10" i="1"/>
  <c r="N6" i="1"/>
  <c r="P10" i="2"/>
  <c r="N6" i="2"/>
  <c r="O6" i="2"/>
  <c r="E4" i="1"/>
  <c r="F4" i="1" s="1"/>
  <c r="E5" i="1"/>
  <c r="F5" i="1" s="1"/>
  <c r="N5" i="1" l="1"/>
  <c r="O5" i="1"/>
  <c r="P9" i="1"/>
  <c r="P11" i="2"/>
  <c r="P12" i="2"/>
  <c r="P8" i="1"/>
  <c r="N4" i="1"/>
  <c r="O4" i="1"/>
  <c r="P4" i="2"/>
  <c r="P5" i="2"/>
  <c r="P11" i="1" l="1"/>
  <c r="P12" i="1"/>
  <c r="P5" i="1"/>
  <c r="P4" i="1"/>
</calcChain>
</file>

<file path=xl/sharedStrings.xml><?xml version="1.0" encoding="utf-8"?>
<sst xmlns="http://schemas.openxmlformats.org/spreadsheetml/2006/main" count="81" uniqueCount="34">
  <si>
    <t>Setpoint (rpm)</t>
  </si>
  <si>
    <t>Feedback (rpm)</t>
  </si>
  <si>
    <t>Crisp Input (error %)</t>
  </si>
  <si>
    <t>fuzzification</t>
  </si>
  <si>
    <t>Input (error %)</t>
  </si>
  <si>
    <t>Output (PWM correction step %)</t>
  </si>
  <si>
    <t>fuzzy</t>
  </si>
  <si>
    <t>crisp</t>
  </si>
  <si>
    <t>from</t>
  </si>
  <si>
    <t>to</t>
  </si>
  <si>
    <t>tolerable</t>
  </si>
  <si>
    <t>small_change</t>
  </si>
  <si>
    <t>neg_e</t>
  </si>
  <si>
    <t>decrease_v</t>
  </si>
  <si>
    <t>pos_e</t>
  </si>
  <si>
    <t>increase_v</t>
  </si>
  <si>
    <r>
      <rPr>
        <sz val="14"/>
        <color theme="1"/>
        <rFont val="Arial"/>
      </rPr>
      <t xml:space="preserve">1) IF </t>
    </r>
    <r>
      <rPr>
        <sz val="14"/>
        <color rgb="FF00FF00"/>
        <rFont val="Arial"/>
      </rPr>
      <t xml:space="preserve">tolerable </t>
    </r>
    <r>
      <rPr>
        <sz val="14"/>
        <color theme="1"/>
        <rFont val="Arial"/>
      </rPr>
      <t xml:space="preserve">THEN </t>
    </r>
    <r>
      <rPr>
        <sz val="14"/>
        <color rgb="FF00FF00"/>
        <rFont val="Arial"/>
      </rPr>
      <t>small_change</t>
    </r>
  </si>
  <si>
    <r>
      <rPr>
        <sz val="14"/>
        <color theme="1"/>
        <rFont val="Arial"/>
      </rPr>
      <t xml:space="preserve">2) IF </t>
    </r>
    <r>
      <rPr>
        <sz val="14"/>
        <color rgb="FFFF9900"/>
        <rFont val="Arial"/>
      </rPr>
      <t xml:space="preserve">neg_e </t>
    </r>
    <r>
      <rPr>
        <sz val="14"/>
        <color theme="1"/>
        <rFont val="Arial"/>
      </rPr>
      <t xml:space="preserve">THEN </t>
    </r>
    <r>
      <rPr>
        <sz val="14"/>
        <color rgb="FFFF9900"/>
        <rFont val="Arial"/>
      </rPr>
      <t>decrease_v</t>
    </r>
  </si>
  <si>
    <r>
      <rPr>
        <sz val="14"/>
        <color theme="1"/>
        <rFont val="Arial"/>
      </rPr>
      <t xml:space="preserve">3) IF </t>
    </r>
    <r>
      <rPr>
        <sz val="14"/>
        <color rgb="FFFF0000"/>
        <rFont val="Arial"/>
      </rPr>
      <t xml:space="preserve">pos_e </t>
    </r>
    <r>
      <rPr>
        <sz val="14"/>
        <color theme="1"/>
        <rFont val="Arial"/>
      </rPr>
      <t xml:space="preserve">THEN </t>
    </r>
    <r>
      <rPr>
        <sz val="14"/>
        <color rgb="FFFF0000"/>
        <rFont val="Arial"/>
      </rPr>
      <t>increase_v</t>
    </r>
  </si>
  <si>
    <r>
      <rPr>
        <sz val="14"/>
        <color theme="1"/>
        <rFont val="Arial"/>
      </rPr>
      <t xml:space="preserve">1) IF </t>
    </r>
    <r>
      <rPr>
        <sz val="14"/>
        <color rgb="FF00FF00"/>
        <rFont val="Arial"/>
      </rPr>
      <t xml:space="preserve">tolerable </t>
    </r>
    <r>
      <rPr>
        <sz val="14"/>
        <color theme="1"/>
        <rFont val="Arial"/>
      </rPr>
      <t xml:space="preserve">THEN </t>
    </r>
    <r>
      <rPr>
        <sz val="14"/>
        <color rgb="FF00FF00"/>
        <rFont val="Arial"/>
      </rPr>
      <t>small_change</t>
    </r>
  </si>
  <si>
    <r>
      <rPr>
        <sz val="14"/>
        <color theme="1"/>
        <rFont val="Arial"/>
      </rPr>
      <t xml:space="preserve">2) IF </t>
    </r>
    <r>
      <rPr>
        <sz val="14"/>
        <color rgb="FFFF9900"/>
        <rFont val="Arial"/>
      </rPr>
      <t xml:space="preserve">neg_e </t>
    </r>
    <r>
      <rPr>
        <sz val="14"/>
        <color theme="1"/>
        <rFont val="Arial"/>
      </rPr>
      <t xml:space="preserve">THEN </t>
    </r>
    <r>
      <rPr>
        <sz val="14"/>
        <color rgb="FFFF9900"/>
        <rFont val="Arial"/>
      </rPr>
      <t>decrease_v</t>
    </r>
  </si>
  <si>
    <r>
      <rPr>
        <sz val="14"/>
        <color theme="1"/>
        <rFont val="Arial"/>
      </rPr>
      <t xml:space="preserve">3) IF </t>
    </r>
    <r>
      <rPr>
        <sz val="14"/>
        <color rgb="FFFF0000"/>
        <rFont val="Arial"/>
      </rPr>
      <t xml:space="preserve">pos_e </t>
    </r>
    <r>
      <rPr>
        <sz val="14"/>
        <color theme="1"/>
        <rFont val="Arial"/>
      </rPr>
      <t xml:space="preserve">THEN </t>
    </r>
    <r>
      <rPr>
        <sz val="14"/>
        <color rgb="FFFF0000"/>
        <rFont val="Arial"/>
      </rPr>
      <t>increase_v</t>
    </r>
  </si>
  <si>
    <t>Output (PWM %)</t>
  </si>
  <si>
    <t>no_change</t>
  </si>
  <si>
    <t>low_v</t>
  </si>
  <si>
    <t>high_v</t>
  </si>
  <si>
    <t>error</t>
  </si>
  <si>
    <t>error rate</t>
  </si>
  <si>
    <t>LOW</t>
  </si>
  <si>
    <t>MEDIUM</t>
  </si>
  <si>
    <t>HIGH</t>
  </si>
  <si>
    <t>SMALL_STEP</t>
  </si>
  <si>
    <t>MED_STEP</t>
  </si>
  <si>
    <t>BIG_STEP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</si>
</sst>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,\ m"/>
    <numFmt numFmtId="165" formatCode="0.0000"/>
  </numFmts>
  <fonts count="10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4"/>
      <color theme="1"/>
      <name val="Arial"/>
    </font>
    <font>
      <strike/>
      <sz val="10"/>
      <color theme="1"/>
      <name val="Arial"/>
    </font>
    <font>
      <sz val="14"/>
      <color rgb="FF00FF00"/>
      <name val="Arial"/>
    </font>
    <font>
      <sz val="14"/>
      <color rgb="FFFF9900"/>
      <name val="Arial"/>
    </font>
    <font>
      <sz val="14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/>
    <xf numFmtId="0" fontId="1" fillId="0" borderId="4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/>
    <xf numFmtId="0" fontId="1" fillId="5" borderId="4" xfId="0" applyFont="1" applyFill="1" applyBorder="1" applyAlignment="1"/>
    <xf numFmtId="165" fontId="4" fillId="0" borderId="0" xfId="0" applyNumberFormat="1" applyFont="1"/>
    <xf numFmtId="0" fontId="1" fillId="6" borderId="4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4" xfId="0" applyFont="1" applyBorder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'Correction Step'!$G$11:$G$19</c:f>
              <c:numCache>
                <c:formatCode>General</c:formatCode>
                <c:ptCount val="9"/>
                <c:pt idx="0">
                  <c:v>-100</c:v>
                </c:pt>
                <c:pt idx="1">
                  <c:v>-52.5</c:v>
                </c:pt>
                <c:pt idx="2">
                  <c:v>-5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52.5</c:v>
                </c:pt>
                <c:pt idx="8">
                  <c:v>100</c:v>
                </c:pt>
              </c:numCache>
            </c:numRef>
          </c:xVal>
          <c:yVal>
            <c:numRef>
              <c:f>'Correction Step'!$H$11:$H$19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1840"/>
        <c:axId val="88130304"/>
      </c:scatterChart>
      <c:valAx>
        <c:axId val="881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30304"/>
        <c:crosses val="autoZero"/>
        <c:crossBetween val="midCat"/>
      </c:valAx>
      <c:valAx>
        <c:axId val="881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'Correction Step'!$L$12:$L$20</c:f>
              <c:numCache>
                <c:formatCode>General</c:formatCode>
                <c:ptCount val="9"/>
                <c:pt idx="0">
                  <c:v>-3</c:v>
                </c:pt>
                <c:pt idx="1">
                  <c:v>-11.5</c:v>
                </c:pt>
                <c:pt idx="2">
                  <c:v>-20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11.5</c:v>
                </c:pt>
                <c:pt idx="8">
                  <c:v>20</c:v>
                </c:pt>
              </c:numCache>
            </c:numRef>
          </c:xVal>
          <c:yVal>
            <c:numRef>
              <c:f>'Correction Step'!$M$12:$M$20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4016"/>
        <c:axId val="88538112"/>
      </c:scatterChart>
      <c:valAx>
        <c:axId val="896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38112"/>
        <c:crosses val="autoZero"/>
        <c:crossBetween val="midCat"/>
      </c:valAx>
      <c:valAx>
        <c:axId val="885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5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'Absolute Out'!$G$11:$G$19</c:f>
              <c:numCache>
                <c:formatCode>General</c:formatCode>
                <c:ptCount val="9"/>
                <c:pt idx="0">
                  <c:v>-200</c:v>
                </c:pt>
                <c:pt idx="1">
                  <c:v>-102.5</c:v>
                </c:pt>
                <c:pt idx="2">
                  <c:v>-5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102.5</c:v>
                </c:pt>
                <c:pt idx="8">
                  <c:v>200</c:v>
                </c:pt>
              </c:numCache>
            </c:numRef>
          </c:cat>
          <c:val>
            <c:numRef>
              <c:f>'Absolute Out'!$H$11:$H$19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3200"/>
        <c:axId val="88249472"/>
      </c:lineChart>
      <c:catAx>
        <c:axId val="882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49472"/>
        <c:crosses val="autoZero"/>
        <c:auto val="1"/>
        <c:lblAlgn val="ctr"/>
        <c:lblOffset val="100"/>
        <c:noMultiLvlLbl val="1"/>
      </c:catAx>
      <c:valAx>
        <c:axId val="88249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membership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432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'Absolute Out'!$L$11:$L$20</c:f>
              <c:numCache>
                <c:formatCode>General</c:formatCode>
                <c:ptCount val="10"/>
                <c:pt idx="1">
                  <c:v>-3</c:v>
                </c:pt>
                <c:pt idx="2">
                  <c:v>-11.5</c:v>
                </c:pt>
                <c:pt idx="3">
                  <c:v>-20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11.5</c:v>
                </c:pt>
                <c:pt idx="9">
                  <c:v>20</c:v>
                </c:pt>
              </c:numCache>
            </c:numRef>
          </c:cat>
          <c:val>
            <c:numRef>
              <c:f>'Absolute Out'!$M$11:$M$20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5600"/>
        <c:axId val="88427520"/>
      </c:lineChart>
      <c:catAx>
        <c:axId val="8842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27520"/>
        <c:crosses val="autoZero"/>
        <c:auto val="1"/>
        <c:lblAlgn val="ctr"/>
        <c:lblOffset val="100"/>
        <c:noMultiLvlLbl val="1"/>
      </c:catAx>
      <c:valAx>
        <c:axId val="8842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25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Sheet1'!$E$11:$E$19</c:f>
              <c:numCache>
                <c:formatCode>General</c:formatCode>
                <c:ptCount val="9"/>
                <c:pt idx="0">
                  <c:v>-100</c:v>
                </c:pt>
                <c:pt idx="1">
                  <c:v>-52.5</c:v>
                </c:pt>
                <c:pt idx="2">
                  <c:v>-5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  <c:pt idx="7">
                  <c:v>52.5</c:v>
                </c:pt>
                <c:pt idx="8">
                  <c:v>100</c:v>
                </c:pt>
              </c:numCache>
            </c:numRef>
          </c:cat>
          <c:val>
            <c:numRef>
              <c:f>'Copy of Sheet1'!$F$11:$F$19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5600"/>
        <c:axId val="96107520"/>
      </c:lineChart>
      <c:catAx>
        <c:axId val="961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07520"/>
        <c:crosses val="autoZero"/>
        <c:auto val="1"/>
        <c:lblAlgn val="ctr"/>
        <c:lblOffset val="100"/>
        <c:noMultiLvlLbl val="1"/>
      </c:catAx>
      <c:valAx>
        <c:axId val="9610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membership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05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Sheet1'!$J$12:$J$20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40</c:v>
                </c:pt>
                <c:pt idx="6">
                  <c:v>30</c:v>
                </c:pt>
                <c:pt idx="8">
                  <c:v>100</c:v>
                </c:pt>
              </c:numCache>
            </c:numRef>
          </c:cat>
          <c:val>
            <c:numRef>
              <c:f>'Copy of Sheet1'!$K$12:$K$20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4288"/>
        <c:axId val="96138752"/>
      </c:lineChart>
      <c:catAx>
        <c:axId val="961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38752"/>
        <c:crosses val="autoZero"/>
        <c:auto val="1"/>
        <c:lblAlgn val="ctr"/>
        <c:lblOffset val="100"/>
        <c:noMultiLvlLbl val="1"/>
      </c:catAx>
      <c:valAx>
        <c:axId val="961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242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709612</xdr:colOff>
      <xdr:row>7</xdr:row>
      <xdr:rowOff>161925</xdr:rowOff>
    </xdr:from>
    <xdr:to>
      <xdr:col>8</xdr:col>
      <xdr:colOff>471487</xdr:colOff>
      <xdr:row>21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7</xdr:row>
      <xdr:rowOff>180975</xdr:rowOff>
    </xdr:from>
    <xdr:to>
      <xdr:col>14</xdr:col>
      <xdr:colOff>223837</xdr:colOff>
      <xdr:row>21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9</xdr:row>
      <xdr:rowOff>152400</xdr:rowOff>
    </xdr:from>
    <xdr:ext cx="5181600" cy="21240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238125</xdr:colOff>
      <xdr:row>9</xdr:row>
      <xdr:rowOff>152400</xdr:rowOff>
    </xdr:from>
    <xdr:ext cx="3438525" cy="21240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1038225</xdr:colOff>
      <xdr:row>9</xdr:row>
      <xdr:rowOff>152400</xdr:rowOff>
    </xdr:from>
    <xdr:ext cx="5181600" cy="1628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895350</xdr:colOff>
      <xdr:row>8</xdr:row>
      <xdr:rowOff>19050</xdr:rowOff>
    </xdr:from>
    <xdr:ext cx="3438525" cy="21240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tabSelected="1" workbookViewId="0">
      <selection activeCell="J16" sqref="J16"/>
    </sheetView>
  </sheetViews>
  <sheetFormatPr defaultColWidth="14.42578125" defaultRowHeight="15.75" customHeight="1" x14ac:dyDescent="0.2"/>
  <cols>
    <col min="1" max="1" width="18.42578125" customWidth="1"/>
    <col min="2" max="2" width="22.28515625" customWidth="1"/>
    <col min="3" max="3" width="18.42578125" customWidth="1"/>
  </cols>
  <sheetData>
    <row r="1" spans="1:17" ht="15.75" customHeight="1" x14ac:dyDescent="0.25">
      <c r="A1" s="1" t="s">
        <v>0</v>
      </c>
      <c r="B1" s="2" t="s">
        <v>1</v>
      </c>
      <c r="C1" s="1" t="s">
        <v>2</v>
      </c>
      <c r="D1" s="3"/>
      <c r="E1" s="1" t="s">
        <v>3</v>
      </c>
      <c r="F1" s="3"/>
      <c r="G1" s="28" t="s">
        <v>4</v>
      </c>
      <c r="H1" s="29"/>
      <c r="I1" s="30"/>
      <c r="J1" s="3"/>
      <c r="K1" s="28" t="s">
        <v>5</v>
      </c>
      <c r="L1" s="29"/>
      <c r="M1" s="30"/>
    </row>
    <row r="2" spans="1:17" ht="15.75" customHeight="1" x14ac:dyDescent="0.25">
      <c r="A2" s="4">
        <v>1000</v>
      </c>
      <c r="B2" s="5">
        <v>1200</v>
      </c>
      <c r="C2" s="6">
        <f>IF((((A2-B2)/A2)*100) &gt; (I6/2), (I6/2),(((A2-B2)/A2)*100))</f>
        <v>-20</v>
      </c>
      <c r="D2" s="3"/>
      <c r="E2" s="3"/>
      <c r="F2" s="3"/>
      <c r="G2" s="7" t="s">
        <v>6</v>
      </c>
      <c r="H2" s="28" t="s">
        <v>7</v>
      </c>
      <c r="I2" s="30"/>
      <c r="J2" s="3"/>
      <c r="K2" s="7" t="s">
        <v>6</v>
      </c>
      <c r="L2" s="28" t="s">
        <v>7</v>
      </c>
      <c r="M2" s="30"/>
    </row>
    <row r="3" spans="1:17" ht="15.75" customHeight="1" x14ac:dyDescent="0.25">
      <c r="A3" s="1"/>
      <c r="B3" s="1"/>
      <c r="C3" s="1"/>
      <c r="D3" s="3"/>
      <c r="E3" s="3"/>
      <c r="F3" s="3"/>
      <c r="G3" s="8"/>
      <c r="H3" s="9" t="s">
        <v>8</v>
      </c>
      <c r="I3" s="9" t="s">
        <v>9</v>
      </c>
      <c r="J3" s="3"/>
      <c r="K3" s="8"/>
      <c r="L3" s="9" t="s">
        <v>8</v>
      </c>
      <c r="M3" s="9" t="s">
        <v>9</v>
      </c>
    </row>
    <row r="4" spans="1:17" ht="15.75" customHeight="1" x14ac:dyDescent="0.25">
      <c r="A4" s="3"/>
      <c r="B4" s="3"/>
      <c r="C4" s="3"/>
      <c r="D4" s="3"/>
      <c r="E4" s="4">
        <f t="shared" ref="E4:E6" si="0">(IF($C$2&lt;((H4+I4)/2),($C$2-H4)/(((H4+I4)/2)-H4),(I4-$C$2)/(I4-((H4+I4)/2))))</f>
        <v>-0.33333333333333331</v>
      </c>
      <c r="F4" s="3">
        <f t="shared" ref="F4:F6" si="1">IF(E4 &lt; 0,0,IF(E4 &gt; 1,0,E4))</f>
        <v>0</v>
      </c>
      <c r="G4" s="10" t="s">
        <v>10</v>
      </c>
      <c r="H4" s="11">
        <v>-15</v>
      </c>
      <c r="I4" s="11">
        <v>15</v>
      </c>
      <c r="J4" s="3"/>
      <c r="K4" s="10" t="s">
        <v>11</v>
      </c>
      <c r="L4" s="11">
        <v>-5</v>
      </c>
      <c r="M4" s="11">
        <v>5</v>
      </c>
      <c r="N4" s="12">
        <f t="shared" ref="N4:N6" si="2">((M4-L4)*F4)+L4</f>
        <v>-5</v>
      </c>
      <c r="O4" s="12">
        <f>IF(F4&gt;0,IF(F4&lt;1,((M4+(L4))/2)*F4,0),0)</f>
        <v>0</v>
      </c>
      <c r="P4" s="12" t="e">
        <f>(O4+O6)/(F4+F6)</f>
        <v>#DIV/0!</v>
      </c>
      <c r="Q4" s="13"/>
    </row>
    <row r="5" spans="1:17" ht="15.75" customHeight="1" x14ac:dyDescent="0.25">
      <c r="A5" s="3"/>
      <c r="B5" s="3"/>
      <c r="C5" s="3"/>
      <c r="D5" s="3"/>
      <c r="E5" s="4">
        <f t="shared" si="0"/>
        <v>0.31578947368421051</v>
      </c>
      <c r="F5" s="3">
        <f t="shared" si="1"/>
        <v>0.31578947368421051</v>
      </c>
      <c r="G5" s="14" t="s">
        <v>12</v>
      </c>
      <c r="H5" s="11">
        <v>-100</v>
      </c>
      <c r="I5" s="11">
        <v>-5</v>
      </c>
      <c r="J5" s="3"/>
      <c r="K5" s="14" t="s">
        <v>13</v>
      </c>
      <c r="L5" s="11">
        <v>-3</v>
      </c>
      <c r="M5" s="11">
        <v>-20</v>
      </c>
      <c r="N5" s="12">
        <f t="shared" si="2"/>
        <v>-8.3684210526315788</v>
      </c>
      <c r="O5" s="12">
        <f t="shared" ref="O5:O6" si="3">IF(F5&gt;0,IF(F5&lt;1,((M5+L5)/2)*F5,0),0)</f>
        <v>-3.6315789473684208</v>
      </c>
      <c r="P5" s="15">
        <f>(O4+O5)/(F4+F5)</f>
        <v>-11.5</v>
      </c>
      <c r="Q5" s="13"/>
    </row>
    <row r="6" spans="1:17" ht="15.75" customHeight="1" x14ac:dyDescent="0.25">
      <c r="C6" s="3"/>
      <c r="D6" s="3"/>
      <c r="E6" s="4">
        <f t="shared" si="0"/>
        <v>-0.52631578947368418</v>
      </c>
      <c r="F6" s="3">
        <f t="shared" si="1"/>
        <v>0</v>
      </c>
      <c r="G6" s="16" t="s">
        <v>14</v>
      </c>
      <c r="H6" s="11">
        <v>5</v>
      </c>
      <c r="I6" s="11">
        <v>100</v>
      </c>
      <c r="J6" s="3"/>
      <c r="K6" s="16" t="s">
        <v>15</v>
      </c>
      <c r="L6" s="11">
        <v>3</v>
      </c>
      <c r="M6" s="11">
        <v>20</v>
      </c>
      <c r="N6" s="12">
        <f t="shared" si="2"/>
        <v>3</v>
      </c>
      <c r="O6" s="12">
        <f t="shared" si="3"/>
        <v>0</v>
      </c>
    </row>
    <row r="8" spans="1:17" ht="15.75" customHeight="1" x14ac:dyDescent="0.25">
      <c r="A8" s="31" t="s">
        <v>16</v>
      </c>
      <c r="B8" s="32"/>
      <c r="P8" s="12">
        <f>F4*(M4+ABS(L4))/2</f>
        <v>0</v>
      </c>
      <c r="Q8" s="17">
        <v>1</v>
      </c>
    </row>
    <row r="9" spans="1:17" ht="15.75" customHeight="1" x14ac:dyDescent="0.25">
      <c r="A9" s="31" t="s">
        <v>17</v>
      </c>
      <c r="B9" s="32"/>
      <c r="P9" s="12">
        <f>F5*((M5)+(L5))/2</f>
        <v>-3.6315789473684208</v>
      </c>
      <c r="Q9" s="17">
        <v>2</v>
      </c>
    </row>
    <row r="10" spans="1:17" ht="15.75" customHeight="1" x14ac:dyDescent="0.25">
      <c r="A10" s="31" t="s">
        <v>18</v>
      </c>
      <c r="B10" s="32"/>
      <c r="P10" s="12">
        <f>F6*(ABS(M6)+ABS(L6))/2</f>
        <v>0</v>
      </c>
      <c r="Q10" s="17">
        <v>3</v>
      </c>
    </row>
    <row r="11" spans="1:17" x14ac:dyDescent="0.2">
      <c r="G11" s="18">
        <f>H5</f>
        <v>-100</v>
      </c>
      <c r="H11" s="18">
        <v>0</v>
      </c>
      <c r="P11" s="12">
        <f>P8+P9/(F4+F5)</f>
        <v>-11.5</v>
      </c>
      <c r="Q11" s="19">
        <v>44228</v>
      </c>
    </row>
    <row r="12" spans="1:17" x14ac:dyDescent="0.2">
      <c r="G12" s="12">
        <f>(G11+G13)/2</f>
        <v>-52.5</v>
      </c>
      <c r="H12" s="18">
        <v>1</v>
      </c>
      <c r="L12" s="12">
        <f>L5</f>
        <v>-3</v>
      </c>
      <c r="M12" s="18">
        <v>0</v>
      </c>
      <c r="P12" s="12" t="e">
        <f>P8+P10/(F4+F6)</f>
        <v>#DIV/0!</v>
      </c>
      <c r="Q12" s="19">
        <v>44256</v>
      </c>
    </row>
    <row r="13" spans="1:17" x14ac:dyDescent="0.2">
      <c r="G13" s="18">
        <f>I5</f>
        <v>-5</v>
      </c>
      <c r="H13" s="18">
        <v>0</v>
      </c>
      <c r="L13" s="12">
        <f>(L14+L12)/2</f>
        <v>-11.5</v>
      </c>
      <c r="M13" s="18">
        <v>1</v>
      </c>
      <c r="Q13" s="20">
        <v>44257</v>
      </c>
    </row>
    <row r="14" spans="1:17" x14ac:dyDescent="0.2">
      <c r="G14" s="18">
        <f>H4</f>
        <v>-15</v>
      </c>
      <c r="H14" s="18">
        <v>0</v>
      </c>
      <c r="L14" s="12">
        <f>M5</f>
        <v>-20</v>
      </c>
      <c r="M14" s="18">
        <v>0</v>
      </c>
    </row>
    <row r="15" spans="1:17" x14ac:dyDescent="0.2">
      <c r="G15" s="18">
        <f>(G14+G16)/2</f>
        <v>0</v>
      </c>
      <c r="H15" s="18">
        <v>1</v>
      </c>
      <c r="L15" s="12">
        <f>L4</f>
        <v>-5</v>
      </c>
      <c r="M15" s="18">
        <v>0</v>
      </c>
    </row>
    <row r="16" spans="1:17" x14ac:dyDescent="0.2">
      <c r="G16" s="18">
        <f>I4</f>
        <v>15</v>
      </c>
      <c r="H16" s="18">
        <v>0</v>
      </c>
      <c r="L16" s="12">
        <f>(L17+L15)/2</f>
        <v>0</v>
      </c>
      <c r="M16" s="18">
        <v>1</v>
      </c>
    </row>
    <row r="17" spans="7:13" x14ac:dyDescent="0.2">
      <c r="G17" s="18">
        <f>H6</f>
        <v>5</v>
      </c>
      <c r="H17" s="18">
        <v>0</v>
      </c>
      <c r="L17" s="12">
        <f>M4</f>
        <v>5</v>
      </c>
      <c r="M17" s="18">
        <v>0</v>
      </c>
    </row>
    <row r="18" spans="7:13" x14ac:dyDescent="0.2">
      <c r="G18" s="12">
        <f>(G19+G17)/2</f>
        <v>52.5</v>
      </c>
      <c r="H18" s="18">
        <v>1</v>
      </c>
      <c r="L18" s="12">
        <f>L6</f>
        <v>3</v>
      </c>
      <c r="M18" s="18">
        <v>0</v>
      </c>
    </row>
    <row r="19" spans="7:13" x14ac:dyDescent="0.2">
      <c r="G19" s="18">
        <f>I6</f>
        <v>100</v>
      </c>
      <c r="H19" s="18">
        <v>0</v>
      </c>
      <c r="L19" s="12">
        <f>(L18+L20)/2</f>
        <v>11.5</v>
      </c>
      <c r="M19" s="18">
        <v>1</v>
      </c>
    </row>
    <row r="20" spans="7:13" x14ac:dyDescent="0.2">
      <c r="L20" s="12">
        <f>M6</f>
        <v>20</v>
      </c>
      <c r="M20" s="18">
        <v>0</v>
      </c>
    </row>
  </sheetData>
  <mergeCells count="7">
    <mergeCell ref="A9:B9"/>
    <mergeCell ref="A10:B10"/>
    <mergeCell ref="G1:I1"/>
    <mergeCell ref="K1:M1"/>
    <mergeCell ref="H2:I2"/>
    <mergeCell ref="L2:M2"/>
    <mergeCell ref="A8:B8"/>
  </mergeCells>
  <conditionalFormatting sqref="E4:E6">
    <cfRule type="cellIs" dxfId="4" priority="1" operator="between">
      <formula>0</formula>
      <formula>1</formula>
    </cfRule>
  </conditionalFormatting>
  <conditionalFormatting sqref="P5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workbookViewId="0"/>
  </sheetViews>
  <sheetFormatPr defaultColWidth="14.42578125" defaultRowHeight="15.75" customHeight="1" x14ac:dyDescent="0.2"/>
  <cols>
    <col min="1" max="1" width="18.42578125" customWidth="1"/>
    <col min="2" max="2" width="22.28515625" customWidth="1"/>
    <col min="3" max="3" width="18.42578125" customWidth="1"/>
  </cols>
  <sheetData>
    <row r="1" spans="1:17" ht="15.75" customHeight="1" x14ac:dyDescent="0.25">
      <c r="A1" s="1" t="s">
        <v>0</v>
      </c>
      <c r="B1" s="2" t="s">
        <v>1</v>
      </c>
      <c r="C1" s="1" t="s">
        <v>2</v>
      </c>
      <c r="D1" s="3"/>
      <c r="E1" s="1" t="s">
        <v>3</v>
      </c>
      <c r="F1" s="3"/>
      <c r="G1" s="28" t="s">
        <v>4</v>
      </c>
      <c r="H1" s="29"/>
      <c r="I1" s="30"/>
      <c r="J1" s="3"/>
      <c r="K1" s="28" t="s">
        <v>5</v>
      </c>
      <c r="L1" s="29"/>
      <c r="M1" s="30"/>
    </row>
    <row r="2" spans="1:17" ht="15.75" customHeight="1" x14ac:dyDescent="0.25">
      <c r="A2" s="4">
        <v>1000</v>
      </c>
      <c r="B2" s="5">
        <v>1000</v>
      </c>
      <c r="C2" s="6">
        <f>((A2-B2)/A2)*100</f>
        <v>0</v>
      </c>
      <c r="D2" s="3"/>
      <c r="E2" s="3"/>
      <c r="F2" s="3"/>
      <c r="G2" s="7" t="s">
        <v>6</v>
      </c>
      <c r="H2" s="28" t="s">
        <v>7</v>
      </c>
      <c r="I2" s="30"/>
      <c r="J2" s="3"/>
      <c r="K2" s="7" t="s">
        <v>6</v>
      </c>
      <c r="L2" s="28" t="s">
        <v>7</v>
      </c>
      <c r="M2" s="30"/>
    </row>
    <row r="3" spans="1:17" ht="15.75" customHeight="1" x14ac:dyDescent="0.25">
      <c r="A3" s="1"/>
      <c r="B3" s="1"/>
      <c r="C3" s="1"/>
      <c r="D3" s="3"/>
      <c r="E3" s="3"/>
      <c r="F3" s="3"/>
      <c r="G3" s="8"/>
      <c r="H3" s="9" t="s">
        <v>8</v>
      </c>
      <c r="I3" s="9" t="s">
        <v>9</v>
      </c>
      <c r="J3" s="3"/>
      <c r="K3" s="8"/>
      <c r="L3" s="9" t="s">
        <v>8</v>
      </c>
      <c r="M3" s="9" t="s">
        <v>9</v>
      </c>
    </row>
    <row r="4" spans="1:17" ht="15.75" customHeight="1" x14ac:dyDescent="0.25">
      <c r="A4" s="3"/>
      <c r="B4" s="3"/>
      <c r="C4" s="3"/>
      <c r="D4" s="3"/>
      <c r="E4" s="4">
        <f t="shared" ref="E4:E6" si="0">(IF($C$2&lt;((H4+I4)/2),($C$2-H4)/(((H4+I4)/2)-H4),(I4-$C$2)/(I4-((H4+I4)/2))))</f>
        <v>1</v>
      </c>
      <c r="F4" s="3">
        <f t="shared" ref="F4:F6" si="1">IF(E4 &lt; 0,0,IF(E4 &gt; 1,0,E4))</f>
        <v>1</v>
      </c>
      <c r="G4" s="10" t="s">
        <v>10</v>
      </c>
      <c r="H4" s="11">
        <v>-15</v>
      </c>
      <c r="I4" s="11">
        <v>15</v>
      </c>
      <c r="J4" s="3"/>
      <c r="K4" s="10" t="s">
        <v>11</v>
      </c>
      <c r="L4" s="11">
        <v>-5</v>
      </c>
      <c r="M4" s="11">
        <v>5</v>
      </c>
      <c r="N4" s="12">
        <f t="shared" ref="N4:N6" si="2">((M4-L4)*F4)+L4</f>
        <v>5</v>
      </c>
      <c r="O4" s="12">
        <f>IF(F4&gt;0,IF(F4&lt;1,((M4+ABS(L4))/2)*F4,0),0)</f>
        <v>0</v>
      </c>
      <c r="P4" s="12">
        <f>(O4+O6)/(F4+F6)</f>
        <v>0</v>
      </c>
      <c r="Q4" s="13"/>
    </row>
    <row r="5" spans="1:17" ht="15.75" customHeight="1" x14ac:dyDescent="0.25">
      <c r="A5" s="3"/>
      <c r="B5" s="3"/>
      <c r="C5" s="3"/>
      <c r="D5" s="3"/>
      <c r="E5" s="4">
        <f t="shared" si="0"/>
        <v>-5.128205128205128E-2</v>
      </c>
      <c r="F5" s="3">
        <f t="shared" si="1"/>
        <v>0</v>
      </c>
      <c r="G5" s="14" t="s">
        <v>12</v>
      </c>
      <c r="H5" s="11">
        <v>-200</v>
      </c>
      <c r="I5" s="11">
        <v>-5</v>
      </c>
      <c r="J5" s="3"/>
      <c r="K5" s="14" t="s">
        <v>13</v>
      </c>
      <c r="L5" s="11">
        <v>-3</v>
      </c>
      <c r="M5" s="11">
        <v>-20</v>
      </c>
      <c r="N5" s="12">
        <f t="shared" si="2"/>
        <v>-3</v>
      </c>
      <c r="O5" s="12">
        <f t="shared" ref="O5:O6" si="3">IF(F5&gt;0,IF(F5&lt;1,((M5+L5)/2)*F5,0),0)</f>
        <v>0</v>
      </c>
      <c r="P5" s="15">
        <f>(O4+O5)/(F4+F5)</f>
        <v>0</v>
      </c>
      <c r="Q5" s="13"/>
    </row>
    <row r="6" spans="1:17" ht="15.75" customHeight="1" x14ac:dyDescent="0.25">
      <c r="C6" s="3"/>
      <c r="D6" s="3"/>
      <c r="E6" s="4">
        <f t="shared" si="0"/>
        <v>-5.128205128205128E-2</v>
      </c>
      <c r="F6" s="3">
        <f t="shared" si="1"/>
        <v>0</v>
      </c>
      <c r="G6" s="16" t="s">
        <v>14</v>
      </c>
      <c r="H6" s="11">
        <v>5</v>
      </c>
      <c r="I6" s="11">
        <v>200</v>
      </c>
      <c r="J6" s="3"/>
      <c r="K6" s="16" t="s">
        <v>15</v>
      </c>
      <c r="L6" s="11">
        <v>3</v>
      </c>
      <c r="M6" s="11">
        <v>20</v>
      </c>
      <c r="N6" s="12">
        <f t="shared" si="2"/>
        <v>3</v>
      </c>
      <c r="O6" s="12">
        <f t="shared" si="3"/>
        <v>0</v>
      </c>
    </row>
    <row r="8" spans="1:17" ht="15.75" customHeight="1" x14ac:dyDescent="0.25">
      <c r="A8" s="31" t="s">
        <v>19</v>
      </c>
      <c r="B8" s="32"/>
      <c r="P8" s="12">
        <f>F4*(M4+ABS(L4))/2</f>
        <v>5</v>
      </c>
      <c r="Q8" s="17">
        <v>1</v>
      </c>
    </row>
    <row r="9" spans="1:17" ht="15.75" customHeight="1" x14ac:dyDescent="0.25">
      <c r="A9" s="31" t="s">
        <v>20</v>
      </c>
      <c r="B9" s="32"/>
      <c r="P9" s="12">
        <f>F5*((M5)+(L5))/2</f>
        <v>0</v>
      </c>
      <c r="Q9" s="17">
        <v>2</v>
      </c>
    </row>
    <row r="10" spans="1:17" ht="15.75" customHeight="1" x14ac:dyDescent="0.25">
      <c r="A10" s="31" t="s">
        <v>21</v>
      </c>
      <c r="B10" s="32"/>
      <c r="P10" s="12">
        <f>F6*(ABS(M6)+ABS(L6))/2</f>
        <v>0</v>
      </c>
      <c r="Q10" s="17">
        <v>3</v>
      </c>
    </row>
    <row r="11" spans="1:17" x14ac:dyDescent="0.2">
      <c r="G11" s="18">
        <f>H5</f>
        <v>-200</v>
      </c>
      <c r="H11" s="18">
        <v>0</v>
      </c>
      <c r="P11" s="12">
        <f>P8+P9/(F4+F5)</f>
        <v>5</v>
      </c>
      <c r="Q11" s="19">
        <v>44228</v>
      </c>
    </row>
    <row r="12" spans="1:17" x14ac:dyDescent="0.2">
      <c r="G12" s="12">
        <f>(G11+G13)/2</f>
        <v>-102.5</v>
      </c>
      <c r="H12" s="18">
        <v>1</v>
      </c>
      <c r="L12" s="12">
        <f>L5</f>
        <v>-3</v>
      </c>
      <c r="M12" s="18">
        <v>0</v>
      </c>
      <c r="P12" s="12">
        <f>P8+P10/(F4+F6)</f>
        <v>5</v>
      </c>
      <c r="Q12" s="19">
        <v>44256</v>
      </c>
    </row>
    <row r="13" spans="1:17" x14ac:dyDescent="0.2">
      <c r="G13" s="18">
        <f>I5</f>
        <v>-5</v>
      </c>
      <c r="H13" s="18">
        <v>0</v>
      </c>
      <c r="L13" s="12">
        <f>(L14+L12)/2</f>
        <v>-11.5</v>
      </c>
      <c r="M13" s="18">
        <v>1</v>
      </c>
      <c r="Q13" s="20">
        <v>44257</v>
      </c>
    </row>
    <row r="14" spans="1:17" x14ac:dyDescent="0.2">
      <c r="G14" s="18">
        <f>H4</f>
        <v>-15</v>
      </c>
      <c r="H14" s="18">
        <v>0</v>
      </c>
      <c r="L14" s="12">
        <f>M5</f>
        <v>-20</v>
      </c>
      <c r="M14" s="18">
        <v>0</v>
      </c>
    </row>
    <row r="15" spans="1:17" x14ac:dyDescent="0.2">
      <c r="G15" s="18">
        <f>(G14+G16)/2</f>
        <v>0</v>
      </c>
      <c r="H15" s="18">
        <v>1</v>
      </c>
      <c r="L15" s="12">
        <f>L4</f>
        <v>-5</v>
      </c>
      <c r="M15" s="18">
        <v>0</v>
      </c>
    </row>
    <row r="16" spans="1:17" x14ac:dyDescent="0.2">
      <c r="G16" s="18">
        <f>I4</f>
        <v>15</v>
      </c>
      <c r="H16" s="18">
        <v>0</v>
      </c>
      <c r="L16" s="12">
        <f>(L17+L15)/2</f>
        <v>0</v>
      </c>
      <c r="M16" s="18">
        <v>1</v>
      </c>
    </row>
    <row r="17" spans="7:13" x14ac:dyDescent="0.2">
      <c r="G17" s="18">
        <f>H6</f>
        <v>5</v>
      </c>
      <c r="H17" s="18">
        <v>0</v>
      </c>
      <c r="L17" s="12">
        <f>M4</f>
        <v>5</v>
      </c>
      <c r="M17" s="18">
        <v>0</v>
      </c>
    </row>
    <row r="18" spans="7:13" x14ac:dyDescent="0.2">
      <c r="G18" s="12">
        <f>(G19+G17)/2</f>
        <v>102.5</v>
      </c>
      <c r="H18" s="18">
        <v>1</v>
      </c>
      <c r="L18" s="12">
        <f>L6</f>
        <v>3</v>
      </c>
      <c r="M18" s="18">
        <v>0</v>
      </c>
    </row>
    <row r="19" spans="7:13" x14ac:dyDescent="0.2">
      <c r="G19" s="18">
        <f>I6</f>
        <v>200</v>
      </c>
      <c r="H19" s="18">
        <v>0</v>
      </c>
      <c r="L19" s="12">
        <f>(L18+L20)/2</f>
        <v>11.5</v>
      </c>
      <c r="M19" s="18">
        <v>1</v>
      </c>
    </row>
    <row r="20" spans="7:13" x14ac:dyDescent="0.2">
      <c r="L20" s="12">
        <f>M6</f>
        <v>20</v>
      </c>
      <c r="M20" s="18">
        <v>0</v>
      </c>
    </row>
  </sheetData>
  <mergeCells count="7">
    <mergeCell ref="A9:B9"/>
    <mergeCell ref="A10:B10"/>
    <mergeCell ref="G1:I1"/>
    <mergeCell ref="K1:M1"/>
    <mergeCell ref="H2:I2"/>
    <mergeCell ref="L2:M2"/>
    <mergeCell ref="A8:B8"/>
  </mergeCells>
  <conditionalFormatting sqref="E4:E6">
    <cfRule type="cellIs" dxfId="2" priority="1" operator="between">
      <formula>0</formula>
      <formula>1</formula>
    </cfRule>
  </conditionalFormatting>
  <conditionalFormatting sqref="P5">
    <cfRule type="cellIs" dxfId="1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/>
  </sheetViews>
  <sheetFormatPr defaultColWidth="14.42578125" defaultRowHeight="15.75" customHeight="1" x14ac:dyDescent="0.2"/>
  <cols>
    <col min="1" max="1" width="18.42578125" customWidth="1"/>
  </cols>
  <sheetData>
    <row r="1" spans="1:12" ht="15.75" customHeight="1" x14ac:dyDescent="0.25">
      <c r="A1" s="1" t="s">
        <v>2</v>
      </c>
      <c r="B1" s="3"/>
      <c r="C1" s="1" t="s">
        <v>3</v>
      </c>
      <c r="D1" s="3"/>
      <c r="E1" s="28" t="s">
        <v>4</v>
      </c>
      <c r="F1" s="29"/>
      <c r="G1" s="30"/>
      <c r="H1" s="3"/>
      <c r="I1" s="28" t="s">
        <v>22</v>
      </c>
      <c r="J1" s="29"/>
      <c r="K1" s="30"/>
    </row>
    <row r="2" spans="1:12" ht="15.75" customHeight="1" x14ac:dyDescent="0.25">
      <c r="A2" s="4">
        <v>50</v>
      </c>
      <c r="B2" s="3"/>
      <c r="C2" s="3"/>
      <c r="D2" s="3"/>
      <c r="E2" s="7" t="s">
        <v>6</v>
      </c>
      <c r="F2" s="28" t="s">
        <v>7</v>
      </c>
      <c r="G2" s="30"/>
      <c r="H2" s="3"/>
      <c r="I2" s="7" t="s">
        <v>6</v>
      </c>
      <c r="J2" s="28" t="s">
        <v>7</v>
      </c>
      <c r="K2" s="30"/>
    </row>
    <row r="3" spans="1:12" ht="15.75" customHeight="1" x14ac:dyDescent="0.25">
      <c r="A3" s="3"/>
      <c r="B3" s="3"/>
      <c r="C3" s="3"/>
      <c r="D3" s="3"/>
      <c r="E3" s="8"/>
      <c r="F3" s="9" t="s">
        <v>8</v>
      </c>
      <c r="G3" s="9" t="s">
        <v>9</v>
      </c>
      <c r="H3" s="3"/>
      <c r="I3" s="8"/>
      <c r="J3" s="9" t="s">
        <v>8</v>
      </c>
      <c r="K3" s="9" t="s">
        <v>9</v>
      </c>
    </row>
    <row r="4" spans="1:12" ht="15.75" customHeight="1" x14ac:dyDescent="0.25">
      <c r="A4" s="3"/>
      <c r="B4" s="3"/>
      <c r="C4" s="4">
        <f t="shared" ref="C4:C6" si="0">(IF($A$2&lt;((F4+G4)/2),($A$2-F4)/(((F4+G4)/2)-F4),(G4-$A$2)/(G4-((F4+G4)/2))))</f>
        <v>-4</v>
      </c>
      <c r="D4" s="3"/>
      <c r="E4" s="10" t="s">
        <v>10</v>
      </c>
      <c r="F4" s="11">
        <v>-10</v>
      </c>
      <c r="G4" s="11">
        <v>10</v>
      </c>
      <c r="H4" s="3"/>
      <c r="I4" s="10" t="s">
        <v>23</v>
      </c>
      <c r="J4" s="11">
        <v>0</v>
      </c>
      <c r="K4" s="11">
        <v>5</v>
      </c>
    </row>
    <row r="5" spans="1:12" ht="15.75" customHeight="1" x14ac:dyDescent="0.25">
      <c r="A5" s="3"/>
      <c r="B5" s="3"/>
      <c r="C5" s="4">
        <f t="shared" si="0"/>
        <v>-1.1578947368421053</v>
      </c>
      <c r="D5" s="3"/>
      <c r="E5" s="14" t="s">
        <v>12</v>
      </c>
      <c r="F5" s="11">
        <v>-100</v>
      </c>
      <c r="G5" s="11">
        <v>-5</v>
      </c>
      <c r="H5" s="3"/>
      <c r="I5" s="16" t="s">
        <v>24</v>
      </c>
      <c r="J5" s="11">
        <v>5</v>
      </c>
      <c r="K5" s="11">
        <v>40</v>
      </c>
    </row>
    <row r="6" spans="1:12" ht="15.75" customHeight="1" x14ac:dyDescent="0.25">
      <c r="A6" s="3"/>
      <c r="B6" s="3"/>
      <c r="C6" s="4">
        <f t="shared" si="0"/>
        <v>0.94736842105263153</v>
      </c>
      <c r="D6" s="3"/>
      <c r="E6" s="16" t="s">
        <v>14</v>
      </c>
      <c r="F6" s="11">
        <v>5</v>
      </c>
      <c r="G6" s="11">
        <v>100</v>
      </c>
      <c r="H6" s="3"/>
      <c r="I6" s="14" t="s">
        <v>25</v>
      </c>
      <c r="J6" s="11">
        <v>30</v>
      </c>
      <c r="K6" s="11">
        <v>100</v>
      </c>
      <c r="L6" s="12">
        <f>((K6-J6)*C6)+J6</f>
        <v>96.315789473684205</v>
      </c>
    </row>
    <row r="11" spans="1:12" x14ac:dyDescent="0.2">
      <c r="E11" s="18">
        <f>F5</f>
        <v>-100</v>
      </c>
      <c r="F11" s="18">
        <v>0</v>
      </c>
    </row>
    <row r="12" spans="1:12" x14ac:dyDescent="0.2">
      <c r="E12" s="18">
        <f>(E11+E13)/2</f>
        <v>-52.5</v>
      </c>
      <c r="F12" s="18">
        <v>1</v>
      </c>
      <c r="J12" s="12">
        <f>J4</f>
        <v>0</v>
      </c>
      <c r="K12" s="18">
        <v>0</v>
      </c>
    </row>
    <row r="13" spans="1:12" x14ac:dyDescent="0.2">
      <c r="E13" s="18">
        <f>G5</f>
        <v>-5</v>
      </c>
      <c r="F13" s="18">
        <v>0</v>
      </c>
      <c r="J13" s="12">
        <f>(J14+J12)/2</f>
        <v>2.5</v>
      </c>
      <c r="K13" s="18">
        <v>1</v>
      </c>
    </row>
    <row r="14" spans="1:12" x14ac:dyDescent="0.2">
      <c r="E14" s="18">
        <f>F4</f>
        <v>-10</v>
      </c>
      <c r="F14" s="18">
        <v>0</v>
      </c>
      <c r="J14" s="12">
        <f>K4</f>
        <v>5</v>
      </c>
      <c r="K14" s="18">
        <v>0</v>
      </c>
    </row>
    <row r="15" spans="1:12" x14ac:dyDescent="0.2">
      <c r="E15" s="18">
        <f>(E14+E16)/2</f>
        <v>0</v>
      </c>
      <c r="F15" s="18">
        <v>1</v>
      </c>
      <c r="J15" s="12">
        <f>J5</f>
        <v>5</v>
      </c>
      <c r="K15" s="18">
        <v>0</v>
      </c>
    </row>
    <row r="16" spans="1:12" x14ac:dyDescent="0.2">
      <c r="E16" s="18">
        <f>G4</f>
        <v>10</v>
      </c>
      <c r="F16" s="18">
        <v>0</v>
      </c>
      <c r="J16" s="12">
        <f>(J15+J17)/2</f>
        <v>22.5</v>
      </c>
      <c r="K16" s="18">
        <v>1</v>
      </c>
    </row>
    <row r="17" spans="5:11" x14ac:dyDescent="0.2">
      <c r="E17" s="18">
        <f>F6</f>
        <v>5</v>
      </c>
      <c r="F17" s="18">
        <v>0</v>
      </c>
      <c r="J17" s="12">
        <f>K5</f>
        <v>40</v>
      </c>
      <c r="K17" s="18">
        <v>0</v>
      </c>
    </row>
    <row r="18" spans="5:11" x14ac:dyDescent="0.2">
      <c r="E18" s="18">
        <f>(E17+E19)/2</f>
        <v>52.5</v>
      </c>
      <c r="F18" s="18">
        <v>1</v>
      </c>
      <c r="J18" s="12">
        <f>J6</f>
        <v>30</v>
      </c>
      <c r="K18" s="18">
        <v>0</v>
      </c>
    </row>
    <row r="19" spans="5:11" x14ac:dyDescent="0.2">
      <c r="E19" s="18">
        <f>G6</f>
        <v>100</v>
      </c>
      <c r="F19" s="18">
        <v>0</v>
      </c>
    </row>
    <row r="20" spans="5:11" x14ac:dyDescent="0.2">
      <c r="J20" s="12">
        <f>K6</f>
        <v>100</v>
      </c>
      <c r="K20" s="18">
        <v>1</v>
      </c>
    </row>
  </sheetData>
  <mergeCells count="4">
    <mergeCell ref="E1:G1"/>
    <mergeCell ref="I1:K1"/>
    <mergeCell ref="F2:G2"/>
    <mergeCell ref="J2:K2"/>
  </mergeCells>
  <conditionalFormatting sqref="C4:C6">
    <cfRule type="cellIs" dxfId="0" priority="1" operator="between">
      <formula>0</formula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5"/>
  <sheetViews>
    <sheetView workbookViewId="0"/>
  </sheetViews>
  <sheetFormatPr defaultColWidth="14.42578125" defaultRowHeight="15.75" customHeight="1" x14ac:dyDescent="0.2"/>
  <sheetData>
    <row r="1" spans="3:7" x14ac:dyDescent="0.2">
      <c r="D1" s="21" t="s">
        <v>26</v>
      </c>
    </row>
    <row r="2" spans="3:7" x14ac:dyDescent="0.2">
      <c r="C2" s="22" t="s">
        <v>27</v>
      </c>
      <c r="D2" s="23"/>
      <c r="E2" s="24" t="s">
        <v>28</v>
      </c>
      <c r="F2" s="24" t="s">
        <v>29</v>
      </c>
      <c r="G2" s="25" t="s">
        <v>30</v>
      </c>
    </row>
    <row r="3" spans="3:7" x14ac:dyDescent="0.2">
      <c r="D3" s="26" t="s">
        <v>28</v>
      </c>
      <c r="E3" s="18" t="s">
        <v>31</v>
      </c>
      <c r="F3" s="18" t="s">
        <v>31</v>
      </c>
      <c r="G3" s="18" t="s">
        <v>32</v>
      </c>
    </row>
    <row r="4" spans="3:7" x14ac:dyDescent="0.2">
      <c r="D4" s="26" t="s">
        <v>29</v>
      </c>
      <c r="E4" s="18" t="s">
        <v>31</v>
      </c>
      <c r="F4" s="18" t="s">
        <v>32</v>
      </c>
      <c r="G4" s="18" t="s">
        <v>32</v>
      </c>
    </row>
    <row r="5" spans="3:7" x14ac:dyDescent="0.2">
      <c r="D5" s="27" t="s">
        <v>30</v>
      </c>
      <c r="E5" s="18" t="s">
        <v>33</v>
      </c>
      <c r="F5" s="18" t="s">
        <v>33</v>
      </c>
      <c r="G5" s="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Correction Step</vt:lpstr>
      <vt:lpstr>Absolute Out</vt:lpstr>
      <vt:lpstr>Copy of 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afahmy</cp:lastModifiedBy>
  <dcterms:modified xsi:type="dcterms:W3CDTF">2021-03-01T23:15:32Z</dcterms:modified>
</cp:coreProperties>
</file>