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er\Desktop\Excel Projects\"/>
    </mc:Choice>
  </mc:AlternateContent>
  <bookViews>
    <workbookView xWindow="1872" yWindow="0" windowWidth="17256" windowHeight="6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5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S5" i="1"/>
  <c r="X5" i="1"/>
  <c r="Y4" i="1"/>
  <c r="Z4" i="1" s="1"/>
  <c r="AA4" i="1" s="1"/>
  <c r="AB4" i="1" s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T4" i="1"/>
  <c r="U4" i="1" s="1"/>
  <c r="V4" i="1" s="1"/>
  <c r="W4" i="1" s="1"/>
  <c r="N5" i="1"/>
  <c r="O4" i="1"/>
  <c r="P4" i="1" s="1"/>
  <c r="Q4" i="1" s="1"/>
  <c r="R4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24" i="1" s="1"/>
  <c r="J4" i="1"/>
  <c r="K4" i="1"/>
  <c r="L4" i="1" s="1"/>
  <c r="M4" i="1" s="1"/>
  <c r="E4" i="1"/>
  <c r="F4" i="1" s="1"/>
  <c r="G4" i="1" s="1"/>
  <c r="H4" i="1" s="1"/>
  <c r="I6" i="1"/>
  <c r="X6" i="1" s="1"/>
  <c r="I7" i="1"/>
  <c r="I8" i="1"/>
  <c r="I9" i="1"/>
  <c r="I10" i="1"/>
  <c r="I11" i="1"/>
  <c r="I12" i="1"/>
  <c r="I13" i="1"/>
  <c r="I14" i="1"/>
  <c r="I15" i="1"/>
  <c r="I16" i="1"/>
  <c r="I17" i="1"/>
  <c r="X17" i="1" s="1"/>
  <c r="I18" i="1"/>
  <c r="X18" i="1" s="1"/>
  <c r="I19" i="1"/>
  <c r="I20" i="1"/>
  <c r="I21" i="1"/>
  <c r="D27" i="1"/>
  <c r="D26" i="1"/>
  <c r="D25" i="1"/>
  <c r="D24" i="1"/>
  <c r="C26" i="1"/>
  <c r="C25" i="1"/>
  <c r="C24" i="1"/>
  <c r="X20" i="1" l="1"/>
  <c r="X19" i="1"/>
  <c r="X16" i="1"/>
  <c r="X7" i="1"/>
  <c r="X8" i="1"/>
  <c r="X15" i="1"/>
  <c r="X14" i="1"/>
  <c r="X12" i="1"/>
  <c r="X11" i="1"/>
  <c r="X9" i="1"/>
  <c r="X13" i="1"/>
  <c r="X10" i="1"/>
  <c r="X21" i="1"/>
  <c r="I26" i="1"/>
  <c r="I27" i="1"/>
  <c r="I25" i="1"/>
  <c r="N26" i="1"/>
  <c r="N27" i="1"/>
  <c r="N25" i="1"/>
  <c r="N24" i="1"/>
  <c r="S25" i="1" l="1"/>
  <c r="S27" i="1"/>
  <c r="S24" i="1"/>
  <c r="S26" i="1"/>
  <c r="X24" i="1" l="1"/>
  <c r="X27" i="1"/>
  <c r="X25" i="1"/>
  <c r="X26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<sst xmlns="http://schemas.openxmlformats.org/spreadsheetml/2006/main" count="49" uniqueCount="49">
  <si>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</si>
  <si>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</si>
  <si>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</si>
  <si>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 xml:space="preserve">Hourly Wage 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</si>
  <si>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</si>
  <si>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</si>
  <si>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</si>
  <si>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</si>
  <si>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</si>
  <si>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</si>
  <si>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</si>
  <si>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</si>
  <si>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</si>
  <si>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</si>
  <si>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</si>
  <si>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</si>
  <si>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</si>
  <si>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</si>
  <si>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</si>
  <si>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</si>
  <si>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</si>
  <si>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</si>
  <si>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</si>
  <si>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</si>
  <si>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</si>
  <si>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</si>
  <si>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</si>
  <si>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</si>
  <si>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</si>
  <si>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</si>
  <si>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</si>
  <si>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</si>
  <si>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</si>
  <si>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</si>
  <si>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</si>
  <si>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</si>
  <si>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</si>
  <si>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</si>
  <si>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</si>
  <si>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</si>
  <si>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</si>
  <si>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</si>
  <si>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</si>
  <si>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</si>
  <si>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Mr.Abderrahmen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</si>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</sst>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0" borderId="7" applyNumberFormat="0" applyFill="0" applyAlignment="0" applyProtection="0"/>
    <xf numFmtId="0" fontId="1" fillId="16" borderId="8" applyNumberFormat="0" applyFont="0" applyAlignment="0" applyProtection="0"/>
  </cellStyleXfs>
  <cellXfs count="2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4" fillId="4" borderId="0" xfId="4"/>
    <xf numFmtId="0" fontId="3" fillId="3" borderId="0" xfId="3"/>
    <xf numFmtId="0" fontId="0" fillId="7" borderId="0" xfId="0" applyFill="1"/>
    <xf numFmtId="16" fontId="0" fillId="8" borderId="0" xfId="0" applyNumberFormat="1" applyFill="1"/>
    <xf numFmtId="0" fontId="0" fillId="10" borderId="0" xfId="0" applyFill="1"/>
    <xf numFmtId="16" fontId="0" fillId="9" borderId="0" xfId="0" applyNumberFormat="1" applyFill="1"/>
    <xf numFmtId="16" fontId="0" fillId="11" borderId="0" xfId="0" applyNumberFormat="1" applyFill="1"/>
    <xf numFmtId="44" fontId="0" fillId="12" borderId="0" xfId="0" applyNumberFormat="1" applyFill="1"/>
    <xf numFmtId="16" fontId="0" fillId="14" borderId="0" xfId="0" applyNumberFormat="1" applyFill="1"/>
    <xf numFmtId="44" fontId="0" fillId="13" borderId="0" xfId="0" applyNumberFormat="1" applyFill="1"/>
    <xf numFmtId="44" fontId="0" fillId="15" borderId="0" xfId="0" applyNumberFormat="1" applyFill="1"/>
    <xf numFmtId="16" fontId="0" fillId="12" borderId="0" xfId="0" applyNumberFormat="1" applyFill="1"/>
    <xf numFmtId="0" fontId="2" fillId="2" borderId="0" xfId="2" applyAlignment="1">
      <alignment horizontal="center"/>
    </xf>
    <xf numFmtId="0" fontId="4" fillId="4" borderId="0" xfId="4" applyAlignment="1">
      <alignment horizontal="center"/>
    </xf>
    <xf numFmtId="0" fontId="4" fillId="4" borderId="2" xfId="4" applyBorder="1" applyAlignment="1">
      <alignment horizontal="center"/>
    </xf>
    <xf numFmtId="0" fontId="5" fillId="5" borderId="3" xfId="5" applyBorder="1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  <xf numFmtId="0" fontId="6" fillId="6" borderId="1" xfId="6" applyAlignment="1">
      <alignment horizontal="center"/>
    </xf>
    <xf numFmtId="0" fontId="3" fillId="3" borderId="6" xfId="3" applyBorder="1" applyAlignment="1">
      <alignment horizontal="center"/>
    </xf>
    <xf numFmtId="0" fontId="3" fillId="3" borderId="0" xfId="3" applyAlignment="1">
      <alignment horizontal="center"/>
    </xf>
    <xf numFmtId="0" fontId="7" fillId="0" borderId="7" xfId="7"/>
    <xf numFmtId="44" fontId="7" fillId="16" borderId="8" xfId="8" applyNumberFormat="1" applyFont="1"/>
  </cellXfs>
  <cellStyles count="9">
    <cellStyle name="Bad" xfId="3" builtinId="27"/>
    <cellStyle name="Calculation" xfId="6" builtinId="22"/>
    <cellStyle name="Currency" xfId="1" builtinId="4"/>
    <cellStyle name="Good" xfId="2" builtinId="26"/>
    <cellStyle name="Input" xfId="5" builtinId="20"/>
    <cellStyle name="Linked Cell" xfId="7" builtinId="24"/>
    <cellStyle name="Neutral" xfId="4" builtinId="28"/>
    <cellStyle name="Normal" xfId="0" builtinId="0"/>
    <cellStyle name="Note" xfId="8" builtinId="1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tabSelected="1" zoomScale="130" zoomScaleNormal="130" workbookViewId="0">
      <selection activeCell="A4" sqref="A4:B21"/>
    </sheetView>
  </sheetViews>
  <sheetFormatPr defaultRowHeight="14.4" x14ac:dyDescent="0.3"/>
  <cols>
    <col min="1" max="1" width="16" customWidth="1"/>
    <col min="2" max="2" width="11.109375" customWidth="1"/>
    <col min="3" max="3" width="17.6640625" customWidth="1"/>
    <col min="4" max="13" width="16.44140625" customWidth="1"/>
    <col min="14" max="18" width="11.44140625" customWidth="1"/>
    <col min="19" max="23" width="15.5546875" customWidth="1"/>
    <col min="24" max="24" width="18.88671875" customWidth="1"/>
    <col min="25" max="25" width="22.5546875" customWidth="1"/>
    <col min="26" max="26" width="15.109375" customWidth="1"/>
    <col min="27" max="27" width="13.109375" customWidth="1"/>
    <col min="28" max="28" width="13.33203125" customWidth="1"/>
    <col min="29" max="29" width="17.5546875" customWidth="1"/>
  </cols>
  <sheetData>
    <row r="1" spans="1:29" x14ac:dyDescent="0.3">
      <c r="A1" t="s">
        <v>0</v>
      </c>
      <c r="C1" t="s">
        <v>44</v>
      </c>
    </row>
    <row r="3" spans="1:29" ht="15" thickBot="1" x14ac:dyDescent="0.35">
      <c r="D3" s="17" t="s">
        <v>4</v>
      </c>
      <c r="E3" s="17"/>
      <c r="F3" s="17"/>
      <c r="G3" s="17"/>
      <c r="H3" s="17"/>
      <c r="I3" s="18" t="s">
        <v>45</v>
      </c>
      <c r="J3" s="18"/>
      <c r="K3" s="18"/>
      <c r="L3" s="18"/>
      <c r="M3" s="19"/>
      <c r="N3" s="20" t="s">
        <v>5</v>
      </c>
      <c r="O3" s="21"/>
      <c r="P3" s="21"/>
      <c r="Q3" s="21"/>
      <c r="R3" s="22"/>
      <c r="S3" s="23" t="s">
        <v>46</v>
      </c>
      <c r="T3" s="23"/>
      <c r="U3" s="23"/>
      <c r="V3" s="23"/>
      <c r="W3" s="23"/>
      <c r="X3" s="24" t="s">
        <v>47</v>
      </c>
      <c r="Y3" s="25"/>
      <c r="Z3" s="25"/>
      <c r="AA3" s="25"/>
      <c r="AB3" s="25"/>
      <c r="AC3" s="26" t="s">
        <v>48</v>
      </c>
    </row>
    <row r="4" spans="1:29" ht="15" thickTop="1" x14ac:dyDescent="0.3">
      <c r="A4" s="6" t="s">
        <v>1</v>
      </c>
      <c r="B4" s="6" t="s">
        <v>2</v>
      </c>
      <c r="C4" s="5" t="s">
        <v>3</v>
      </c>
      <c r="D4" s="8">
        <v>45658</v>
      </c>
      <c r="E4" s="8">
        <f>D4+7</f>
        <v>45665</v>
      </c>
      <c r="F4" s="8">
        <f>E4+7</f>
        <v>45672</v>
      </c>
      <c r="G4" s="8">
        <f>F4+7</f>
        <v>45679</v>
      </c>
      <c r="H4" s="8">
        <f>G4+7</f>
        <v>45686</v>
      </c>
      <c r="I4" s="10">
        <v>45658</v>
      </c>
      <c r="J4" s="10">
        <f>I4+7</f>
        <v>45665</v>
      </c>
      <c r="K4" s="10">
        <f>J4+7</f>
        <v>45672</v>
      </c>
      <c r="L4" s="10">
        <f>K4+7</f>
        <v>45679</v>
      </c>
      <c r="M4" s="10">
        <f>L4+7</f>
        <v>45686</v>
      </c>
      <c r="N4" s="11">
        <v>45658</v>
      </c>
      <c r="O4" s="11">
        <f>N4+7</f>
        <v>45665</v>
      </c>
      <c r="P4" s="11">
        <f>O4+7</f>
        <v>45672</v>
      </c>
      <c r="Q4" s="11">
        <f>P4+7</f>
        <v>45679</v>
      </c>
      <c r="R4" s="11">
        <f>Q4+7</f>
        <v>45686</v>
      </c>
      <c r="S4" s="13">
        <v>45658</v>
      </c>
      <c r="T4" s="13">
        <f>S4+7</f>
        <v>45665</v>
      </c>
      <c r="U4" s="13">
        <f>T4+7</f>
        <v>45672</v>
      </c>
      <c r="V4" s="13">
        <f>U4+7</f>
        <v>45679</v>
      </c>
      <c r="W4" s="13">
        <f>V4+7</f>
        <v>45686</v>
      </c>
      <c r="X4" s="16">
        <v>45658</v>
      </c>
      <c r="Y4" s="16">
        <f>X4+7</f>
        <v>45665</v>
      </c>
      <c r="Z4" s="16">
        <f>Y4+7</f>
        <v>45672</v>
      </c>
      <c r="AA4" s="16">
        <f>Z4+7</f>
        <v>45679</v>
      </c>
      <c r="AB4" s="16">
        <f>AA4+7</f>
        <v>45686</v>
      </c>
    </row>
    <row r="5" spans="1:29" x14ac:dyDescent="0.3">
      <c r="A5" t="s">
        <v>6</v>
      </c>
      <c r="B5" t="s">
        <v>7</v>
      </c>
      <c r="C5" s="1">
        <v>15.9</v>
      </c>
      <c r="D5" s="7">
        <v>41</v>
      </c>
      <c r="E5" s="7">
        <v>42</v>
      </c>
      <c r="F5" s="7">
        <v>41</v>
      </c>
      <c r="G5" s="7">
        <v>42</v>
      </c>
      <c r="H5" s="7">
        <v>41</v>
      </c>
      <c r="I5" s="9">
        <f>IF(D5&gt;40,D5-40,0)</f>
        <v>1</v>
      </c>
      <c r="J5" s="9">
        <f>IF(E5&gt;40,E5-40,0)</f>
        <v>2</v>
      </c>
      <c r="K5" s="9">
        <f>IF(F5&gt;40,F5-40,0)</f>
        <v>1</v>
      </c>
      <c r="L5" s="9">
        <f>IF(G5&gt;40,G5-40,0)</f>
        <v>2</v>
      </c>
      <c r="M5" s="9">
        <f>IF(H5&gt;40,H5-40,0)</f>
        <v>1</v>
      </c>
      <c r="N5" s="12">
        <f>D5*$C5</f>
        <v>651.9</v>
      </c>
      <c r="O5" s="12">
        <f t="shared" ref="O5:R20" si="0">E5*$C5</f>
        <v>667.80000000000007</v>
      </c>
      <c r="P5" s="12">
        <f t="shared" si="0"/>
        <v>651.9</v>
      </c>
      <c r="Q5" s="12">
        <f t="shared" si="0"/>
        <v>667.80000000000007</v>
      </c>
      <c r="R5" s="12">
        <f t="shared" si="0"/>
        <v>651.9</v>
      </c>
      <c r="S5" s="14">
        <f>0.5*$C5*I5</f>
        <v>7.95</v>
      </c>
      <c r="T5" s="14">
        <f t="shared" ref="T5:W20" si="1">0.5*$C5*J5</f>
        <v>15.9</v>
      </c>
      <c r="U5" s="14">
        <f t="shared" si="1"/>
        <v>7.95</v>
      </c>
      <c r="V5" s="14">
        <f t="shared" si="1"/>
        <v>15.9</v>
      </c>
      <c r="W5" s="14">
        <f t="shared" si="1"/>
        <v>7.95</v>
      </c>
      <c r="X5" s="15">
        <f t="shared" ref="X5:X21" si="2">S5+N5</f>
        <v>659.85</v>
      </c>
      <c r="Y5" s="15">
        <f t="shared" ref="Y5:AB20" si="3">T5+O5</f>
        <v>683.7</v>
      </c>
      <c r="Z5" s="15">
        <f t="shared" si="3"/>
        <v>659.85</v>
      </c>
      <c r="AA5" s="15">
        <f t="shared" si="3"/>
        <v>683.7</v>
      </c>
      <c r="AB5" s="15">
        <f t="shared" si="3"/>
        <v>659.85</v>
      </c>
      <c r="AC5" s="27">
        <f>SUM(X5,Y5,Z5,AA5,AB5)</f>
        <v>3346.9500000000003</v>
      </c>
    </row>
    <row r="6" spans="1:29" x14ac:dyDescent="0.3">
      <c r="A6" t="s">
        <v>8</v>
      </c>
      <c r="B6" t="s">
        <v>9</v>
      </c>
      <c r="C6" s="1">
        <v>10</v>
      </c>
      <c r="D6" s="7">
        <v>42</v>
      </c>
      <c r="E6" s="7">
        <v>43</v>
      </c>
      <c r="F6" s="7">
        <v>42</v>
      </c>
      <c r="G6" s="7">
        <v>43</v>
      </c>
      <c r="H6" s="7">
        <v>42</v>
      </c>
      <c r="I6" s="9">
        <f t="shared" ref="I6:I21" si="4">IF(D6&gt;40,D6-40,0)</f>
        <v>2</v>
      </c>
      <c r="J6" s="9">
        <f t="shared" ref="J6:M6" si="5">IF(E6&gt;40,E6-40,0)</f>
        <v>3</v>
      </c>
      <c r="K6" s="9">
        <f t="shared" si="5"/>
        <v>2</v>
      </c>
      <c r="L6" s="9">
        <f t="shared" si="5"/>
        <v>3</v>
      </c>
      <c r="M6" s="9">
        <f t="shared" si="5"/>
        <v>2</v>
      </c>
      <c r="N6" s="12">
        <f t="shared" ref="N6:N21" si="6">D6*$C6</f>
        <v>420</v>
      </c>
      <c r="O6" s="12">
        <f t="shared" si="0"/>
        <v>430</v>
      </c>
      <c r="P6" s="12">
        <f t="shared" si="0"/>
        <v>420</v>
      </c>
      <c r="Q6" s="12">
        <f t="shared" si="0"/>
        <v>430</v>
      </c>
      <c r="R6" s="12">
        <f t="shared" si="0"/>
        <v>420</v>
      </c>
      <c r="S6" s="14">
        <f t="shared" ref="S6:S21" si="7">0.5*$C6*I6</f>
        <v>10</v>
      </c>
      <c r="T6" s="14">
        <f t="shared" si="1"/>
        <v>15</v>
      </c>
      <c r="U6" s="14">
        <f t="shared" si="1"/>
        <v>10</v>
      </c>
      <c r="V6" s="14">
        <f t="shared" si="1"/>
        <v>15</v>
      </c>
      <c r="W6" s="14">
        <f t="shared" si="1"/>
        <v>10</v>
      </c>
      <c r="X6" s="15">
        <f t="shared" si="2"/>
        <v>430</v>
      </c>
      <c r="Y6" s="15">
        <f t="shared" si="3"/>
        <v>445</v>
      </c>
      <c r="Z6" s="15">
        <f t="shared" si="3"/>
        <v>430</v>
      </c>
      <c r="AA6" s="15">
        <f t="shared" si="3"/>
        <v>445</v>
      </c>
      <c r="AB6" s="15">
        <f t="shared" si="3"/>
        <v>430</v>
      </c>
      <c r="AC6" s="27">
        <f t="shared" ref="AC6:AC21" si="8">SUM(X6,Y6,Z6,AA6,AB6)</f>
        <v>2180</v>
      </c>
    </row>
    <row r="7" spans="1:29" x14ac:dyDescent="0.3">
      <c r="A7" t="s">
        <v>10</v>
      </c>
      <c r="B7" t="s">
        <v>11</v>
      </c>
      <c r="C7" s="1">
        <v>22.1</v>
      </c>
      <c r="D7" s="7">
        <v>49</v>
      </c>
      <c r="E7" s="7">
        <v>42</v>
      </c>
      <c r="F7" s="7">
        <v>49</v>
      </c>
      <c r="G7" s="7">
        <v>42</v>
      </c>
      <c r="H7" s="7">
        <v>49</v>
      </c>
      <c r="I7" s="9">
        <f t="shared" si="4"/>
        <v>9</v>
      </c>
      <c r="J7" s="9">
        <f t="shared" ref="J7:M7" si="9">IF(E7&gt;40,E7-40,0)</f>
        <v>2</v>
      </c>
      <c r="K7" s="9">
        <f t="shared" si="9"/>
        <v>9</v>
      </c>
      <c r="L7" s="9">
        <f t="shared" si="9"/>
        <v>2</v>
      </c>
      <c r="M7" s="9">
        <f t="shared" si="9"/>
        <v>9</v>
      </c>
      <c r="N7" s="12">
        <f t="shared" si="6"/>
        <v>1082.9000000000001</v>
      </c>
      <c r="O7" s="12">
        <f t="shared" si="0"/>
        <v>928.2</v>
      </c>
      <c r="P7" s="12">
        <f t="shared" si="0"/>
        <v>1082.9000000000001</v>
      </c>
      <c r="Q7" s="12">
        <f t="shared" si="0"/>
        <v>928.2</v>
      </c>
      <c r="R7" s="12">
        <f t="shared" si="0"/>
        <v>1082.9000000000001</v>
      </c>
      <c r="S7" s="14">
        <f t="shared" si="7"/>
        <v>99.45</v>
      </c>
      <c r="T7" s="14">
        <f t="shared" si="1"/>
        <v>22.1</v>
      </c>
      <c r="U7" s="14">
        <f t="shared" si="1"/>
        <v>99.45</v>
      </c>
      <c r="V7" s="14">
        <f t="shared" si="1"/>
        <v>22.1</v>
      </c>
      <c r="W7" s="14">
        <f t="shared" si="1"/>
        <v>99.45</v>
      </c>
      <c r="X7" s="15">
        <f t="shared" si="2"/>
        <v>1182.3500000000001</v>
      </c>
      <c r="Y7" s="15">
        <f t="shared" si="3"/>
        <v>950.30000000000007</v>
      </c>
      <c r="Z7" s="15">
        <f t="shared" si="3"/>
        <v>1182.3500000000001</v>
      </c>
      <c r="AA7" s="15">
        <f t="shared" si="3"/>
        <v>950.30000000000007</v>
      </c>
      <c r="AB7" s="15">
        <f t="shared" si="3"/>
        <v>1182.3500000000001</v>
      </c>
      <c r="AC7" s="27">
        <f t="shared" si="8"/>
        <v>5447.6500000000005</v>
      </c>
    </row>
    <row r="8" spans="1:29" x14ac:dyDescent="0.3">
      <c r="A8" t="s">
        <v>12</v>
      </c>
      <c r="B8" t="s">
        <v>13</v>
      </c>
      <c r="C8" s="1">
        <v>19.100000000000001</v>
      </c>
      <c r="D8" s="7">
        <v>50</v>
      </c>
      <c r="E8" s="7">
        <v>53</v>
      </c>
      <c r="F8" s="7">
        <v>50</v>
      </c>
      <c r="G8" s="7">
        <v>53</v>
      </c>
      <c r="H8" s="7">
        <v>50</v>
      </c>
      <c r="I8" s="9">
        <f t="shared" si="4"/>
        <v>10</v>
      </c>
      <c r="J8" s="9">
        <f t="shared" ref="J8:M8" si="10">IF(E8&gt;40,E8-40,0)</f>
        <v>13</v>
      </c>
      <c r="K8" s="9">
        <f t="shared" si="10"/>
        <v>10</v>
      </c>
      <c r="L8" s="9">
        <f t="shared" si="10"/>
        <v>13</v>
      </c>
      <c r="M8" s="9">
        <f t="shared" si="10"/>
        <v>10</v>
      </c>
      <c r="N8" s="12">
        <f t="shared" si="6"/>
        <v>955.00000000000011</v>
      </c>
      <c r="O8" s="12">
        <f t="shared" si="0"/>
        <v>1012.3000000000001</v>
      </c>
      <c r="P8" s="12">
        <f t="shared" si="0"/>
        <v>955.00000000000011</v>
      </c>
      <c r="Q8" s="12">
        <f t="shared" si="0"/>
        <v>1012.3000000000001</v>
      </c>
      <c r="R8" s="12">
        <f t="shared" si="0"/>
        <v>955.00000000000011</v>
      </c>
      <c r="S8" s="14">
        <f t="shared" si="7"/>
        <v>95.5</v>
      </c>
      <c r="T8" s="14">
        <f t="shared" si="1"/>
        <v>124.15</v>
      </c>
      <c r="U8" s="14">
        <f t="shared" si="1"/>
        <v>95.5</v>
      </c>
      <c r="V8" s="14">
        <f t="shared" si="1"/>
        <v>124.15</v>
      </c>
      <c r="W8" s="14">
        <f t="shared" si="1"/>
        <v>95.5</v>
      </c>
      <c r="X8" s="15">
        <f t="shared" si="2"/>
        <v>1050.5</v>
      </c>
      <c r="Y8" s="15">
        <f t="shared" si="3"/>
        <v>1136.45</v>
      </c>
      <c r="Z8" s="15">
        <f t="shared" si="3"/>
        <v>1050.5</v>
      </c>
      <c r="AA8" s="15">
        <f t="shared" si="3"/>
        <v>1136.45</v>
      </c>
      <c r="AB8" s="15">
        <f t="shared" si="3"/>
        <v>1050.5</v>
      </c>
      <c r="AC8" s="27">
        <f t="shared" si="8"/>
        <v>5424.4</v>
      </c>
    </row>
    <row r="9" spans="1:29" x14ac:dyDescent="0.3">
      <c r="A9" t="s">
        <v>14</v>
      </c>
      <c r="B9" t="s">
        <v>15</v>
      </c>
      <c r="C9" s="1">
        <v>6.9</v>
      </c>
      <c r="D9" s="7">
        <v>32</v>
      </c>
      <c r="E9" s="7">
        <v>53</v>
      </c>
      <c r="F9" s="7">
        <v>32</v>
      </c>
      <c r="G9" s="7">
        <v>53</v>
      </c>
      <c r="H9" s="7">
        <v>32</v>
      </c>
      <c r="I9" s="9">
        <f t="shared" si="4"/>
        <v>0</v>
      </c>
      <c r="J9" s="9">
        <f t="shared" ref="J9:M9" si="11">IF(E9&gt;40,E9-40,0)</f>
        <v>13</v>
      </c>
      <c r="K9" s="9">
        <f t="shared" si="11"/>
        <v>0</v>
      </c>
      <c r="L9" s="9">
        <f t="shared" si="11"/>
        <v>13</v>
      </c>
      <c r="M9" s="9">
        <f t="shared" si="11"/>
        <v>0</v>
      </c>
      <c r="N9" s="12">
        <f t="shared" si="6"/>
        <v>220.8</v>
      </c>
      <c r="O9" s="12">
        <f t="shared" si="0"/>
        <v>365.70000000000005</v>
      </c>
      <c r="P9" s="12">
        <f t="shared" si="0"/>
        <v>220.8</v>
      </c>
      <c r="Q9" s="12">
        <f t="shared" si="0"/>
        <v>365.70000000000005</v>
      </c>
      <c r="R9" s="12">
        <f t="shared" si="0"/>
        <v>220.8</v>
      </c>
      <c r="S9" s="14">
        <f t="shared" si="7"/>
        <v>0</v>
      </c>
      <c r="T9" s="14">
        <f t="shared" si="1"/>
        <v>44.85</v>
      </c>
      <c r="U9" s="14">
        <f t="shared" si="1"/>
        <v>0</v>
      </c>
      <c r="V9" s="14">
        <f t="shared" si="1"/>
        <v>44.85</v>
      </c>
      <c r="W9" s="14">
        <f t="shared" si="1"/>
        <v>0</v>
      </c>
      <c r="X9" s="15">
        <f t="shared" si="2"/>
        <v>220.8</v>
      </c>
      <c r="Y9" s="15">
        <f t="shared" si="3"/>
        <v>410.55000000000007</v>
      </c>
      <c r="Z9" s="15">
        <f t="shared" si="3"/>
        <v>220.8</v>
      </c>
      <c r="AA9" s="15">
        <f t="shared" si="3"/>
        <v>410.55000000000007</v>
      </c>
      <c r="AB9" s="15">
        <f t="shared" si="3"/>
        <v>220.8</v>
      </c>
      <c r="AC9" s="27">
        <f t="shared" si="8"/>
        <v>1483.5000000000002</v>
      </c>
    </row>
    <row r="10" spans="1:29" x14ac:dyDescent="0.3">
      <c r="A10" t="s">
        <v>16</v>
      </c>
      <c r="B10" t="s">
        <v>17</v>
      </c>
      <c r="C10" s="1">
        <v>14.2</v>
      </c>
      <c r="D10" s="7">
        <v>30</v>
      </c>
      <c r="E10" s="7">
        <v>42</v>
      </c>
      <c r="F10" s="7">
        <v>30</v>
      </c>
      <c r="G10" s="7">
        <v>42</v>
      </c>
      <c r="H10" s="7">
        <v>30</v>
      </c>
      <c r="I10" s="9">
        <f t="shared" si="4"/>
        <v>0</v>
      </c>
      <c r="J10" s="9">
        <f t="shared" ref="J10:M10" si="12">IF(E10&gt;40,E10-40,0)</f>
        <v>2</v>
      </c>
      <c r="K10" s="9">
        <f t="shared" si="12"/>
        <v>0</v>
      </c>
      <c r="L10" s="9">
        <f t="shared" si="12"/>
        <v>2</v>
      </c>
      <c r="M10" s="9">
        <f t="shared" si="12"/>
        <v>0</v>
      </c>
      <c r="N10" s="12">
        <f t="shared" si="6"/>
        <v>426</v>
      </c>
      <c r="O10" s="12">
        <f t="shared" si="0"/>
        <v>596.4</v>
      </c>
      <c r="P10" s="12">
        <f t="shared" si="0"/>
        <v>426</v>
      </c>
      <c r="Q10" s="12">
        <f t="shared" si="0"/>
        <v>596.4</v>
      </c>
      <c r="R10" s="12">
        <f t="shared" si="0"/>
        <v>426</v>
      </c>
      <c r="S10" s="14">
        <f t="shared" si="7"/>
        <v>0</v>
      </c>
      <c r="T10" s="14">
        <f t="shared" si="1"/>
        <v>14.2</v>
      </c>
      <c r="U10" s="14">
        <f t="shared" si="1"/>
        <v>0</v>
      </c>
      <c r="V10" s="14">
        <f t="shared" si="1"/>
        <v>14.2</v>
      </c>
      <c r="W10" s="14">
        <f t="shared" si="1"/>
        <v>0</v>
      </c>
      <c r="X10" s="15">
        <f t="shared" si="2"/>
        <v>426</v>
      </c>
      <c r="Y10" s="15">
        <f t="shared" si="3"/>
        <v>610.6</v>
      </c>
      <c r="Z10" s="15">
        <f t="shared" si="3"/>
        <v>426</v>
      </c>
      <c r="AA10" s="15">
        <f t="shared" si="3"/>
        <v>610.6</v>
      </c>
      <c r="AB10" s="15">
        <f t="shared" si="3"/>
        <v>426</v>
      </c>
      <c r="AC10" s="27">
        <f t="shared" si="8"/>
        <v>2499.1999999999998</v>
      </c>
    </row>
    <row r="11" spans="1:29" x14ac:dyDescent="0.3">
      <c r="A11" t="s">
        <v>18</v>
      </c>
      <c r="B11" t="s">
        <v>19</v>
      </c>
      <c r="C11" s="1">
        <v>18</v>
      </c>
      <c r="D11" s="7">
        <v>40</v>
      </c>
      <c r="E11" s="7">
        <v>41</v>
      </c>
      <c r="F11" s="7">
        <v>40</v>
      </c>
      <c r="G11" s="7">
        <v>41</v>
      </c>
      <c r="H11" s="7">
        <v>40</v>
      </c>
      <c r="I11" s="9">
        <f t="shared" si="4"/>
        <v>0</v>
      </c>
      <c r="J11" s="9">
        <f t="shared" ref="J11:M11" si="13">IF(E11&gt;40,E11-40,0)</f>
        <v>1</v>
      </c>
      <c r="K11" s="9">
        <f t="shared" si="13"/>
        <v>0</v>
      </c>
      <c r="L11" s="9">
        <f t="shared" si="13"/>
        <v>1</v>
      </c>
      <c r="M11" s="9">
        <f t="shared" si="13"/>
        <v>0</v>
      </c>
      <c r="N11" s="12">
        <f t="shared" si="6"/>
        <v>720</v>
      </c>
      <c r="O11" s="12">
        <f t="shared" si="0"/>
        <v>738</v>
      </c>
      <c r="P11" s="12">
        <f t="shared" si="0"/>
        <v>720</v>
      </c>
      <c r="Q11" s="12">
        <f t="shared" si="0"/>
        <v>738</v>
      </c>
      <c r="R11" s="12">
        <f t="shared" si="0"/>
        <v>720</v>
      </c>
      <c r="S11" s="14">
        <f t="shared" si="7"/>
        <v>0</v>
      </c>
      <c r="T11" s="14">
        <f t="shared" si="1"/>
        <v>9</v>
      </c>
      <c r="U11" s="14">
        <f t="shared" si="1"/>
        <v>0</v>
      </c>
      <c r="V11" s="14">
        <f t="shared" si="1"/>
        <v>9</v>
      </c>
      <c r="W11" s="14">
        <f t="shared" si="1"/>
        <v>0</v>
      </c>
      <c r="X11" s="15">
        <f t="shared" si="2"/>
        <v>720</v>
      </c>
      <c r="Y11" s="15">
        <f t="shared" si="3"/>
        <v>747</v>
      </c>
      <c r="Z11" s="15">
        <f t="shared" si="3"/>
        <v>720</v>
      </c>
      <c r="AA11" s="15">
        <f t="shared" si="3"/>
        <v>747</v>
      </c>
      <c r="AB11" s="15">
        <f t="shared" si="3"/>
        <v>720</v>
      </c>
      <c r="AC11" s="27">
        <f t="shared" si="8"/>
        <v>3654</v>
      </c>
    </row>
    <row r="12" spans="1:29" x14ac:dyDescent="0.3">
      <c r="A12" t="s">
        <v>20</v>
      </c>
      <c r="B12" t="s">
        <v>21</v>
      </c>
      <c r="C12" s="1">
        <v>17.5</v>
      </c>
      <c r="D12" s="7">
        <v>51</v>
      </c>
      <c r="E12" s="7">
        <v>42</v>
      </c>
      <c r="F12" s="7">
        <v>51</v>
      </c>
      <c r="G12" s="7">
        <v>42</v>
      </c>
      <c r="H12" s="7">
        <v>51</v>
      </c>
      <c r="I12" s="9">
        <f t="shared" si="4"/>
        <v>11</v>
      </c>
      <c r="J12" s="9">
        <f t="shared" ref="J12:M12" si="14">IF(E12&gt;40,E12-40,0)</f>
        <v>2</v>
      </c>
      <c r="K12" s="9">
        <f t="shared" si="14"/>
        <v>11</v>
      </c>
      <c r="L12" s="9">
        <f t="shared" si="14"/>
        <v>2</v>
      </c>
      <c r="M12" s="9">
        <f t="shared" si="14"/>
        <v>11</v>
      </c>
      <c r="N12" s="12">
        <f t="shared" si="6"/>
        <v>892.5</v>
      </c>
      <c r="O12" s="12">
        <f t="shared" si="0"/>
        <v>735</v>
      </c>
      <c r="P12" s="12">
        <f t="shared" si="0"/>
        <v>892.5</v>
      </c>
      <c r="Q12" s="12">
        <f t="shared" si="0"/>
        <v>735</v>
      </c>
      <c r="R12" s="12">
        <f t="shared" si="0"/>
        <v>892.5</v>
      </c>
      <c r="S12" s="14">
        <f t="shared" si="7"/>
        <v>96.25</v>
      </c>
      <c r="T12" s="14">
        <f t="shared" si="1"/>
        <v>17.5</v>
      </c>
      <c r="U12" s="14">
        <f t="shared" si="1"/>
        <v>96.25</v>
      </c>
      <c r="V12" s="14">
        <f t="shared" si="1"/>
        <v>17.5</v>
      </c>
      <c r="W12" s="14">
        <f t="shared" si="1"/>
        <v>96.25</v>
      </c>
      <c r="X12" s="15">
        <f t="shared" si="2"/>
        <v>988.75</v>
      </c>
      <c r="Y12" s="15">
        <f t="shared" si="3"/>
        <v>752.5</v>
      </c>
      <c r="Z12" s="15">
        <f t="shared" si="3"/>
        <v>988.75</v>
      </c>
      <c r="AA12" s="15">
        <f t="shared" si="3"/>
        <v>752.5</v>
      </c>
      <c r="AB12" s="15">
        <f t="shared" si="3"/>
        <v>988.75</v>
      </c>
      <c r="AC12" s="27">
        <f t="shared" si="8"/>
        <v>4471.25</v>
      </c>
    </row>
    <row r="13" spans="1:29" x14ac:dyDescent="0.3">
      <c r="A13" t="s">
        <v>22</v>
      </c>
      <c r="B13" t="s">
        <v>23</v>
      </c>
      <c r="C13" s="1">
        <v>14.7</v>
      </c>
      <c r="D13" s="7">
        <v>30</v>
      </c>
      <c r="E13" s="7">
        <v>43</v>
      </c>
      <c r="F13" s="7">
        <v>30</v>
      </c>
      <c r="G13" s="7">
        <v>43</v>
      </c>
      <c r="H13" s="7">
        <v>30</v>
      </c>
      <c r="I13" s="9">
        <f t="shared" si="4"/>
        <v>0</v>
      </c>
      <c r="J13" s="9">
        <f t="shared" ref="J13:M13" si="15">IF(E13&gt;40,E13-40,0)</f>
        <v>3</v>
      </c>
      <c r="K13" s="9">
        <f t="shared" si="15"/>
        <v>0</v>
      </c>
      <c r="L13" s="9">
        <f t="shared" si="15"/>
        <v>3</v>
      </c>
      <c r="M13" s="9">
        <f t="shared" si="15"/>
        <v>0</v>
      </c>
      <c r="N13" s="12">
        <f t="shared" si="6"/>
        <v>441</v>
      </c>
      <c r="O13" s="12">
        <f t="shared" si="0"/>
        <v>632.1</v>
      </c>
      <c r="P13" s="12">
        <f t="shared" si="0"/>
        <v>441</v>
      </c>
      <c r="Q13" s="12">
        <f t="shared" si="0"/>
        <v>632.1</v>
      </c>
      <c r="R13" s="12">
        <f t="shared" si="0"/>
        <v>441</v>
      </c>
      <c r="S13" s="14">
        <f t="shared" si="7"/>
        <v>0</v>
      </c>
      <c r="T13" s="14">
        <f t="shared" si="1"/>
        <v>22.049999999999997</v>
      </c>
      <c r="U13" s="14">
        <f t="shared" si="1"/>
        <v>0</v>
      </c>
      <c r="V13" s="14">
        <f t="shared" si="1"/>
        <v>22.049999999999997</v>
      </c>
      <c r="W13" s="14">
        <f t="shared" si="1"/>
        <v>0</v>
      </c>
      <c r="X13" s="15">
        <f t="shared" si="2"/>
        <v>441</v>
      </c>
      <c r="Y13" s="15">
        <f t="shared" si="3"/>
        <v>654.15</v>
      </c>
      <c r="Z13" s="15">
        <f t="shared" si="3"/>
        <v>441</v>
      </c>
      <c r="AA13" s="15">
        <f t="shared" si="3"/>
        <v>654.15</v>
      </c>
      <c r="AB13" s="15">
        <f t="shared" si="3"/>
        <v>441</v>
      </c>
      <c r="AC13" s="27">
        <f t="shared" si="8"/>
        <v>2631.3</v>
      </c>
    </row>
    <row r="14" spans="1:29" x14ac:dyDescent="0.3">
      <c r="A14" t="s">
        <v>24</v>
      </c>
      <c r="B14" t="s">
        <v>25</v>
      </c>
      <c r="C14" s="1">
        <v>12.9</v>
      </c>
      <c r="D14" s="7">
        <v>42</v>
      </c>
      <c r="E14" s="7">
        <v>44</v>
      </c>
      <c r="F14" s="7">
        <v>42</v>
      </c>
      <c r="G14" s="7">
        <v>44</v>
      </c>
      <c r="H14" s="7">
        <v>42</v>
      </c>
      <c r="I14" s="9">
        <f t="shared" si="4"/>
        <v>2</v>
      </c>
      <c r="J14" s="9">
        <f t="shared" ref="J14:M14" si="16">IF(E14&gt;40,E14-40,0)</f>
        <v>4</v>
      </c>
      <c r="K14" s="9">
        <f t="shared" si="16"/>
        <v>2</v>
      </c>
      <c r="L14" s="9">
        <f t="shared" si="16"/>
        <v>4</v>
      </c>
      <c r="M14" s="9">
        <f t="shared" si="16"/>
        <v>2</v>
      </c>
      <c r="N14" s="12">
        <f t="shared" si="6"/>
        <v>541.80000000000007</v>
      </c>
      <c r="O14" s="12">
        <f t="shared" si="0"/>
        <v>567.6</v>
      </c>
      <c r="P14" s="12">
        <f t="shared" si="0"/>
        <v>541.80000000000007</v>
      </c>
      <c r="Q14" s="12">
        <f t="shared" si="0"/>
        <v>567.6</v>
      </c>
      <c r="R14" s="12">
        <f t="shared" si="0"/>
        <v>541.80000000000007</v>
      </c>
      <c r="S14" s="14">
        <f t="shared" si="7"/>
        <v>12.9</v>
      </c>
      <c r="T14" s="14">
        <f t="shared" si="1"/>
        <v>25.8</v>
      </c>
      <c r="U14" s="14">
        <f t="shared" si="1"/>
        <v>12.9</v>
      </c>
      <c r="V14" s="14">
        <f t="shared" si="1"/>
        <v>25.8</v>
      </c>
      <c r="W14" s="14">
        <f t="shared" si="1"/>
        <v>12.9</v>
      </c>
      <c r="X14" s="15">
        <f t="shared" si="2"/>
        <v>554.70000000000005</v>
      </c>
      <c r="Y14" s="15">
        <f t="shared" si="3"/>
        <v>593.4</v>
      </c>
      <c r="Z14" s="15">
        <f t="shared" si="3"/>
        <v>554.70000000000005</v>
      </c>
      <c r="AA14" s="15">
        <f t="shared" si="3"/>
        <v>593.4</v>
      </c>
      <c r="AB14" s="15">
        <f t="shared" si="3"/>
        <v>554.70000000000005</v>
      </c>
      <c r="AC14" s="27">
        <f t="shared" si="8"/>
        <v>2850.8999999999996</v>
      </c>
    </row>
    <row r="15" spans="1:29" x14ac:dyDescent="0.3">
      <c r="A15" t="s">
        <v>26</v>
      </c>
      <c r="B15" t="s">
        <v>27</v>
      </c>
      <c r="C15" s="1">
        <v>11.2</v>
      </c>
      <c r="D15" s="7">
        <v>44</v>
      </c>
      <c r="E15" s="7">
        <v>45</v>
      </c>
      <c r="F15" s="7">
        <v>44</v>
      </c>
      <c r="G15" s="7">
        <v>45</v>
      </c>
      <c r="H15" s="7">
        <v>44</v>
      </c>
      <c r="I15" s="9">
        <f t="shared" si="4"/>
        <v>4</v>
      </c>
      <c r="J15" s="9">
        <f t="shared" ref="J15:M15" si="17">IF(E15&gt;40,E15-40,0)</f>
        <v>5</v>
      </c>
      <c r="K15" s="9">
        <f t="shared" si="17"/>
        <v>4</v>
      </c>
      <c r="L15" s="9">
        <f t="shared" si="17"/>
        <v>5</v>
      </c>
      <c r="M15" s="9">
        <f t="shared" si="17"/>
        <v>4</v>
      </c>
      <c r="N15" s="12">
        <f t="shared" si="6"/>
        <v>492.79999999999995</v>
      </c>
      <c r="O15" s="12">
        <f t="shared" si="0"/>
        <v>503.99999999999994</v>
      </c>
      <c r="P15" s="12">
        <f t="shared" si="0"/>
        <v>492.79999999999995</v>
      </c>
      <c r="Q15" s="12">
        <f t="shared" si="0"/>
        <v>503.99999999999994</v>
      </c>
      <c r="R15" s="12">
        <f t="shared" si="0"/>
        <v>492.79999999999995</v>
      </c>
      <c r="S15" s="14">
        <f t="shared" si="7"/>
        <v>22.4</v>
      </c>
      <c r="T15" s="14">
        <f t="shared" si="1"/>
        <v>28</v>
      </c>
      <c r="U15" s="14">
        <f t="shared" si="1"/>
        <v>22.4</v>
      </c>
      <c r="V15" s="14">
        <f t="shared" si="1"/>
        <v>28</v>
      </c>
      <c r="W15" s="14">
        <f t="shared" si="1"/>
        <v>22.4</v>
      </c>
      <c r="X15" s="15">
        <f t="shared" si="2"/>
        <v>515.19999999999993</v>
      </c>
      <c r="Y15" s="15">
        <f t="shared" si="3"/>
        <v>532</v>
      </c>
      <c r="Z15" s="15">
        <f t="shared" si="3"/>
        <v>515.19999999999993</v>
      </c>
      <c r="AA15" s="15">
        <f t="shared" si="3"/>
        <v>532</v>
      </c>
      <c r="AB15" s="15">
        <f t="shared" si="3"/>
        <v>515.19999999999993</v>
      </c>
      <c r="AC15" s="27">
        <f t="shared" si="8"/>
        <v>2609.5999999999995</v>
      </c>
    </row>
    <row r="16" spans="1:29" x14ac:dyDescent="0.3">
      <c r="A16" t="s">
        <v>28</v>
      </c>
      <c r="B16" t="s">
        <v>29</v>
      </c>
      <c r="C16" s="1">
        <v>10.1</v>
      </c>
      <c r="D16" s="7">
        <v>43</v>
      </c>
      <c r="E16" s="7">
        <v>46</v>
      </c>
      <c r="F16" s="7">
        <v>43</v>
      </c>
      <c r="G16" s="7">
        <v>46</v>
      </c>
      <c r="H16" s="7">
        <v>43</v>
      </c>
      <c r="I16" s="9">
        <f t="shared" si="4"/>
        <v>3</v>
      </c>
      <c r="J16" s="9">
        <f t="shared" ref="J16:M16" si="18">IF(E16&gt;40,E16-40,0)</f>
        <v>6</v>
      </c>
      <c r="K16" s="9">
        <f t="shared" si="18"/>
        <v>3</v>
      </c>
      <c r="L16" s="9">
        <f t="shared" si="18"/>
        <v>6</v>
      </c>
      <c r="M16" s="9">
        <f t="shared" si="18"/>
        <v>3</v>
      </c>
      <c r="N16" s="12">
        <f t="shared" si="6"/>
        <v>434.3</v>
      </c>
      <c r="O16" s="12">
        <f t="shared" si="0"/>
        <v>464.59999999999997</v>
      </c>
      <c r="P16" s="12">
        <f t="shared" si="0"/>
        <v>434.3</v>
      </c>
      <c r="Q16" s="12">
        <f t="shared" si="0"/>
        <v>464.59999999999997</v>
      </c>
      <c r="R16" s="12">
        <f t="shared" si="0"/>
        <v>434.3</v>
      </c>
      <c r="S16" s="14">
        <f t="shared" si="7"/>
        <v>15.149999999999999</v>
      </c>
      <c r="T16" s="14">
        <f t="shared" si="1"/>
        <v>30.299999999999997</v>
      </c>
      <c r="U16" s="14">
        <f t="shared" si="1"/>
        <v>15.149999999999999</v>
      </c>
      <c r="V16" s="14">
        <f t="shared" si="1"/>
        <v>30.299999999999997</v>
      </c>
      <c r="W16" s="14">
        <f t="shared" si="1"/>
        <v>15.149999999999999</v>
      </c>
      <c r="X16" s="15">
        <f t="shared" si="2"/>
        <v>449.45</v>
      </c>
      <c r="Y16" s="15">
        <f t="shared" si="3"/>
        <v>494.9</v>
      </c>
      <c r="Z16" s="15">
        <f t="shared" si="3"/>
        <v>449.45</v>
      </c>
      <c r="AA16" s="15">
        <f t="shared" si="3"/>
        <v>494.9</v>
      </c>
      <c r="AB16" s="15">
        <f t="shared" si="3"/>
        <v>449.45</v>
      </c>
      <c r="AC16" s="27">
        <f t="shared" si="8"/>
        <v>2338.1499999999996</v>
      </c>
    </row>
    <row r="17" spans="1:29" x14ac:dyDescent="0.3">
      <c r="A17" t="s">
        <v>30</v>
      </c>
      <c r="B17" t="s">
        <v>31</v>
      </c>
      <c r="C17" s="1">
        <v>9</v>
      </c>
      <c r="D17" s="7">
        <v>47</v>
      </c>
      <c r="E17" s="7">
        <v>47</v>
      </c>
      <c r="F17" s="7">
        <v>47</v>
      </c>
      <c r="G17" s="7">
        <v>47</v>
      </c>
      <c r="H17" s="7">
        <v>47</v>
      </c>
      <c r="I17" s="9">
        <f t="shared" si="4"/>
        <v>7</v>
      </c>
      <c r="J17" s="9">
        <f t="shared" ref="J17:M17" si="19">IF(E17&gt;40,E17-40,0)</f>
        <v>7</v>
      </c>
      <c r="K17" s="9">
        <f t="shared" si="19"/>
        <v>7</v>
      </c>
      <c r="L17" s="9">
        <f t="shared" si="19"/>
        <v>7</v>
      </c>
      <c r="M17" s="9">
        <f t="shared" si="19"/>
        <v>7</v>
      </c>
      <c r="N17" s="12">
        <f t="shared" si="6"/>
        <v>423</v>
      </c>
      <c r="O17" s="12">
        <f t="shared" si="0"/>
        <v>423</v>
      </c>
      <c r="P17" s="12">
        <f t="shared" si="0"/>
        <v>423</v>
      </c>
      <c r="Q17" s="12">
        <f t="shared" si="0"/>
        <v>423</v>
      </c>
      <c r="R17" s="12">
        <f t="shared" si="0"/>
        <v>423</v>
      </c>
      <c r="S17" s="14">
        <f t="shared" si="7"/>
        <v>31.5</v>
      </c>
      <c r="T17" s="14">
        <f t="shared" si="1"/>
        <v>31.5</v>
      </c>
      <c r="U17" s="14">
        <f t="shared" si="1"/>
        <v>31.5</v>
      </c>
      <c r="V17" s="14">
        <f t="shared" si="1"/>
        <v>31.5</v>
      </c>
      <c r="W17" s="14">
        <f t="shared" si="1"/>
        <v>31.5</v>
      </c>
      <c r="X17" s="15">
        <f t="shared" si="2"/>
        <v>454.5</v>
      </c>
      <c r="Y17" s="15">
        <f t="shared" si="3"/>
        <v>454.5</v>
      </c>
      <c r="Z17" s="15">
        <f t="shared" si="3"/>
        <v>454.5</v>
      </c>
      <c r="AA17" s="15">
        <f t="shared" si="3"/>
        <v>454.5</v>
      </c>
      <c r="AB17" s="15">
        <f t="shared" si="3"/>
        <v>454.5</v>
      </c>
      <c r="AC17" s="27">
        <f t="shared" si="8"/>
        <v>2272.5</v>
      </c>
    </row>
    <row r="18" spans="1:29" x14ac:dyDescent="0.3">
      <c r="A18" t="s">
        <v>32</v>
      </c>
      <c r="B18" t="s">
        <v>33</v>
      </c>
      <c r="C18" s="1">
        <v>8.44</v>
      </c>
      <c r="D18" s="7">
        <v>49</v>
      </c>
      <c r="E18" s="7">
        <v>48</v>
      </c>
      <c r="F18" s="7">
        <v>49</v>
      </c>
      <c r="G18" s="7">
        <v>48</v>
      </c>
      <c r="H18" s="7">
        <v>49</v>
      </c>
      <c r="I18" s="9">
        <f t="shared" si="4"/>
        <v>9</v>
      </c>
      <c r="J18" s="9">
        <f t="shared" ref="J18:M18" si="20">IF(E18&gt;40,E18-40,0)</f>
        <v>8</v>
      </c>
      <c r="K18" s="9">
        <f t="shared" si="20"/>
        <v>9</v>
      </c>
      <c r="L18" s="9">
        <f t="shared" si="20"/>
        <v>8</v>
      </c>
      <c r="M18" s="9">
        <f t="shared" si="20"/>
        <v>9</v>
      </c>
      <c r="N18" s="12">
        <f t="shared" si="6"/>
        <v>413.56</v>
      </c>
      <c r="O18" s="12">
        <f t="shared" si="0"/>
        <v>405.12</v>
      </c>
      <c r="P18" s="12">
        <f t="shared" si="0"/>
        <v>413.56</v>
      </c>
      <c r="Q18" s="12">
        <f t="shared" si="0"/>
        <v>405.12</v>
      </c>
      <c r="R18" s="12">
        <f t="shared" si="0"/>
        <v>413.56</v>
      </c>
      <c r="S18" s="14">
        <f t="shared" si="7"/>
        <v>37.979999999999997</v>
      </c>
      <c r="T18" s="14">
        <f t="shared" si="1"/>
        <v>33.76</v>
      </c>
      <c r="U18" s="14">
        <f t="shared" si="1"/>
        <v>37.979999999999997</v>
      </c>
      <c r="V18" s="14">
        <f t="shared" si="1"/>
        <v>33.76</v>
      </c>
      <c r="W18" s="14">
        <f t="shared" si="1"/>
        <v>37.979999999999997</v>
      </c>
      <c r="X18" s="15">
        <f t="shared" si="2"/>
        <v>451.54</v>
      </c>
      <c r="Y18" s="15">
        <f t="shared" si="3"/>
        <v>438.88</v>
      </c>
      <c r="Z18" s="15">
        <f t="shared" si="3"/>
        <v>451.54</v>
      </c>
      <c r="AA18" s="15">
        <f t="shared" si="3"/>
        <v>438.88</v>
      </c>
      <c r="AB18" s="15">
        <f t="shared" si="3"/>
        <v>451.54</v>
      </c>
      <c r="AC18" s="27">
        <f t="shared" si="8"/>
        <v>2232.38</v>
      </c>
    </row>
    <row r="19" spans="1:29" x14ac:dyDescent="0.3">
      <c r="A19" t="s">
        <v>34</v>
      </c>
      <c r="B19" t="s">
        <v>35</v>
      </c>
      <c r="C19" s="1">
        <v>14.2</v>
      </c>
      <c r="D19" s="7">
        <v>38</v>
      </c>
      <c r="E19" s="7">
        <v>49</v>
      </c>
      <c r="F19" s="7">
        <v>38</v>
      </c>
      <c r="G19" s="7">
        <v>49</v>
      </c>
      <c r="H19" s="7">
        <v>38</v>
      </c>
      <c r="I19" s="9">
        <f t="shared" si="4"/>
        <v>0</v>
      </c>
      <c r="J19" s="9">
        <f t="shared" ref="J19:M19" si="21">IF(E19&gt;40,E19-40,0)</f>
        <v>9</v>
      </c>
      <c r="K19" s="9">
        <f t="shared" si="21"/>
        <v>0</v>
      </c>
      <c r="L19" s="9">
        <f t="shared" si="21"/>
        <v>9</v>
      </c>
      <c r="M19" s="9">
        <f t="shared" si="21"/>
        <v>0</v>
      </c>
      <c r="N19" s="12">
        <f t="shared" si="6"/>
        <v>539.6</v>
      </c>
      <c r="O19" s="12">
        <f t="shared" si="0"/>
        <v>695.8</v>
      </c>
      <c r="P19" s="12">
        <f t="shared" si="0"/>
        <v>539.6</v>
      </c>
      <c r="Q19" s="12">
        <f t="shared" si="0"/>
        <v>695.8</v>
      </c>
      <c r="R19" s="12">
        <f t="shared" si="0"/>
        <v>539.6</v>
      </c>
      <c r="S19" s="14">
        <f t="shared" si="7"/>
        <v>0</v>
      </c>
      <c r="T19" s="14">
        <f t="shared" si="1"/>
        <v>63.9</v>
      </c>
      <c r="U19" s="14">
        <f t="shared" si="1"/>
        <v>0</v>
      </c>
      <c r="V19" s="14">
        <f t="shared" si="1"/>
        <v>63.9</v>
      </c>
      <c r="W19" s="14">
        <f t="shared" si="1"/>
        <v>0</v>
      </c>
      <c r="X19" s="15">
        <f t="shared" si="2"/>
        <v>539.6</v>
      </c>
      <c r="Y19" s="15">
        <f t="shared" si="3"/>
        <v>759.69999999999993</v>
      </c>
      <c r="Z19" s="15">
        <f t="shared" si="3"/>
        <v>539.6</v>
      </c>
      <c r="AA19" s="15">
        <f t="shared" si="3"/>
        <v>759.69999999999993</v>
      </c>
      <c r="AB19" s="15">
        <f t="shared" si="3"/>
        <v>539.6</v>
      </c>
      <c r="AC19" s="27">
        <f t="shared" si="8"/>
        <v>3138.2</v>
      </c>
    </row>
    <row r="20" spans="1:29" x14ac:dyDescent="0.3">
      <c r="A20" t="s">
        <v>36</v>
      </c>
      <c r="B20" t="s">
        <v>37</v>
      </c>
      <c r="C20" s="1">
        <v>45</v>
      </c>
      <c r="D20" s="7">
        <v>59</v>
      </c>
      <c r="E20" s="7">
        <v>32</v>
      </c>
      <c r="F20" s="7">
        <v>59</v>
      </c>
      <c r="G20" s="7">
        <v>32</v>
      </c>
      <c r="H20" s="7">
        <v>59</v>
      </c>
      <c r="I20" s="9">
        <f t="shared" si="4"/>
        <v>19</v>
      </c>
      <c r="J20" s="9">
        <f t="shared" ref="J20:M20" si="22">IF(E20&gt;40,E20-40,0)</f>
        <v>0</v>
      </c>
      <c r="K20" s="9">
        <f t="shared" si="22"/>
        <v>19</v>
      </c>
      <c r="L20" s="9">
        <f t="shared" si="22"/>
        <v>0</v>
      </c>
      <c r="M20" s="9">
        <f t="shared" si="22"/>
        <v>19</v>
      </c>
      <c r="N20" s="12">
        <f t="shared" si="6"/>
        <v>2655</v>
      </c>
      <c r="O20" s="12">
        <f t="shared" si="0"/>
        <v>1440</v>
      </c>
      <c r="P20" s="12">
        <f t="shared" si="0"/>
        <v>2655</v>
      </c>
      <c r="Q20" s="12">
        <f t="shared" si="0"/>
        <v>1440</v>
      </c>
      <c r="R20" s="12">
        <f t="shared" si="0"/>
        <v>2655</v>
      </c>
      <c r="S20" s="14">
        <f t="shared" si="7"/>
        <v>427.5</v>
      </c>
      <c r="T20" s="14">
        <f t="shared" si="1"/>
        <v>0</v>
      </c>
      <c r="U20" s="14">
        <f t="shared" si="1"/>
        <v>427.5</v>
      </c>
      <c r="V20" s="14">
        <f t="shared" si="1"/>
        <v>0</v>
      </c>
      <c r="W20" s="14">
        <f t="shared" si="1"/>
        <v>427.5</v>
      </c>
      <c r="X20" s="15">
        <f t="shared" si="2"/>
        <v>3082.5</v>
      </c>
      <c r="Y20" s="15">
        <f t="shared" si="3"/>
        <v>1440</v>
      </c>
      <c r="Z20" s="15">
        <f t="shared" si="3"/>
        <v>3082.5</v>
      </c>
      <c r="AA20" s="15">
        <f t="shared" si="3"/>
        <v>1440</v>
      </c>
      <c r="AB20" s="15">
        <f t="shared" si="3"/>
        <v>3082.5</v>
      </c>
      <c r="AC20" s="27">
        <f t="shared" si="8"/>
        <v>12127.5</v>
      </c>
    </row>
    <row r="21" spans="1:29" x14ac:dyDescent="0.3">
      <c r="A21" t="s">
        <v>38</v>
      </c>
      <c r="B21" t="s">
        <v>39</v>
      </c>
      <c r="C21" s="1">
        <v>30</v>
      </c>
      <c r="D21" s="7">
        <v>49</v>
      </c>
      <c r="E21" s="7">
        <v>36</v>
      </c>
      <c r="F21" s="7">
        <v>49</v>
      </c>
      <c r="G21" s="7">
        <v>36</v>
      </c>
      <c r="H21" s="7">
        <v>49</v>
      </c>
      <c r="I21" s="9">
        <f t="shared" si="4"/>
        <v>9</v>
      </c>
      <c r="J21" s="9">
        <f t="shared" ref="J21:M21" si="23">IF(E21&gt;40,E21-40,0)</f>
        <v>0</v>
      </c>
      <c r="K21" s="9">
        <f t="shared" si="23"/>
        <v>9</v>
      </c>
      <c r="L21" s="9">
        <f t="shared" si="23"/>
        <v>0</v>
      </c>
      <c r="M21" s="9">
        <f t="shared" si="23"/>
        <v>9</v>
      </c>
      <c r="N21" s="12">
        <f t="shared" si="6"/>
        <v>1470</v>
      </c>
      <c r="O21" s="12">
        <f t="shared" ref="O21" si="24">E21*$C21</f>
        <v>1080</v>
      </c>
      <c r="P21" s="12">
        <f t="shared" ref="P21" si="25">F21*$C21</f>
        <v>1470</v>
      </c>
      <c r="Q21" s="12">
        <f t="shared" ref="Q21" si="26">G21*$C21</f>
        <v>1080</v>
      </c>
      <c r="R21" s="12">
        <f t="shared" ref="R21" si="27">H21*$C21</f>
        <v>1470</v>
      </c>
      <c r="S21" s="14">
        <f t="shared" si="7"/>
        <v>135</v>
      </c>
      <c r="T21" s="14">
        <f t="shared" ref="T21" si="28">0.5*$C21*J21</f>
        <v>0</v>
      </c>
      <c r="U21" s="14">
        <f t="shared" ref="U21" si="29">0.5*$C21*K21</f>
        <v>135</v>
      </c>
      <c r="V21" s="14">
        <f t="shared" ref="V21" si="30">0.5*$C21*L21</f>
        <v>0</v>
      </c>
      <c r="W21" s="14">
        <f t="shared" ref="W21" si="31">0.5*$C21*M21</f>
        <v>135</v>
      </c>
      <c r="X21" s="15">
        <f t="shared" si="2"/>
        <v>1605</v>
      </c>
      <c r="Y21" s="15">
        <f t="shared" ref="Y21:AB21" si="32">T21+O21</f>
        <v>1080</v>
      </c>
      <c r="Z21" s="15">
        <f t="shared" si="32"/>
        <v>1605</v>
      </c>
      <c r="AA21" s="15">
        <f t="shared" si="32"/>
        <v>1080</v>
      </c>
      <c r="AB21" s="15">
        <f t="shared" si="32"/>
        <v>1605</v>
      </c>
      <c r="AC21" s="27">
        <f t="shared" si="8"/>
        <v>6975</v>
      </c>
    </row>
    <row r="24" spans="1:29" x14ac:dyDescent="0.3">
      <c r="A24" t="s">
        <v>40</v>
      </c>
      <c r="C24" s="2">
        <f>MAX(C5:C21)</f>
        <v>45</v>
      </c>
      <c r="D24" s="3">
        <f>MAX(D5:D21)</f>
        <v>59</v>
      </c>
      <c r="E24" s="3">
        <f t="shared" ref="E24:H24" si="33">MAX(E5:E21)</f>
        <v>53</v>
      </c>
      <c r="F24" s="3">
        <f t="shared" si="33"/>
        <v>59</v>
      </c>
      <c r="G24" s="3">
        <f t="shared" si="33"/>
        <v>53</v>
      </c>
      <c r="H24" s="3">
        <f t="shared" si="33"/>
        <v>59</v>
      </c>
      <c r="I24" s="3">
        <f>MAX(I5:I21)</f>
        <v>19</v>
      </c>
      <c r="J24" s="3">
        <f t="shared" ref="J24:M24" si="34">MAX(J5:J21)</f>
        <v>13</v>
      </c>
      <c r="K24" s="3">
        <f t="shared" si="34"/>
        <v>19</v>
      </c>
      <c r="L24" s="3">
        <f t="shared" si="34"/>
        <v>13</v>
      </c>
      <c r="M24" s="3">
        <f t="shared" si="34"/>
        <v>19</v>
      </c>
      <c r="N24" s="1">
        <f>MAX(N5:N21)</f>
        <v>2655</v>
      </c>
      <c r="O24" s="1">
        <f t="shared" ref="O24:R24" si="35">MAX(O5:O21)</f>
        <v>1440</v>
      </c>
      <c r="P24" s="1">
        <f t="shared" si="35"/>
        <v>2655</v>
      </c>
      <c r="Q24" s="1">
        <f t="shared" si="35"/>
        <v>1440</v>
      </c>
      <c r="R24" s="1">
        <f t="shared" si="35"/>
        <v>2655</v>
      </c>
      <c r="S24" s="1">
        <f t="shared" ref="S24:X24" si="36">MAX(S5:S21)</f>
        <v>427.5</v>
      </c>
      <c r="T24" s="1">
        <f t="shared" ref="T24:W24" si="37">MAX(T5:T21)</f>
        <v>124.15</v>
      </c>
      <c r="U24" s="1">
        <f t="shared" si="37"/>
        <v>427.5</v>
      </c>
      <c r="V24" s="1">
        <f t="shared" si="37"/>
        <v>124.15</v>
      </c>
      <c r="W24" s="1">
        <f t="shared" si="37"/>
        <v>427.5</v>
      </c>
      <c r="X24" s="1">
        <f t="shared" si="36"/>
        <v>3082.5</v>
      </c>
      <c r="Y24" s="1">
        <f t="shared" ref="Y24:AB24" si="38">MAX(Y5:Y21)</f>
        <v>1440</v>
      </c>
      <c r="Z24" s="1">
        <f t="shared" si="38"/>
        <v>3082.5</v>
      </c>
      <c r="AA24" s="1">
        <f t="shared" si="38"/>
        <v>1440</v>
      </c>
      <c r="AB24" s="1">
        <f t="shared" si="38"/>
        <v>3082.5</v>
      </c>
      <c r="AC24" s="1">
        <f>MAX(AC5:AC21)</f>
        <v>12127.5</v>
      </c>
    </row>
    <row r="25" spans="1:29" x14ac:dyDescent="0.3">
      <c r="A25" t="s">
        <v>41</v>
      </c>
      <c r="C25" s="2">
        <f>MIN(C5:C21)</f>
        <v>6.9</v>
      </c>
      <c r="D25" s="3">
        <f>MIN(D5:D21)</f>
        <v>30</v>
      </c>
      <c r="E25" s="3">
        <f t="shared" ref="E25:H25" si="39">MIN(E5:E21)</f>
        <v>32</v>
      </c>
      <c r="F25" s="3">
        <f t="shared" si="39"/>
        <v>30</v>
      </c>
      <c r="G25" s="3">
        <f t="shared" si="39"/>
        <v>32</v>
      </c>
      <c r="H25" s="3">
        <f t="shared" si="39"/>
        <v>30</v>
      </c>
      <c r="I25" s="3">
        <f>MIN(I5:I21)</f>
        <v>0</v>
      </c>
      <c r="J25" s="3">
        <f t="shared" ref="J25:M25" si="40">MIN(J5:J21)</f>
        <v>0</v>
      </c>
      <c r="K25" s="3">
        <f t="shared" si="40"/>
        <v>0</v>
      </c>
      <c r="L25" s="3">
        <f t="shared" si="40"/>
        <v>0</v>
      </c>
      <c r="M25" s="3">
        <f t="shared" si="40"/>
        <v>0</v>
      </c>
      <c r="N25" s="1">
        <f>MIN(N5:N21)</f>
        <v>220.8</v>
      </c>
      <c r="O25" s="1">
        <f t="shared" ref="O25:R25" si="41">MIN(O5:O21)</f>
        <v>365.70000000000005</v>
      </c>
      <c r="P25" s="1">
        <f t="shared" si="41"/>
        <v>220.8</v>
      </c>
      <c r="Q25" s="1">
        <f t="shared" si="41"/>
        <v>365.70000000000005</v>
      </c>
      <c r="R25" s="1">
        <f t="shared" si="41"/>
        <v>220.8</v>
      </c>
      <c r="S25" s="1">
        <f t="shared" ref="S25:X25" si="42">MIN(S5:S21)</f>
        <v>0</v>
      </c>
      <c r="T25" s="1">
        <f t="shared" ref="T25:W25" si="43">MIN(T5:T21)</f>
        <v>0</v>
      </c>
      <c r="U25" s="1">
        <f t="shared" si="43"/>
        <v>0</v>
      </c>
      <c r="V25" s="1">
        <f t="shared" si="43"/>
        <v>0</v>
      </c>
      <c r="W25" s="1">
        <f t="shared" si="43"/>
        <v>0</v>
      </c>
      <c r="X25" s="1">
        <f t="shared" si="42"/>
        <v>220.8</v>
      </c>
      <c r="Y25" s="1">
        <f t="shared" ref="Y25:AB25" si="44">MIN(Y5:Y21)</f>
        <v>410.55000000000007</v>
      </c>
      <c r="Z25" s="1">
        <f t="shared" si="44"/>
        <v>220.8</v>
      </c>
      <c r="AA25" s="1">
        <f t="shared" si="44"/>
        <v>410.55000000000007</v>
      </c>
      <c r="AB25" s="1">
        <f t="shared" si="44"/>
        <v>220.8</v>
      </c>
      <c r="AC25" s="1">
        <f t="shared" ref="AC25" si="45">MIN(AC5:AC21)</f>
        <v>1483.5000000000002</v>
      </c>
    </row>
    <row r="26" spans="1:29" x14ac:dyDescent="0.3">
      <c r="A26" t="s">
        <v>42</v>
      </c>
      <c r="C26" s="2">
        <f>AVERAGE(C5:C21)</f>
        <v>16.425882352941176</v>
      </c>
      <c r="D26" s="4">
        <f>AVERAGE(D5:D21)</f>
        <v>43.294117647058826</v>
      </c>
      <c r="E26" s="4">
        <f t="shared" ref="E26:H26" si="46">AVERAGE(E5:E21)</f>
        <v>44</v>
      </c>
      <c r="F26" s="4">
        <f t="shared" si="46"/>
        <v>43.294117647058826</v>
      </c>
      <c r="G26" s="4">
        <f t="shared" si="46"/>
        <v>44</v>
      </c>
      <c r="H26" s="4">
        <f t="shared" si="46"/>
        <v>43.294117647058826</v>
      </c>
      <c r="I26" s="4">
        <f>AVERAGE(I5:I21)</f>
        <v>5.0588235294117645</v>
      </c>
      <c r="J26" s="4">
        <f t="shared" ref="J26:M26" si="47">AVERAGE(J5:J21)</f>
        <v>4.7058823529411766</v>
      </c>
      <c r="K26" s="4">
        <f t="shared" si="47"/>
        <v>5.0588235294117645</v>
      </c>
      <c r="L26" s="4">
        <f t="shared" si="47"/>
        <v>4.7058823529411766</v>
      </c>
      <c r="M26" s="4">
        <f t="shared" si="47"/>
        <v>5.0588235294117645</v>
      </c>
      <c r="N26" s="1">
        <f>AVERAGE(N5:N21)</f>
        <v>751.77411764705892</v>
      </c>
      <c r="O26" s="1">
        <f t="shared" ref="O26:R26" si="48">AVERAGE(O5:O21)</f>
        <v>687.38941176470598</v>
      </c>
      <c r="P26" s="1">
        <f t="shared" si="48"/>
        <v>751.77411764705892</v>
      </c>
      <c r="Q26" s="1">
        <f t="shared" si="48"/>
        <v>687.38941176470598</v>
      </c>
      <c r="R26" s="1">
        <f t="shared" si="48"/>
        <v>751.77411764705892</v>
      </c>
      <c r="S26" s="1">
        <f t="shared" ref="S26:X26" si="49">AVERAGE(S5:S21)</f>
        <v>58.32823529411764</v>
      </c>
      <c r="T26" s="1">
        <f t="shared" ref="T26:W26" si="50">AVERAGE(T5:T21)</f>
        <v>29.29470588235294</v>
      </c>
      <c r="U26" s="1">
        <f t="shared" si="50"/>
        <v>58.32823529411764</v>
      </c>
      <c r="V26" s="1">
        <f t="shared" si="50"/>
        <v>29.29470588235294</v>
      </c>
      <c r="W26" s="1">
        <f t="shared" si="50"/>
        <v>58.32823529411764</v>
      </c>
      <c r="X26" s="1">
        <f t="shared" si="49"/>
        <v>810.10235294117649</v>
      </c>
      <c r="Y26" s="1">
        <f t="shared" ref="Y26:AB26" si="51">AVERAGE(Y5:Y21)</f>
        <v>716.68411764705877</v>
      </c>
      <c r="Z26" s="1">
        <f t="shared" si="51"/>
        <v>810.10235294117649</v>
      </c>
      <c r="AA26" s="1">
        <f t="shared" si="51"/>
        <v>716.68411764705877</v>
      </c>
      <c r="AB26" s="1">
        <f t="shared" si="51"/>
        <v>810.10235294117649</v>
      </c>
      <c r="AC26" s="1">
        <f t="shared" ref="AC26" si="52">AVERAGE(AC5:AC21)</f>
        <v>3863.6752941176469</v>
      </c>
    </row>
    <row r="27" spans="1:29" x14ac:dyDescent="0.3">
      <c r="A27" t="s">
        <v>43</v>
      </c>
      <c r="C27" s="2"/>
      <c r="D27" s="3">
        <f>SUM(D5:D21)</f>
        <v>736</v>
      </c>
      <c r="E27" s="3">
        <f t="shared" ref="E27:H27" si="53">SUM(E5:E21)</f>
        <v>748</v>
      </c>
      <c r="F27" s="3">
        <f t="shared" si="53"/>
        <v>736</v>
      </c>
      <c r="G27" s="3">
        <f t="shared" si="53"/>
        <v>748</v>
      </c>
      <c r="H27" s="3">
        <f t="shared" si="53"/>
        <v>736</v>
      </c>
      <c r="I27" s="3">
        <f>SUM(I5:I21)</f>
        <v>86</v>
      </c>
      <c r="J27" s="3">
        <f t="shared" ref="J27:M27" si="54">SUM(J5:J21)</f>
        <v>80</v>
      </c>
      <c r="K27" s="3">
        <f t="shared" si="54"/>
        <v>86</v>
      </c>
      <c r="L27" s="3">
        <f t="shared" si="54"/>
        <v>80</v>
      </c>
      <c r="M27" s="3">
        <f t="shared" si="54"/>
        <v>86</v>
      </c>
      <c r="N27" s="1">
        <f>SUM(N5:N21)</f>
        <v>12780.160000000002</v>
      </c>
      <c r="O27" s="1">
        <f t="shared" ref="O27:R27" si="55">SUM(O5:O21)</f>
        <v>11685.62</v>
      </c>
      <c r="P27" s="1">
        <f t="shared" si="55"/>
        <v>12780.160000000002</v>
      </c>
      <c r="Q27" s="1">
        <f t="shared" si="55"/>
        <v>11685.62</v>
      </c>
      <c r="R27" s="1">
        <f t="shared" si="55"/>
        <v>12780.160000000002</v>
      </c>
      <c r="S27" s="1">
        <f t="shared" ref="S27:X27" si="56">SUM(S5:S21)</f>
        <v>991.57999999999993</v>
      </c>
      <c r="T27" s="1">
        <f t="shared" ref="T27:W27" si="57">SUM(T5:T21)</f>
        <v>498.01</v>
      </c>
      <c r="U27" s="1">
        <f t="shared" si="57"/>
        <v>991.57999999999993</v>
      </c>
      <c r="V27" s="1">
        <f t="shared" si="57"/>
        <v>498.01</v>
      </c>
      <c r="W27" s="1">
        <f t="shared" si="57"/>
        <v>991.57999999999993</v>
      </c>
      <c r="X27" s="1">
        <f t="shared" si="56"/>
        <v>13771.74</v>
      </c>
      <c r="Y27" s="1">
        <f t="shared" ref="Y27:AB27" si="58">SUM(Y5:Y21)</f>
        <v>12183.63</v>
      </c>
      <c r="Z27" s="1">
        <f t="shared" si="58"/>
        <v>13771.74</v>
      </c>
      <c r="AA27" s="1">
        <f t="shared" si="58"/>
        <v>12183.63</v>
      </c>
      <c r="AB27" s="1">
        <f t="shared" si="58"/>
        <v>13771.74</v>
      </c>
      <c r="AC27" s="1">
        <f t="shared" ref="AC27" si="59">SUM(AC5:AC21)</f>
        <v>65682.48</v>
      </c>
    </row>
  </sheetData>
  <mergeCells count="5">
    <mergeCell ref="D3:H3"/>
    <mergeCell ref="I3:M3"/>
    <mergeCell ref="N3:R3"/>
    <mergeCell ref="S3:W3"/>
    <mergeCell ref="X3:AB3"/>
  </mergeCells>
  <pageMargins left="0.7" right="0.7" top="0.75" bottom="0.75" header="0.3" footer="0.3"/>
  <pageSetup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</dc:creator>
  <cp:lastModifiedBy>abder</cp:lastModifiedBy>
  <cp:lastPrinted>2025-06-25T16:48:28Z</cp:lastPrinted>
  <dcterms:created xsi:type="dcterms:W3CDTF">2025-06-25T16:17:14Z</dcterms:created>
  <dcterms:modified xsi:type="dcterms:W3CDTF">2025-06-25T17:03:17Z</dcterms:modified>
</cp:coreProperties>
</file>