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heckCompatibility="1" autoCompressPictures="0" defaultThemeVersion="124226"/>
  <bookViews>
    <workbookView xWindow="7965" yWindow="0" windowWidth="20730" windowHeight="11760"/>
  </bookViews>
  <sheets>
    <sheet name="Statistiques" sheetId="1" r:id="rId1"/>
    <sheet name="Information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1"/>
  <c r="M63"/>
  <c r="N43"/>
  <c r="M43"/>
  <c r="N23"/>
  <c r="M23"/>
  <c r="K63"/>
  <c r="J63"/>
  <c r="I63"/>
  <c r="K43"/>
  <c r="J43"/>
  <c r="I43"/>
  <c r="K23"/>
  <c r="J23"/>
  <c r="I23"/>
  <c r="O61"/>
  <c r="N46"/>
  <c r="N47"/>
  <c r="N48"/>
  <c r="N49"/>
  <c r="N50"/>
  <c r="N51"/>
  <c r="N52"/>
  <c r="N53"/>
  <c r="N54"/>
  <c r="N55"/>
  <c r="N56"/>
  <c r="N57"/>
  <c r="N58"/>
  <c r="N59"/>
  <c r="N60"/>
  <c r="N61"/>
  <c r="M46"/>
  <c r="M47"/>
  <c r="M48"/>
  <c r="M49"/>
  <c r="M50"/>
  <c r="M51"/>
  <c r="M52"/>
  <c r="M53"/>
  <c r="M54"/>
  <c r="M55"/>
  <c r="M56"/>
  <c r="M57"/>
  <c r="M58"/>
  <c r="M59"/>
  <c r="M60"/>
  <c r="M61"/>
  <c r="L46"/>
  <c r="L47"/>
  <c r="L48"/>
  <c r="L49"/>
  <c r="L50"/>
  <c r="L51"/>
  <c r="L52"/>
  <c r="L53"/>
  <c r="L54"/>
  <c r="L55"/>
  <c r="L56"/>
  <c r="L57"/>
  <c r="L58"/>
  <c r="L59"/>
  <c r="L60"/>
  <c r="L61"/>
  <c r="K46"/>
  <c r="K47"/>
  <c r="K48"/>
  <c r="K49"/>
  <c r="K50"/>
  <c r="K51"/>
  <c r="K52"/>
  <c r="K53"/>
  <c r="K54"/>
  <c r="K55"/>
  <c r="K56"/>
  <c r="K57"/>
  <c r="K58"/>
  <c r="K59"/>
  <c r="K60"/>
  <c r="K61"/>
  <c r="J46"/>
  <c r="J47"/>
  <c r="J48"/>
  <c r="J49"/>
  <c r="J50"/>
  <c r="J51"/>
  <c r="J52"/>
  <c r="J53"/>
  <c r="J54"/>
  <c r="J55"/>
  <c r="J56"/>
  <c r="J57"/>
  <c r="J58"/>
  <c r="J59"/>
  <c r="J60"/>
  <c r="J61"/>
  <c r="I61"/>
  <c r="H61"/>
  <c r="G61"/>
  <c r="F61"/>
  <c r="K27"/>
  <c r="N34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N27"/>
  <c r="M27"/>
  <c r="L27"/>
  <c r="J27"/>
  <c r="N26"/>
  <c r="M26"/>
  <c r="L26"/>
  <c r="K26"/>
  <c r="J26"/>
  <c r="O41"/>
  <c r="N35"/>
  <c r="N36"/>
  <c r="N37"/>
  <c r="N38"/>
  <c r="N39"/>
  <c r="N40"/>
  <c r="N41"/>
  <c r="M35"/>
  <c r="M36"/>
  <c r="M37"/>
  <c r="M38"/>
  <c r="M39"/>
  <c r="M40"/>
  <c r="M41"/>
  <c r="L35"/>
  <c r="L36"/>
  <c r="L37"/>
  <c r="L38"/>
  <c r="L39"/>
  <c r="L40"/>
  <c r="L41"/>
  <c r="K35"/>
  <c r="K36"/>
  <c r="K37"/>
  <c r="K38"/>
  <c r="K39"/>
  <c r="K40"/>
  <c r="K41"/>
  <c r="J35"/>
  <c r="J36"/>
  <c r="J37"/>
  <c r="J38"/>
  <c r="J39"/>
  <c r="J40"/>
  <c r="J41"/>
  <c r="I41"/>
  <c r="H41"/>
  <c r="G41"/>
  <c r="F41"/>
  <c r="N6"/>
  <c r="N7"/>
  <c r="N8"/>
  <c r="N9"/>
  <c r="N10"/>
  <c r="N11"/>
  <c r="N12"/>
  <c r="N13"/>
  <c r="N14"/>
  <c r="N15"/>
  <c r="N16"/>
  <c r="N17"/>
  <c r="N18"/>
  <c r="N19"/>
  <c r="N20"/>
  <c r="N21"/>
  <c r="M6"/>
  <c r="M7"/>
  <c r="M8"/>
  <c r="M9"/>
  <c r="M10"/>
  <c r="M11"/>
  <c r="M12"/>
  <c r="M13"/>
  <c r="M14"/>
  <c r="M15"/>
  <c r="M16"/>
  <c r="M17"/>
  <c r="M18"/>
  <c r="M19"/>
  <c r="M20"/>
  <c r="M21"/>
  <c r="L6"/>
  <c r="L7"/>
  <c r="L8"/>
  <c r="L9"/>
  <c r="L10"/>
  <c r="L11"/>
  <c r="L12"/>
  <c r="L13"/>
  <c r="L14"/>
  <c r="L15"/>
  <c r="L16"/>
  <c r="L17"/>
  <c r="L18"/>
  <c r="L19"/>
  <c r="L20"/>
  <c r="L21"/>
  <c r="K6"/>
  <c r="K7"/>
  <c r="K8"/>
  <c r="K9"/>
  <c r="K10"/>
  <c r="K11"/>
  <c r="K12"/>
  <c r="K13"/>
  <c r="K14"/>
  <c r="K15"/>
  <c r="K16"/>
  <c r="K17"/>
  <c r="K18"/>
  <c r="K19"/>
  <c r="K20"/>
  <c r="K21"/>
  <c r="J6"/>
  <c r="J7"/>
  <c r="J8"/>
  <c r="J9"/>
  <c r="J10"/>
  <c r="J11"/>
  <c r="J12"/>
  <c r="J13"/>
  <c r="J14"/>
  <c r="J15"/>
  <c r="J16"/>
  <c r="J17"/>
  <c r="J18"/>
  <c r="J19"/>
  <c r="J20"/>
  <c r="J21"/>
  <c r="G21"/>
  <c r="F21"/>
  <c r="I21"/>
  <c r="O21"/>
  <c r="H21"/>
</calcChain>
</file>

<file path=xl/sharedStrings.xml><?xml version="1.0" encoding="utf-8"?>
<sst xmlns="http://schemas.openxmlformats.org/spreadsheetml/2006/main" count="170" uniqueCount="50">
  <si>
    <t>FR</t>
  </si>
  <si>
    <t>EN</t>
  </si>
  <si>
    <t>ES</t>
  </si>
  <si>
    <t>EuroParl</t>
  </si>
  <si>
    <t>Wikipédia</t>
  </si>
  <si>
    <t>Total</t>
  </si>
  <si>
    <t>JRC-acquis</t>
  </si>
  <si>
    <t>Amazon Product Reviews</t>
  </si>
  <si>
    <t>Conference papers</t>
  </si>
  <si>
    <t>Comparable</t>
  </si>
  <si>
    <t>Google Translate API</t>
  </si>
  <si>
    <t>Automatique</t>
  </si>
  <si>
    <t>Sub corpus</t>
  </si>
  <si>
    <t>Type</t>
  </si>
  <si>
    <t>Language</t>
  </si>
  <si>
    <t>Average character number by file</t>
  </si>
  <si>
    <t>Average word number by file</t>
  </si>
  <si>
    <t>Average sentence number by file</t>
  </si>
  <si>
    <t>Average sentence length (in words)</t>
  </si>
  <si>
    <t>Average word length (in characters)</t>
  </si>
  <si>
    <t>Size (Mo)</t>
  </si>
  <si>
    <t>Parallel</t>
  </si>
  <si>
    <t>Author type</t>
  </si>
  <si>
    <t>Translation type</t>
  </si>
  <si>
    <t>Translator type</t>
  </si>
  <si>
    <t>Human</t>
  </si>
  <si>
    <t>None</t>
  </si>
  <si>
    <t>No</t>
  </si>
  <si>
    <t>Noise</t>
  </si>
  <si>
    <t>Yes</t>
  </si>
  <si>
    <t>Politicians</t>
  </si>
  <si>
    <t>Random people</t>
  </si>
  <si>
    <t>Scientists</t>
  </si>
  <si>
    <t>Professional authors</t>
  </si>
  <si>
    <t>Cross-Lingual Parallel and Comparable Dataset</t>
  </si>
  <si>
    <t>Some features</t>
  </si>
  <si>
    <t>Document alignment level</t>
  </si>
  <si>
    <t>Sentence alignment level</t>
  </si>
  <si>
    <t>Chunk alignment level</t>
  </si>
  <si>
    <t>Average chunk number by file</t>
  </si>
  <si>
    <t>Average chunk length (in words)</t>
  </si>
  <si>
    <t>PAN (Project Gutenberg)</t>
  </si>
  <si>
    <t>Professional</t>
  </si>
  <si>
    <t># File</t>
  </si>
  <si>
    <t># Sentence</t>
  </si>
  <si>
    <t># Word</t>
  </si>
  <si>
    <t># Character</t>
  </si>
  <si>
    <t># Chunk</t>
  </si>
  <si>
    <t>Alteration</t>
  </si>
  <si>
    <t>Conf. papers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</si>
</sst>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3" tint="0.3999755851924192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2"/>
      <color theme="3" tint="0.3999755851924192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NimbusRomNo9L"/>
    </font>
    <font>
      <sz val="11"/>
      <color theme="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medium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auto="1"/>
      </top>
      <bottom style="thick">
        <color auto="1"/>
      </bottom>
      <diagonal/>
    </border>
  </borders>
  <cellStyleXfs count="8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8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3" fontId="0" fillId="6" borderId="6" xfId="0" applyNumberFormat="1" applyFill="1" applyBorder="1" applyAlignment="1">
      <alignment vertical="center" wrapText="1"/>
    </xf>
    <xf numFmtId="164" fontId="0" fillId="6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164" fontId="0" fillId="2" borderId="7" xfId="0" applyNumberFormat="1" applyFill="1" applyBorder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164" fontId="0" fillId="2" borderId="6" xfId="0" applyNumberFormat="1" applyFill="1" applyBorder="1" applyAlignment="1">
      <alignment vertical="center" wrapText="1"/>
    </xf>
    <xf numFmtId="3" fontId="0" fillId="7" borderId="7" xfId="0" applyNumberFormat="1" applyFill="1" applyBorder="1" applyAlignment="1">
      <alignment vertical="center" wrapText="1"/>
    </xf>
    <xf numFmtId="164" fontId="0" fillId="7" borderId="7" xfId="0" applyNumberFormat="1" applyFill="1" applyBorder="1" applyAlignment="1">
      <alignment vertical="center" wrapText="1"/>
    </xf>
    <xf numFmtId="3" fontId="0" fillId="7" borderId="6" xfId="0" applyNumberFormat="1" applyFill="1" applyBorder="1" applyAlignment="1">
      <alignment vertical="center" wrapText="1"/>
    </xf>
    <xf numFmtId="164" fontId="0" fillId="7" borderId="6" xfId="0" applyNumberFormat="1" applyFill="1" applyBorder="1" applyAlignment="1">
      <alignment vertical="center" wrapText="1"/>
    </xf>
    <xf numFmtId="3" fontId="0" fillId="5" borderId="7" xfId="0" applyNumberForma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3" fontId="0" fillId="5" borderId="6" xfId="0" applyNumberFormat="1" applyFill="1" applyBorder="1" applyAlignment="1">
      <alignment vertical="center" wrapText="1"/>
    </xf>
    <xf numFmtId="164" fontId="0" fillId="5" borderId="6" xfId="0" applyNumberFormat="1" applyFill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164" fontId="0" fillId="3" borderId="7" xfId="0" applyNumberFormat="1" applyFill="1" applyBorder="1" applyAlignment="1">
      <alignment vertical="center" wrapText="1"/>
    </xf>
    <xf numFmtId="3" fontId="0" fillId="3" borderId="6" xfId="0" applyNumberFormat="1" applyFill="1" applyBorder="1" applyAlignment="1">
      <alignment vertical="center" wrapText="1"/>
    </xf>
    <xf numFmtId="164" fontId="0" fillId="3" borderId="6" xfId="0" applyNumberFormat="1" applyFill="1" applyBorder="1" applyAlignment="1">
      <alignment vertical="center" wrapText="1"/>
    </xf>
    <xf numFmtId="3" fontId="0" fillId="4" borderId="7" xfId="0" applyNumberFormat="1" applyFill="1" applyBorder="1" applyAlignment="1">
      <alignment vertical="center" wrapText="1"/>
    </xf>
    <xf numFmtId="164" fontId="0" fillId="4" borderId="7" xfId="0" applyNumberFormat="1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164" fontId="0" fillId="4" borderId="2" xfId="0" applyNumberFormat="1" applyFill="1" applyBorder="1" applyAlignment="1">
      <alignment vertical="center" wrapText="1"/>
    </xf>
    <xf numFmtId="0" fontId="0" fillId="6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3" fontId="0" fillId="0" borderId="11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/>
    <xf numFmtId="0" fontId="0" fillId="7" borderId="1" xfId="0" applyFill="1" applyBorder="1" applyAlignment="1">
      <alignment horizontal="center" vertical="center" wrapText="1"/>
    </xf>
    <xf numFmtId="3" fontId="0" fillId="7" borderId="2" xfId="0" applyNumberFormat="1" applyFill="1" applyBorder="1" applyAlignment="1">
      <alignment vertical="center" wrapText="1"/>
    </xf>
    <xf numFmtId="164" fontId="0" fillId="7" borderId="2" xfId="0" applyNumberFormat="1" applyFill="1" applyBorder="1" applyAlignment="1">
      <alignment vertical="center" wrapText="1"/>
    </xf>
    <xf numFmtId="0" fontId="4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/>
    <xf numFmtId="0" fontId="6" fillId="0" borderId="14" xfId="0" applyFont="1" applyBorder="1" applyAlignment="1">
      <alignment horizontal="center"/>
    </xf>
    <xf numFmtId="0" fontId="0" fillId="8" borderId="13" xfId="0" applyFill="1" applyBorder="1"/>
    <xf numFmtId="0" fontId="0" fillId="9" borderId="12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3" borderId="12" xfId="0" applyFill="1" applyBorder="1"/>
    <xf numFmtId="0" fontId="0" fillId="8" borderId="15" xfId="0" applyFill="1" applyBorder="1"/>
    <xf numFmtId="0" fontId="6" fillId="8" borderId="16" xfId="0" applyFont="1" applyFill="1" applyBorder="1"/>
    <xf numFmtId="0" fontId="0" fillId="10" borderId="17" xfId="0" applyFill="1" applyBorder="1"/>
    <xf numFmtId="0" fontId="6" fillId="10" borderId="16" xfId="0" applyFont="1" applyFill="1" applyBorder="1"/>
    <xf numFmtId="0" fontId="0" fillId="9" borderId="17" xfId="0" applyFill="1" applyBorder="1"/>
    <xf numFmtId="0" fontId="6" fillId="9" borderId="16" xfId="0" applyFont="1" applyFill="1" applyBorder="1"/>
    <xf numFmtId="0" fontId="0" fillId="11" borderId="17" xfId="0" applyFill="1" applyBorder="1"/>
    <xf numFmtId="0" fontId="6" fillId="11" borderId="16" xfId="0" applyFont="1" applyFill="1" applyBorder="1"/>
    <xf numFmtId="0" fontId="0" fillId="3" borderId="17" xfId="0" applyFill="1" applyBorder="1"/>
    <xf numFmtId="0" fontId="6" fillId="3" borderId="16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6" fillId="12" borderId="18" xfId="0" applyFont="1" applyFill="1" applyBorder="1"/>
    <xf numFmtId="0" fontId="7" fillId="0" borderId="0" xfId="0" applyFont="1"/>
    <xf numFmtId="0" fontId="0" fillId="0" borderId="0" xfId="0" applyAlignment="1">
      <alignment horizontal="right"/>
    </xf>
    <xf numFmtId="3" fontId="8" fillId="0" borderId="0" xfId="0" applyNumberFormat="1" applyFont="1"/>
    <xf numFmtId="0" fontId="8" fillId="0" borderId="0" xfId="0" applyFont="1"/>
    <xf numFmtId="0" fontId="0" fillId="6" borderId="21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3" fontId="0" fillId="6" borderId="25" xfId="0" applyNumberFormat="1" applyFill="1" applyBorder="1" applyAlignment="1">
      <alignment vertical="center" wrapText="1"/>
    </xf>
    <xf numFmtId="3" fontId="0" fillId="2" borderId="24" xfId="0" applyNumberFormat="1" applyFill="1" applyBorder="1" applyAlignment="1">
      <alignment vertical="center" wrapText="1"/>
    </xf>
    <xf numFmtId="3" fontId="0" fillId="2" borderId="25" xfId="0" applyNumberFormat="1" applyFill="1" applyBorder="1" applyAlignment="1">
      <alignment vertical="center" wrapText="1"/>
    </xf>
    <xf numFmtId="3" fontId="0" fillId="7" borderId="24" xfId="0" applyNumberFormat="1" applyFill="1" applyBorder="1" applyAlignment="1">
      <alignment vertical="center" wrapText="1"/>
    </xf>
    <xf numFmtId="3" fontId="0" fillId="7" borderId="25" xfId="0" applyNumberFormat="1" applyFill="1" applyBorder="1" applyAlignment="1">
      <alignment vertical="center" wrapText="1"/>
    </xf>
    <xf numFmtId="3" fontId="0" fillId="5" borderId="24" xfId="0" applyNumberFormat="1" applyFill="1" applyBorder="1" applyAlignment="1">
      <alignment vertical="center" wrapText="1"/>
    </xf>
    <xf numFmtId="3" fontId="0" fillId="5" borderId="25" xfId="0" applyNumberFormat="1" applyFill="1" applyBorder="1" applyAlignment="1">
      <alignment vertical="center" wrapText="1"/>
    </xf>
    <xf numFmtId="3" fontId="0" fillId="3" borderId="24" xfId="0" applyNumberFormat="1" applyFill="1" applyBorder="1" applyAlignment="1">
      <alignment vertical="center" wrapText="1"/>
    </xf>
    <xf numFmtId="3" fontId="0" fillId="3" borderId="25" xfId="0" applyNumberFormat="1" applyFill="1" applyBorder="1" applyAlignment="1">
      <alignment vertical="center" wrapText="1"/>
    </xf>
    <xf numFmtId="3" fontId="0" fillId="4" borderId="24" xfId="0" applyNumberFormat="1" applyFill="1" applyBorder="1" applyAlignment="1">
      <alignment vertical="center" wrapText="1"/>
    </xf>
    <xf numFmtId="3" fontId="0" fillId="4" borderId="26" xfId="0" applyNumberFormat="1" applyFill="1" applyBorder="1" applyAlignment="1">
      <alignment vertical="center" wrapText="1"/>
    </xf>
    <xf numFmtId="3" fontId="0" fillId="0" borderId="27" xfId="0" applyNumberFormat="1" applyBorder="1" applyAlignment="1">
      <alignment vertical="center" wrapText="1"/>
    </xf>
    <xf numFmtId="3" fontId="0" fillId="6" borderId="29" xfId="0" applyNumberFormat="1" applyFill="1" applyBorder="1" applyAlignment="1">
      <alignment vertical="center" wrapText="1"/>
    </xf>
    <xf numFmtId="3" fontId="0" fillId="2" borderId="28" xfId="0" applyNumberFormat="1" applyFill="1" applyBorder="1" applyAlignment="1">
      <alignment vertical="center" wrapText="1"/>
    </xf>
    <xf numFmtId="3" fontId="0" fillId="2" borderId="29" xfId="0" applyNumberFormat="1" applyFill="1" applyBorder="1" applyAlignment="1">
      <alignment vertical="center" wrapText="1"/>
    </xf>
    <xf numFmtId="3" fontId="0" fillId="7" borderId="28" xfId="0" applyNumberFormat="1" applyFill="1" applyBorder="1" applyAlignment="1">
      <alignment vertical="center" wrapText="1"/>
    </xf>
    <xf numFmtId="3" fontId="0" fillId="7" borderId="29" xfId="0" applyNumberFormat="1" applyFill="1" applyBorder="1" applyAlignment="1">
      <alignment vertical="center" wrapText="1"/>
    </xf>
    <xf numFmtId="3" fontId="0" fillId="5" borderId="28" xfId="0" applyNumberFormat="1" applyFill="1" applyBorder="1" applyAlignment="1">
      <alignment vertical="center" wrapText="1"/>
    </xf>
    <xf numFmtId="3" fontId="0" fillId="5" borderId="29" xfId="0" applyNumberFormat="1" applyFill="1" applyBorder="1" applyAlignment="1">
      <alignment vertical="center" wrapText="1"/>
    </xf>
    <xf numFmtId="3" fontId="0" fillId="3" borderId="28" xfId="0" applyNumberFormat="1" applyFill="1" applyBorder="1" applyAlignment="1">
      <alignment vertical="center" wrapText="1"/>
    </xf>
    <xf numFmtId="3" fontId="0" fillId="3" borderId="29" xfId="0" applyNumberFormat="1" applyFill="1" applyBorder="1" applyAlignment="1">
      <alignment vertical="center" wrapText="1"/>
    </xf>
    <xf numFmtId="3" fontId="0" fillId="4" borderId="28" xfId="0" applyNumberFormat="1" applyFill="1" applyBorder="1" applyAlignment="1">
      <alignment vertical="center" wrapText="1"/>
    </xf>
    <xf numFmtId="3" fontId="0" fillId="4" borderId="30" xfId="0" applyNumberFormat="1" applyFill="1" applyBorder="1" applyAlignment="1">
      <alignment vertical="center" wrapText="1"/>
    </xf>
    <xf numFmtId="3" fontId="0" fillId="0" borderId="31" xfId="0" applyNumberFormat="1" applyBorder="1" applyAlignment="1">
      <alignment vertical="center" wrapText="1"/>
    </xf>
    <xf numFmtId="3" fontId="0" fillId="6" borderId="32" xfId="0" applyNumberFormat="1" applyFill="1" applyBorder="1" applyAlignment="1">
      <alignment vertical="center" wrapText="1"/>
    </xf>
    <xf numFmtId="3" fontId="0" fillId="2" borderId="19" xfId="0" applyNumberFormat="1" applyFill="1" applyBorder="1" applyAlignment="1">
      <alignment vertical="center" wrapText="1"/>
    </xf>
    <xf numFmtId="3" fontId="0" fillId="2" borderId="32" xfId="0" applyNumberFormat="1" applyFill="1" applyBorder="1" applyAlignment="1">
      <alignment vertical="center" wrapText="1"/>
    </xf>
    <xf numFmtId="3" fontId="0" fillId="7" borderId="19" xfId="0" applyNumberFormat="1" applyFill="1" applyBorder="1" applyAlignment="1">
      <alignment vertical="center" wrapText="1"/>
    </xf>
    <xf numFmtId="3" fontId="0" fillId="7" borderId="32" xfId="0" applyNumberFormat="1" applyFill="1" applyBorder="1" applyAlignment="1">
      <alignment vertical="center" wrapText="1"/>
    </xf>
    <xf numFmtId="3" fontId="0" fillId="7" borderId="33" xfId="0" applyNumberFormat="1" applyFill="1" applyBorder="1" applyAlignment="1">
      <alignment vertical="center" wrapText="1"/>
    </xf>
    <xf numFmtId="3" fontId="0" fillId="5" borderId="19" xfId="0" applyNumberFormat="1" applyFill="1" applyBorder="1" applyAlignment="1">
      <alignment vertical="center" wrapText="1"/>
    </xf>
    <xf numFmtId="3" fontId="0" fillId="5" borderId="32" xfId="0" applyNumberFormat="1" applyFill="1" applyBorder="1" applyAlignment="1">
      <alignment vertical="center" wrapText="1"/>
    </xf>
    <xf numFmtId="3" fontId="0" fillId="3" borderId="19" xfId="0" applyNumberFormat="1" applyFill="1" applyBorder="1" applyAlignment="1">
      <alignment vertical="center" wrapText="1"/>
    </xf>
    <xf numFmtId="3" fontId="0" fillId="3" borderId="32" xfId="0" applyNumberFormat="1" applyFill="1" applyBorder="1" applyAlignment="1">
      <alignment vertical="center" wrapText="1"/>
    </xf>
    <xf numFmtId="3" fontId="0" fillId="4" borderId="19" xfId="0" applyNumberFormat="1" applyFill="1" applyBorder="1" applyAlignment="1">
      <alignment vertical="center" wrapText="1"/>
    </xf>
    <xf numFmtId="3" fontId="0" fillId="4" borderId="33" xfId="0" applyNumberFormat="1" applyFill="1" applyBorder="1" applyAlignment="1">
      <alignment vertical="center" wrapText="1"/>
    </xf>
    <xf numFmtId="3" fontId="0" fillId="0" borderId="34" xfId="0" applyNumberFormat="1" applyBorder="1" applyAlignment="1">
      <alignment vertical="center" wrapText="1"/>
    </xf>
    <xf numFmtId="3" fontId="0" fillId="7" borderId="26" xfId="0" applyNumberFormat="1" applyFill="1" applyBorder="1" applyAlignment="1">
      <alignment vertical="center" wrapText="1"/>
    </xf>
    <xf numFmtId="3" fontId="0" fillId="7" borderId="30" xfId="0" applyNumberFormat="1" applyFill="1" applyBorder="1" applyAlignment="1">
      <alignment vertical="center" wrapText="1"/>
    </xf>
    <xf numFmtId="0" fontId="0" fillId="6" borderId="37" xfId="0" applyFill="1" applyBorder="1" applyAlignment="1">
      <alignment vertical="center" wrapText="1"/>
    </xf>
    <xf numFmtId="165" fontId="0" fillId="2" borderId="36" xfId="0" applyNumberFormat="1" applyFill="1" applyBorder="1" applyAlignment="1">
      <alignment vertical="center" wrapText="1"/>
    </xf>
    <xf numFmtId="0" fontId="0" fillId="2" borderId="37" xfId="0" applyFill="1" applyBorder="1" applyAlignment="1">
      <alignment vertical="center" wrapText="1"/>
    </xf>
    <xf numFmtId="165" fontId="0" fillId="2" borderId="37" xfId="0" applyNumberFormat="1" applyFill="1" applyBorder="1" applyAlignment="1">
      <alignment vertical="center" wrapText="1"/>
    </xf>
    <xf numFmtId="0" fontId="0" fillId="7" borderId="36" xfId="0" applyFill="1" applyBorder="1" applyAlignment="1">
      <alignment vertical="center" wrapText="1"/>
    </xf>
    <xf numFmtId="165" fontId="0" fillId="7" borderId="37" xfId="0" applyNumberFormat="1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0" fillId="5" borderId="36" xfId="0" applyFill="1" applyBorder="1" applyAlignment="1">
      <alignment vertical="center" wrapText="1"/>
    </xf>
    <xf numFmtId="0" fontId="0" fillId="5" borderId="37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165" fontId="0" fillId="3" borderId="37" xfId="0" applyNumberFormat="1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4" borderId="38" xfId="0" applyFill="1" applyBorder="1" applyAlignment="1">
      <alignment vertical="center" wrapText="1"/>
    </xf>
    <xf numFmtId="164" fontId="0" fillId="0" borderId="35" xfId="0" applyNumberFormat="1" applyBorder="1" applyAlignment="1">
      <alignment vertical="center" wrapText="1"/>
    </xf>
    <xf numFmtId="165" fontId="0" fillId="6" borderId="37" xfId="0" applyNumberFormat="1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7" borderId="38" xfId="0" applyFill="1" applyBorder="1" applyAlignment="1">
      <alignment vertical="center" wrapText="1"/>
    </xf>
    <xf numFmtId="165" fontId="0" fillId="5" borderId="37" xfId="0" applyNumberFormat="1" applyFill="1" applyBorder="1" applyAlignment="1">
      <alignment vertical="center" wrapText="1"/>
    </xf>
    <xf numFmtId="166" fontId="0" fillId="4" borderId="38" xfId="0" applyNumberFormat="1" applyFill="1" applyBorder="1" applyAlignment="1">
      <alignment vertical="center" wrapText="1"/>
    </xf>
    <xf numFmtId="166" fontId="0" fillId="7" borderId="37" xfId="0" applyNumberFormat="1" applyFill="1" applyBorder="1" applyAlignment="1">
      <alignment vertical="center" wrapText="1"/>
    </xf>
    <xf numFmtId="166" fontId="0" fillId="5" borderId="37" xfId="0" applyNumberFormat="1" applyFill="1" applyBorder="1" applyAlignment="1">
      <alignment vertical="center" wrapText="1"/>
    </xf>
    <xf numFmtId="166" fontId="0" fillId="3" borderId="37" xfId="0" applyNumberFormat="1" applyFill="1" applyBorder="1" applyAlignment="1">
      <alignment vertical="center" wrapText="1"/>
    </xf>
    <xf numFmtId="166" fontId="0" fillId="6" borderId="37" xfId="0" applyNumberFormat="1" applyFill="1" applyBorder="1" applyAlignment="1">
      <alignment vertical="center" wrapText="1"/>
    </xf>
    <xf numFmtId="166" fontId="0" fillId="2" borderId="37" xfId="0" applyNumberFormat="1" applyFill="1" applyBorder="1" applyAlignment="1">
      <alignment vertical="center" wrapText="1"/>
    </xf>
    <xf numFmtId="166" fontId="0" fillId="7" borderId="36" xfId="0" applyNumberFormat="1" applyFill="1" applyBorder="1" applyAlignment="1">
      <alignment vertical="center" wrapText="1"/>
    </xf>
    <xf numFmtId="166" fontId="0" fillId="7" borderId="38" xfId="0" applyNumberFormat="1" applyFill="1" applyBorder="1" applyAlignment="1">
      <alignment vertical="center" wrapText="1"/>
    </xf>
    <xf numFmtId="166" fontId="0" fillId="5" borderId="36" xfId="0" applyNumberFormat="1" applyFill="1" applyBorder="1" applyAlignment="1">
      <alignment vertical="center" wrapText="1"/>
    </xf>
    <xf numFmtId="166" fontId="0" fillId="3" borderId="36" xfId="0" applyNumberFormat="1" applyFill="1" applyBorder="1" applyAlignment="1">
      <alignment vertical="center" wrapText="1"/>
    </xf>
    <xf numFmtId="166" fontId="0" fillId="4" borderId="36" xfId="0" applyNumberFormat="1" applyFill="1" applyBorder="1" applyAlignment="1">
      <alignment vertical="center" wrapText="1"/>
    </xf>
    <xf numFmtId="1" fontId="0" fillId="2" borderId="36" xfId="0" applyNumberFormat="1" applyFill="1" applyBorder="1" applyAlignment="1">
      <alignment vertical="center" wrapText="1"/>
    </xf>
    <xf numFmtId="1" fontId="0" fillId="2" borderId="37" xfId="0" applyNumberFormat="1" applyFill="1" applyBorder="1" applyAlignment="1">
      <alignment vertical="center" wrapText="1"/>
    </xf>
    <xf numFmtId="1" fontId="0" fillId="3" borderId="36" xfId="0" applyNumberFormat="1" applyFill="1" applyBorder="1" applyAlignment="1">
      <alignment vertical="center" wrapText="1"/>
    </xf>
    <xf numFmtId="0" fontId="0" fillId="6" borderId="40" xfId="0" applyFill="1" applyBorder="1" applyAlignment="1">
      <alignment horizontal="center" vertical="center" wrapText="1"/>
    </xf>
    <xf numFmtId="3" fontId="0" fillId="6" borderId="41" xfId="0" applyNumberFormat="1" applyFill="1" applyBorder="1" applyAlignment="1">
      <alignment vertical="center" wrapText="1"/>
    </xf>
    <xf numFmtId="3" fontId="0" fillId="6" borderId="42" xfId="0" applyNumberFormat="1" applyFill="1" applyBorder="1" applyAlignment="1">
      <alignment vertical="center" wrapText="1"/>
    </xf>
    <xf numFmtId="3" fontId="0" fillId="6" borderId="43" xfId="0" applyNumberFormat="1" applyFill="1" applyBorder="1" applyAlignment="1">
      <alignment vertical="center" wrapText="1"/>
    </xf>
    <xf numFmtId="3" fontId="0" fillId="6" borderId="44" xfId="0" applyNumberFormat="1" applyFill="1" applyBorder="1" applyAlignment="1">
      <alignment vertical="center" wrapText="1"/>
    </xf>
    <xf numFmtId="164" fontId="0" fillId="6" borderId="44" xfId="0" applyNumberFormat="1" applyFill="1" applyBorder="1" applyAlignment="1">
      <alignment vertical="center" wrapText="1"/>
    </xf>
    <xf numFmtId="166" fontId="0" fillId="6" borderId="45" xfId="0" applyNumberFormat="1" applyFill="1" applyBorder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0" fillId="6" borderId="45" xfId="0" applyFill="1" applyBorder="1" applyAlignment="1">
      <alignment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80"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</a:t>
            </a:r>
            <a:r>
              <a:rPr lang="fr-FR" baseline="0"/>
              <a:t> 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(Statistiques!$C$6,Statistiques!$C$9,Statistiques!$C$12,Statistiques!$C$15,Statistiques!$C$17,Statistiques!$C$19)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(Statistiques!$F$6,Statistiques!$F$9,Statistiques!$F$12,Statistiques!$F$15,Statistiques!$F$17,Statistiques!$F$19)</c:f>
              <c:numCache>
                <c:formatCode>#,##0</c:formatCode>
                <c:ptCount val="6"/>
                <c:pt idx="0">
                  <c:v>10000</c:v>
                </c:pt>
                <c:pt idx="1">
                  <c:v>9442</c:v>
                </c:pt>
                <c:pt idx="2">
                  <c:v>10000</c:v>
                </c:pt>
                <c:pt idx="3">
                  <c:v>2920</c:v>
                </c:pt>
                <c:pt idx="4">
                  <c:v>6000</c:v>
                </c:pt>
                <c:pt idx="5">
                  <c:v>620</c:v>
                </c:pt>
              </c:numCache>
            </c:numRef>
          </c:val>
        </c:ser>
        <c:axId val="114558464"/>
        <c:axId val="114560000"/>
      </c:barChart>
      <c:catAx>
        <c:axId val="114558464"/>
        <c:scaling>
          <c:orientation val="minMax"/>
        </c:scaling>
        <c:delete val="1"/>
        <c:axPos val="b"/>
        <c:tickLblPos val="none"/>
        <c:crossAx val="114560000"/>
        <c:crosses val="autoZero"/>
        <c:auto val="1"/>
        <c:lblAlgn val="ctr"/>
        <c:lblOffset val="100"/>
      </c:catAx>
      <c:valAx>
        <c:axId val="114560000"/>
        <c:scaling>
          <c:orientation val="minMax"/>
        </c:scaling>
        <c:axPos val="l"/>
        <c:majorGridlines/>
        <c:numFmt formatCode="#,##0" sourceLinked="1"/>
        <c:tickLblPos val="nextTo"/>
        <c:crossAx val="114558464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</a:t>
            </a:r>
            <a:r>
              <a:rPr lang="fr-FR" baseline="0"/>
              <a:t>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(Statistiques!$C$26,Statistiques!$C$29,Statistiques!$C$32,Statistiques!$C$35,Statistiques!$C$37,Statistiques!$C$39)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(Statistiques!$G$26,Statistiques!$G$29,Statistiques!$G$32,Statistiques!$G$35,Statistiques!$G$37,Statistiques!$G$39)</c:f>
              <c:numCache>
                <c:formatCode>#,##0</c:formatCode>
                <c:ptCount val="6"/>
                <c:pt idx="0">
                  <c:v>149506</c:v>
                </c:pt>
                <c:pt idx="1">
                  <c:v>475834</c:v>
                </c:pt>
                <c:pt idx="2">
                  <c:v>4792</c:v>
                </c:pt>
                <c:pt idx="3">
                  <c:v>88977</c:v>
                </c:pt>
                <c:pt idx="4">
                  <c:v>23235</c:v>
                </c:pt>
                <c:pt idx="5">
                  <c:v>1304</c:v>
                </c:pt>
              </c:numCache>
            </c:numRef>
          </c:val>
        </c:ser>
        <c:axId val="114619904"/>
        <c:axId val="114621440"/>
      </c:barChart>
      <c:catAx>
        <c:axId val="114619904"/>
        <c:scaling>
          <c:orientation val="minMax"/>
        </c:scaling>
        <c:delete val="1"/>
        <c:axPos val="b"/>
        <c:tickLblPos val="none"/>
        <c:crossAx val="114621440"/>
        <c:crosses val="autoZero"/>
        <c:auto val="1"/>
        <c:lblAlgn val="ctr"/>
        <c:lblOffset val="100"/>
      </c:catAx>
      <c:valAx>
        <c:axId val="114621440"/>
        <c:scaling>
          <c:orientation val="minMax"/>
        </c:scaling>
        <c:axPos val="l"/>
        <c:majorGridlines/>
        <c:numFmt formatCode="#,##0" sourceLinked="1"/>
        <c:tickLblPos val="nextTo"/>
        <c:crossAx val="114619904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</a:t>
            </a:r>
            <a:r>
              <a:rPr lang="fr-FR" baseline="0"/>
              <a:t>alignment number by sub corpus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5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(Statistiques!$C$46,Statistiques!$C$49,Statistiques!$C$52,Statistiques!$C$55,Statistiques!$C$57,Statistiques!$C$59)</c:f>
              <c:strCache>
                <c:ptCount val="6"/>
                <c:pt idx="0">
                  <c:v>JRC-acquis</c:v>
                </c:pt>
                <c:pt idx="1">
                  <c:v>EuroParl</c:v>
                </c:pt>
                <c:pt idx="2">
                  <c:v>Wikipédia</c:v>
                </c:pt>
                <c:pt idx="3">
                  <c:v>PAN (Project Gutenberg)</c:v>
                </c:pt>
                <c:pt idx="4">
                  <c:v>Amazon Product Reviews</c:v>
                </c:pt>
                <c:pt idx="5">
                  <c:v>Conf. papers</c:v>
                </c:pt>
              </c:strCache>
            </c:strRef>
          </c:cat>
          <c:val>
            <c:numRef>
              <c:f>(Statistiques!$G$46,Statistiques!$G$49,Statistiques!$G$52,Statistiques!$G$55,Statistiques!$G$57,Statistiques!$G$59)</c:f>
              <c:numCache>
                <c:formatCode>#,##0</c:formatCode>
                <c:ptCount val="6"/>
                <c:pt idx="0">
                  <c:v>10094</c:v>
                </c:pt>
                <c:pt idx="1">
                  <c:v>25603</c:v>
                </c:pt>
                <c:pt idx="2">
                  <c:v>132</c:v>
                </c:pt>
                <c:pt idx="3">
                  <c:v>1360</c:v>
                </c:pt>
                <c:pt idx="4">
                  <c:v>2603</c:v>
                </c:pt>
                <c:pt idx="5">
                  <c:v>272</c:v>
                </c:pt>
              </c:numCache>
            </c:numRef>
          </c:val>
        </c:ser>
        <c:axId val="140203136"/>
        <c:axId val="140204672"/>
      </c:barChart>
      <c:catAx>
        <c:axId val="140203136"/>
        <c:scaling>
          <c:orientation val="minMax"/>
        </c:scaling>
        <c:delete val="1"/>
        <c:axPos val="b"/>
        <c:tickLblPos val="none"/>
        <c:crossAx val="140204672"/>
        <c:crosses val="autoZero"/>
        <c:auto val="1"/>
        <c:lblAlgn val="ctr"/>
        <c:lblOffset val="100"/>
      </c:catAx>
      <c:valAx>
        <c:axId val="140204672"/>
        <c:scaling>
          <c:orientation val="minMax"/>
        </c:scaling>
        <c:axPos val="l"/>
        <c:majorGridlines/>
        <c:numFmt formatCode="#,##0" sourceLinked="1"/>
        <c:tickLblPos val="nextTo"/>
        <c:crossAx val="140203136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</a:t>
            </a:r>
            <a:r>
              <a:rPr lang="fr-FR" baseline="0"/>
              <a:t> alignment number by alignment type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(Statistiques!$D$6,Statistiques!$D$12)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Statistiques!$M$23:$N$23</c:f>
              <c:numCache>
                <c:formatCode>#,##0</c:formatCode>
                <c:ptCount val="2"/>
                <c:pt idx="0">
                  <c:v>28362</c:v>
                </c:pt>
                <c:pt idx="1">
                  <c:v>10620</c:v>
                </c:pt>
              </c:numCache>
            </c:numRef>
          </c:val>
        </c:ser>
        <c:axId val="140223616"/>
        <c:axId val="140225152"/>
      </c:barChart>
      <c:catAx>
        <c:axId val="140223616"/>
        <c:scaling>
          <c:orientation val="minMax"/>
        </c:scaling>
        <c:axPos val="b"/>
        <c:tickLblPos val="nextTo"/>
        <c:crossAx val="140225152"/>
        <c:crosses val="autoZero"/>
        <c:auto val="1"/>
        <c:lblAlgn val="ctr"/>
        <c:lblOffset val="100"/>
      </c:catAx>
      <c:valAx>
        <c:axId val="140225152"/>
        <c:scaling>
          <c:orientation val="minMax"/>
        </c:scaling>
        <c:axPos val="l"/>
        <c:majorGridlines/>
        <c:numFmt formatCode="#,##0" sourceLinked="1"/>
        <c:tickLblPos val="nextTo"/>
        <c:crossAx val="140223616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</a:t>
            </a:r>
            <a:r>
              <a:rPr lang="fr-FR" baseline="0"/>
              <a:t>alignment number by alignment type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(Statistiques!$D$26,Statistiques!$D$32)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Statistiques!$M$43:$N$43</c:f>
              <c:numCache>
                <c:formatCode>#,##0</c:formatCode>
                <c:ptCount val="2"/>
                <c:pt idx="0">
                  <c:v>737552</c:v>
                </c:pt>
                <c:pt idx="1">
                  <c:v>6096</c:v>
                </c:pt>
              </c:numCache>
            </c:numRef>
          </c:val>
        </c:ser>
        <c:axId val="140244864"/>
        <c:axId val="140246400"/>
      </c:barChart>
      <c:catAx>
        <c:axId val="140244864"/>
        <c:scaling>
          <c:orientation val="minMax"/>
        </c:scaling>
        <c:axPos val="b"/>
        <c:tickLblPos val="nextTo"/>
        <c:crossAx val="140246400"/>
        <c:crosses val="autoZero"/>
        <c:auto val="1"/>
        <c:lblAlgn val="ctr"/>
        <c:lblOffset val="100"/>
      </c:catAx>
      <c:valAx>
        <c:axId val="140246400"/>
        <c:scaling>
          <c:orientation val="minMax"/>
        </c:scaling>
        <c:axPos val="l"/>
        <c:majorGridlines/>
        <c:numFmt formatCode="#,##0" sourceLinked="1"/>
        <c:tickLblPos val="nextTo"/>
        <c:crossAx val="140244864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</a:t>
            </a:r>
            <a:r>
              <a:rPr lang="fr-FR" baseline="0"/>
              <a:t>alignment number by alignment type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(Statistiques!$D$46,Statistiques!$D$52)</c:f>
              <c:strCache>
                <c:ptCount val="2"/>
                <c:pt idx="0">
                  <c:v>Parallel</c:v>
                </c:pt>
                <c:pt idx="1">
                  <c:v>Comparable</c:v>
                </c:pt>
              </c:strCache>
            </c:strRef>
          </c:cat>
          <c:val>
            <c:numRef>
              <c:f>Statistiques!$M$63:$N$63</c:f>
              <c:numCache>
                <c:formatCode>#,##0</c:formatCode>
                <c:ptCount val="2"/>
                <c:pt idx="0">
                  <c:v>39660</c:v>
                </c:pt>
                <c:pt idx="1">
                  <c:v>404</c:v>
                </c:pt>
              </c:numCache>
            </c:numRef>
          </c:val>
        </c:ser>
        <c:axId val="140339840"/>
        <c:axId val="140353920"/>
      </c:barChart>
      <c:catAx>
        <c:axId val="140339840"/>
        <c:scaling>
          <c:orientation val="minMax"/>
        </c:scaling>
        <c:axPos val="b"/>
        <c:numFmt formatCode="#,##0" sourceLinked="1"/>
        <c:tickLblPos val="nextTo"/>
        <c:crossAx val="140353920"/>
        <c:crosses val="autoZero"/>
        <c:auto val="1"/>
        <c:lblAlgn val="ctr"/>
        <c:lblOffset val="100"/>
      </c:catAx>
      <c:valAx>
        <c:axId val="140353920"/>
        <c:scaling>
          <c:orientation val="minMax"/>
        </c:scaling>
        <c:axPos val="l"/>
        <c:majorGridlines/>
        <c:numFmt formatCode="#,##0" sourceLinked="1"/>
        <c:tickLblPos val="nextTo"/>
        <c:crossAx val="140339840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Document alignment number by language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tile tx="0" ty="0" sx="100000" sy="100000" flip="none" algn="tl"/>
              </a:blipFill>
            </c:spPr>
            <c:pictureOptions>
              <c:pictureFormat val="stack"/>
            </c:pictureOptions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  <c:pictureOptions>
              <c:pictureFormat val="stretch"/>
            </c:pictureOptions>
          </c:dPt>
          <c:cat>
            <c:strRef>
              <c:f>(Statistiques!$E$9,Statistiques!$E$10,Statistiques!$E$11)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Statistiques!$I$23:$K$23</c:f>
              <c:numCache>
                <c:formatCode>#,##0</c:formatCode>
                <c:ptCount val="3"/>
                <c:pt idx="0">
                  <c:v>36062</c:v>
                </c:pt>
                <c:pt idx="1">
                  <c:v>39105</c:v>
                </c:pt>
                <c:pt idx="2">
                  <c:v>32351</c:v>
                </c:pt>
              </c:numCache>
            </c:numRef>
          </c:val>
        </c:ser>
        <c:axId val="140264576"/>
        <c:axId val="140266112"/>
      </c:barChart>
      <c:catAx>
        <c:axId val="140264576"/>
        <c:scaling>
          <c:orientation val="minMax"/>
        </c:scaling>
        <c:axPos val="b"/>
        <c:tickLblPos val="nextTo"/>
        <c:crossAx val="140266112"/>
        <c:crosses val="autoZero"/>
        <c:auto val="1"/>
        <c:lblAlgn val="ctr"/>
        <c:lblOffset val="100"/>
      </c:catAx>
      <c:valAx>
        <c:axId val="140266112"/>
        <c:scaling>
          <c:orientation val="minMax"/>
        </c:scaling>
        <c:axPos val="l"/>
        <c:majorGridlines/>
        <c:numFmt formatCode="#,##0" sourceLinked="1"/>
        <c:tickLblPos val="nextTo"/>
        <c:crossAx val="140264576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Sentence alignment number by language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cat>
            <c:strRef>
              <c:f>(Statistiques!$E$39,Statistiques!$E$38,Statistiques!$E$36)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Statistiques!$I$43:$K$43</c:f>
              <c:numCache>
                <c:formatCode>#,##0</c:formatCode>
                <c:ptCount val="3"/>
                <c:pt idx="0">
                  <c:v>654671</c:v>
                </c:pt>
                <c:pt idx="1">
                  <c:v>743648</c:v>
                </c:pt>
                <c:pt idx="2">
                  <c:v>719109</c:v>
                </c:pt>
              </c:numCache>
            </c:numRef>
          </c:val>
        </c:ser>
        <c:axId val="140291072"/>
        <c:axId val="140378880"/>
      </c:barChart>
      <c:catAx>
        <c:axId val="140291072"/>
        <c:scaling>
          <c:orientation val="minMax"/>
        </c:scaling>
        <c:axPos val="b"/>
        <c:tickLblPos val="nextTo"/>
        <c:crossAx val="140378880"/>
        <c:crosses val="autoZero"/>
        <c:auto val="1"/>
        <c:lblAlgn val="ctr"/>
        <c:lblOffset val="100"/>
      </c:catAx>
      <c:valAx>
        <c:axId val="140378880"/>
        <c:scaling>
          <c:orientation val="minMax"/>
          <c:min val="0"/>
        </c:scaling>
        <c:axPos val="l"/>
        <c:majorGridlines/>
        <c:numFmt formatCode="#,##0" sourceLinked="1"/>
        <c:tickLblPos val="nextTo"/>
        <c:crossAx val="140291072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Chunk alignment number by language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cat>
            <c:strRef>
              <c:f>(Statistiques!$E$39,Statistiques!$E$40,Statistiques!$E$36)</c:f>
              <c:strCache>
                <c:ptCount val="3"/>
                <c:pt idx="0">
                  <c:v>FR</c:v>
                </c:pt>
                <c:pt idx="1">
                  <c:v>EN</c:v>
                </c:pt>
                <c:pt idx="2">
                  <c:v>ES</c:v>
                </c:pt>
              </c:strCache>
            </c:strRef>
          </c:cat>
          <c:val>
            <c:numRef>
              <c:f>Statistiques!$I$63:$K$63</c:f>
              <c:numCache>
                <c:formatCode>#,##0</c:formatCode>
                <c:ptCount val="3"/>
                <c:pt idx="0">
                  <c:v>38704</c:v>
                </c:pt>
                <c:pt idx="1">
                  <c:v>40064</c:v>
                </c:pt>
                <c:pt idx="2">
                  <c:v>37189</c:v>
                </c:pt>
              </c:numCache>
            </c:numRef>
          </c:val>
        </c:ser>
        <c:axId val="140407552"/>
        <c:axId val="140409088"/>
      </c:barChart>
      <c:catAx>
        <c:axId val="140407552"/>
        <c:scaling>
          <c:orientation val="minMax"/>
        </c:scaling>
        <c:axPos val="b"/>
        <c:tickLblPos val="nextTo"/>
        <c:crossAx val="140409088"/>
        <c:crosses val="autoZero"/>
        <c:auto val="1"/>
        <c:lblAlgn val="ctr"/>
        <c:lblOffset val="100"/>
      </c:catAx>
      <c:valAx>
        <c:axId val="140409088"/>
        <c:scaling>
          <c:orientation val="minMax"/>
          <c:min val="0"/>
        </c:scaling>
        <c:axPos val="l"/>
        <c:majorGridlines/>
        <c:numFmt formatCode="#,##0" sourceLinked="1"/>
        <c:tickLblPos val="nextTo"/>
        <c:crossAx val="140407552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755651</xdr:colOff>
      <xdr:row>66</xdr:row>
      <xdr:rowOff>9977</xdr:rowOff>
    </xdr:from>
    <xdr:to>
      <xdr:col>6</xdr:col>
      <xdr:colOff>27214</xdr:colOff>
      <xdr:row>82</xdr:row>
      <xdr:rowOff>163284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</xdr:colOff>
      <xdr:row>66</xdr:row>
      <xdr:rowOff>9071</xdr:rowOff>
    </xdr:from>
    <xdr:to>
      <xdr:col>10</xdr:col>
      <xdr:colOff>731157</xdr:colOff>
      <xdr:row>82</xdr:row>
      <xdr:rowOff>163284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722991</xdr:colOff>
      <xdr:row>66</xdr:row>
      <xdr:rowOff>10885</xdr:rowOff>
    </xdr:from>
    <xdr:to>
      <xdr:col>14</xdr:col>
      <xdr:colOff>449035</xdr:colOff>
      <xdr:row>82</xdr:row>
      <xdr:rowOff>163284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760185</xdr:colOff>
      <xdr:row>82</xdr:row>
      <xdr:rowOff>159657</xdr:rowOff>
    </xdr:from>
    <xdr:to>
      <xdr:col>6</xdr:col>
      <xdr:colOff>27214</xdr:colOff>
      <xdr:row>98</xdr:row>
      <xdr:rowOff>45357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24493</xdr:colOff>
      <xdr:row>82</xdr:row>
      <xdr:rowOff>158297</xdr:rowOff>
    </xdr:from>
    <xdr:to>
      <xdr:col>10</xdr:col>
      <xdr:colOff>721178</xdr:colOff>
      <xdr:row>98</xdr:row>
      <xdr:rowOff>57150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725714</xdr:colOff>
      <xdr:row>82</xdr:row>
      <xdr:rowOff>166007</xdr:rowOff>
    </xdr:from>
    <xdr:to>
      <xdr:col>14</xdr:col>
      <xdr:colOff>457200</xdr:colOff>
      <xdr:row>98</xdr:row>
      <xdr:rowOff>66675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</xdr:colOff>
      <xdr:row>98</xdr:row>
      <xdr:rowOff>48078</xdr:rowOff>
    </xdr:from>
    <xdr:to>
      <xdr:col>6</xdr:col>
      <xdr:colOff>28575</xdr:colOff>
      <xdr:row>113</xdr:row>
      <xdr:rowOff>123825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31750</xdr:colOff>
      <xdr:row>98</xdr:row>
      <xdr:rowOff>50801</xdr:rowOff>
    </xdr:from>
    <xdr:to>
      <xdr:col>10</xdr:col>
      <xdr:colOff>723900</xdr:colOff>
      <xdr:row>113</xdr:row>
      <xdr:rowOff>114300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711200</xdr:colOff>
      <xdr:row>98</xdr:row>
      <xdr:rowOff>46717</xdr:rowOff>
    </xdr:from>
    <xdr:to>
      <xdr:col>14</xdr:col>
      <xdr:colOff>457200</xdr:colOff>
      <xdr:row>113</xdr:row>
      <xdr:rowOff>114300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O63"/>
  <sheetViews>
    <sheetView tabSelected="1" zoomScale="55" zoomScaleNormal="55" workbookViewId="0">
      <selection activeCell="I3" sqref="I3"/>
    </sheetView>
  </sheetViews>
  <sheetFormatPr baseColWidth="10" defaultRowHeight="15"/>
  <cols>
    <col min="3" max="3" width="20.140625" bestFit="1" customWidth="1"/>
    <col min="4" max="4" width="14.140625" customWidth="1"/>
    <col min="5" max="5" width="11.28515625" customWidth="1"/>
    <col min="6" max="6" width="13.28515625" customWidth="1"/>
    <col min="7" max="7" width="12.85546875" customWidth="1"/>
    <col min="8" max="8" width="13.28515625" customWidth="1"/>
    <col min="9" max="9" width="15.140625" customWidth="1"/>
    <col min="10" max="10" width="16.7109375" customWidth="1"/>
    <col min="11" max="11" width="17.140625" customWidth="1"/>
    <col min="12" max="13" width="17.85546875" customWidth="1"/>
    <col min="14" max="14" width="16.7109375" customWidth="1"/>
  </cols>
  <sheetData>
    <row r="1" spans="3:15" ht="28.5">
      <c r="D1" s="41" t="s">
        <v>34</v>
      </c>
      <c r="E1" s="41"/>
      <c r="F1" s="41"/>
      <c r="G1" s="41"/>
      <c r="H1" s="41"/>
      <c r="I1" s="41"/>
      <c r="J1" s="41"/>
      <c r="K1" s="41"/>
      <c r="L1" s="41"/>
      <c r="M1" s="41"/>
      <c r="N1" s="41"/>
    </row>
    <row r="3" spans="3:15" ht="23.25">
      <c r="E3" s="37" t="s">
        <v>36</v>
      </c>
    </row>
    <row r="4" spans="3:15" ht="15.75" thickBot="1"/>
    <row r="5" spans="3:15" ht="46.5" thickTop="1" thickBot="1">
      <c r="C5" s="158" t="s">
        <v>12</v>
      </c>
      <c r="D5" s="158" t="s">
        <v>13</v>
      </c>
      <c r="E5" s="164" t="s">
        <v>14</v>
      </c>
      <c r="F5" s="163" t="s">
        <v>43</v>
      </c>
      <c r="G5" s="162" t="s">
        <v>44</v>
      </c>
      <c r="H5" s="158" t="s">
        <v>45</v>
      </c>
      <c r="I5" s="158" t="s">
        <v>46</v>
      </c>
      <c r="J5" s="158" t="s">
        <v>17</v>
      </c>
      <c r="K5" s="158" t="s">
        <v>16</v>
      </c>
      <c r="L5" s="158" t="s">
        <v>15</v>
      </c>
      <c r="M5" s="158" t="s">
        <v>18</v>
      </c>
      <c r="N5" s="158" t="s">
        <v>19</v>
      </c>
      <c r="O5" s="158" t="s">
        <v>20</v>
      </c>
    </row>
    <row r="6" spans="3:15" ht="15.75" thickTop="1">
      <c r="C6" s="165" t="s">
        <v>6</v>
      </c>
      <c r="D6" s="165" t="s">
        <v>21</v>
      </c>
      <c r="E6" s="160" t="s">
        <v>0</v>
      </c>
      <c r="F6" s="153">
        <v>10000</v>
      </c>
      <c r="G6" s="154">
        <v>512665</v>
      </c>
      <c r="H6" s="155">
        <v>25198937</v>
      </c>
      <c r="I6" s="155">
        <v>166725545</v>
      </c>
      <c r="J6" s="156">
        <f>G6/F6</f>
        <v>51.266500000000001</v>
      </c>
      <c r="K6" s="156">
        <f t="shared" ref="K6:K20" si="0">H6/F6</f>
        <v>2519.8937000000001</v>
      </c>
      <c r="L6" s="156">
        <f t="shared" ref="L6:L20" si="1">I6/F6</f>
        <v>16672.554499999998</v>
      </c>
      <c r="M6" s="156">
        <f t="shared" ref="M6" si="2">H6/G6</f>
        <v>49.152832746530386</v>
      </c>
      <c r="N6" s="156">
        <f t="shared" ref="N6" si="3">I6/H6</f>
        <v>6.6163721509363667</v>
      </c>
      <c r="O6" s="159">
        <v>165.5</v>
      </c>
    </row>
    <row r="7" spans="3:15">
      <c r="C7" s="165"/>
      <c r="D7" s="165"/>
      <c r="E7" s="68" t="s">
        <v>1</v>
      </c>
      <c r="F7" s="92">
        <v>10000</v>
      </c>
      <c r="G7" s="80">
        <v>525625</v>
      </c>
      <c r="H7" s="2">
        <v>23595364</v>
      </c>
      <c r="I7" s="2">
        <v>147422056</v>
      </c>
      <c r="J7" s="3">
        <f t="shared" ref="J7" si="4">G7/F7</f>
        <v>52.5625</v>
      </c>
      <c r="K7" s="3">
        <f t="shared" si="0"/>
        <v>2359.5364</v>
      </c>
      <c r="L7" s="3">
        <f t="shared" si="1"/>
        <v>14742.205599999999</v>
      </c>
      <c r="M7" s="3">
        <f t="shared" ref="M7" si="5">H7/G7</f>
        <v>44.890109869203329</v>
      </c>
      <c r="N7" s="3">
        <f t="shared" ref="N7" si="6">I7/H7</f>
        <v>6.2479246346867123</v>
      </c>
      <c r="O7" s="119">
        <v>146.19999999999999</v>
      </c>
    </row>
    <row r="8" spans="3:15" ht="15.75" thickBot="1">
      <c r="C8" s="165"/>
      <c r="D8" s="165"/>
      <c r="E8" s="68" t="s">
        <v>2</v>
      </c>
      <c r="F8" s="92">
        <v>10000</v>
      </c>
      <c r="G8" s="80">
        <v>526508</v>
      </c>
      <c r="H8" s="2">
        <v>26608043</v>
      </c>
      <c r="I8" s="2">
        <v>166709223</v>
      </c>
      <c r="J8" s="3">
        <f t="shared" ref="J8" si="7">G8/F8</f>
        <v>52.650799999999997</v>
      </c>
      <c r="K8" s="3">
        <f t="shared" si="0"/>
        <v>2660.8042999999998</v>
      </c>
      <c r="L8" s="3">
        <f t="shared" si="1"/>
        <v>16670.922299999998</v>
      </c>
      <c r="M8" s="3">
        <f t="shared" ref="M8" si="8">H8/G8</f>
        <v>50.536825651272153</v>
      </c>
      <c r="N8" s="3">
        <f t="shared" ref="N8" si="9">I8/H8</f>
        <v>6.2653695726513972</v>
      </c>
      <c r="O8" s="119">
        <v>165.5</v>
      </c>
    </row>
    <row r="9" spans="3:15">
      <c r="C9" s="166" t="s">
        <v>3</v>
      </c>
      <c r="D9" s="166" t="s">
        <v>21</v>
      </c>
      <c r="E9" s="69" t="s">
        <v>0</v>
      </c>
      <c r="F9" s="93">
        <v>9442</v>
      </c>
      <c r="G9" s="81">
        <v>2153834</v>
      </c>
      <c r="H9" s="4">
        <v>57227654</v>
      </c>
      <c r="I9" s="4">
        <v>404311275</v>
      </c>
      <c r="J9" s="5">
        <f>G9/F9</f>
        <v>228.11205253124339</v>
      </c>
      <c r="K9" s="5">
        <f t="shared" si="0"/>
        <v>6060.967379792417</v>
      </c>
      <c r="L9" s="5">
        <f t="shared" si="1"/>
        <v>42820.512073713195</v>
      </c>
      <c r="M9" s="5">
        <f t="shared" ref="M9" si="10">H9/G9</f>
        <v>26.570132145745678</v>
      </c>
      <c r="N9" s="5">
        <f t="shared" ref="N9" si="11">I9/H9</f>
        <v>7.0649632955423964</v>
      </c>
      <c r="O9" s="148">
        <v>373</v>
      </c>
    </row>
    <row r="10" spans="3:15">
      <c r="C10" s="167"/>
      <c r="D10" s="167"/>
      <c r="E10" s="70" t="s">
        <v>1</v>
      </c>
      <c r="F10" s="94">
        <v>9565</v>
      </c>
      <c r="G10" s="82">
        <v>2121685</v>
      </c>
      <c r="H10" s="6">
        <v>54616735</v>
      </c>
      <c r="I10" s="6">
        <v>358200651</v>
      </c>
      <c r="J10" s="7">
        <f t="shared" ref="J10" si="12">G10/F10</f>
        <v>221.81756403554627</v>
      </c>
      <c r="K10" s="7">
        <f t="shared" si="0"/>
        <v>5710.0611604809201</v>
      </c>
      <c r="L10" s="7">
        <f t="shared" si="1"/>
        <v>37449.100993204389</v>
      </c>
      <c r="M10" s="7">
        <f t="shared" ref="M10" si="13">H10/G10</f>
        <v>25.742150696262641</v>
      </c>
      <c r="N10" s="7">
        <f t="shared" ref="N10" si="14">I10/H10</f>
        <v>6.5584413092434035</v>
      </c>
      <c r="O10" s="121">
        <v>326.8</v>
      </c>
    </row>
    <row r="11" spans="3:15" ht="15.75" thickBot="1">
      <c r="C11" s="167"/>
      <c r="D11" s="167"/>
      <c r="E11" s="70" t="s">
        <v>2</v>
      </c>
      <c r="F11" s="94">
        <v>9431</v>
      </c>
      <c r="G11" s="82">
        <v>2070442</v>
      </c>
      <c r="H11" s="6">
        <v>56749713</v>
      </c>
      <c r="I11" s="6">
        <v>384043899</v>
      </c>
      <c r="J11" s="7">
        <f t="shared" ref="J11" si="15">G11/F11</f>
        <v>219.53578623687838</v>
      </c>
      <c r="K11" s="7">
        <f t="shared" si="0"/>
        <v>6017.3590287350225</v>
      </c>
      <c r="L11" s="7">
        <f t="shared" si="1"/>
        <v>40721.439826105394</v>
      </c>
      <c r="M11" s="7">
        <f t="shared" ref="M11" si="16">H11/G11</f>
        <v>27.409467640243001</v>
      </c>
      <c r="N11" s="7">
        <f t="shared" ref="N11" si="17">I11/H11</f>
        <v>6.7673275986435382</v>
      </c>
      <c r="O11" s="122">
        <v>353.4</v>
      </c>
    </row>
    <row r="12" spans="3:15" ht="15" customHeight="1">
      <c r="C12" s="168" t="s">
        <v>4</v>
      </c>
      <c r="D12" s="168" t="s">
        <v>9</v>
      </c>
      <c r="E12" s="71" t="s">
        <v>0</v>
      </c>
      <c r="F12" s="95">
        <v>10000</v>
      </c>
      <c r="G12" s="83">
        <v>276870</v>
      </c>
      <c r="H12" s="8">
        <v>11053888</v>
      </c>
      <c r="I12" s="8">
        <v>76882428</v>
      </c>
      <c r="J12" s="9">
        <f>G12/F12</f>
        <v>27.687000000000001</v>
      </c>
      <c r="K12" s="9">
        <f t="shared" si="0"/>
        <v>1105.3887999999999</v>
      </c>
      <c r="L12" s="9">
        <f t="shared" si="1"/>
        <v>7688.2428</v>
      </c>
      <c r="M12" s="9">
        <f t="shared" ref="M12" si="18">H12/G12</f>
        <v>39.924469967854947</v>
      </c>
      <c r="N12" s="9">
        <f t="shared" ref="N12" si="19">I12/H12</f>
        <v>6.9552385549772167</v>
      </c>
      <c r="O12" s="123">
        <v>76.7</v>
      </c>
    </row>
    <row r="13" spans="3:15">
      <c r="C13" s="169"/>
      <c r="D13" s="169"/>
      <c r="E13" s="72" t="s">
        <v>1</v>
      </c>
      <c r="F13" s="96">
        <v>10000</v>
      </c>
      <c r="G13" s="84">
        <v>559103</v>
      </c>
      <c r="H13" s="10">
        <v>18043902</v>
      </c>
      <c r="I13" s="10">
        <v>120951564</v>
      </c>
      <c r="J13" s="11">
        <f t="shared" ref="J13" si="20">G13/F13</f>
        <v>55.910299999999999</v>
      </c>
      <c r="K13" s="11">
        <f t="shared" si="0"/>
        <v>1804.3902</v>
      </c>
      <c r="L13" s="11">
        <f t="shared" si="1"/>
        <v>12095.1564</v>
      </c>
      <c r="M13" s="11">
        <f t="shared" ref="M13" si="21">H13/G13</f>
        <v>32.272947918362092</v>
      </c>
      <c r="N13" s="11">
        <f t="shared" ref="N13" si="22">I13/H13</f>
        <v>6.70318227177248</v>
      </c>
      <c r="O13" s="124">
        <v>120.8</v>
      </c>
    </row>
    <row r="14" spans="3:15" ht="15.75" thickBot="1">
      <c r="C14" s="169"/>
      <c r="D14" s="169"/>
      <c r="E14" s="72" t="s">
        <v>2</v>
      </c>
      <c r="F14" s="96">
        <v>10000</v>
      </c>
      <c r="G14" s="84">
        <v>244051</v>
      </c>
      <c r="H14" s="10">
        <v>9601103</v>
      </c>
      <c r="I14" s="10">
        <v>65730068</v>
      </c>
      <c r="J14" s="11">
        <f t="shared" ref="J14" si="23">G14/F14</f>
        <v>24.405100000000001</v>
      </c>
      <c r="K14" s="11">
        <f t="shared" si="0"/>
        <v>960.11030000000005</v>
      </c>
      <c r="L14" s="11">
        <f t="shared" si="1"/>
        <v>6573.0068000000001</v>
      </c>
      <c r="M14" s="11">
        <f t="shared" ref="M14" si="24">H14/G14</f>
        <v>39.340559964925362</v>
      </c>
      <c r="N14" s="11">
        <f t="shared" ref="N14" si="25">I14/H14</f>
        <v>6.8460954954863</v>
      </c>
      <c r="O14" s="125">
        <v>65.7</v>
      </c>
    </row>
    <row r="15" spans="3:15">
      <c r="C15" s="172" t="s">
        <v>41</v>
      </c>
      <c r="D15" s="172" t="s">
        <v>21</v>
      </c>
      <c r="E15" s="73" t="s">
        <v>1</v>
      </c>
      <c r="F15" s="97">
        <v>2920</v>
      </c>
      <c r="G15" s="85">
        <v>173315</v>
      </c>
      <c r="H15" s="12">
        <v>3737788</v>
      </c>
      <c r="I15" s="12">
        <v>22761847</v>
      </c>
      <c r="J15" s="13">
        <f t="shared" ref="J15:J20" si="26">G15/F15</f>
        <v>59.354452054794521</v>
      </c>
      <c r="K15" s="13">
        <f t="shared" si="0"/>
        <v>1280.0643835616438</v>
      </c>
      <c r="L15" s="13">
        <f t="shared" si="1"/>
        <v>7795.1530821917804</v>
      </c>
      <c r="M15" s="13">
        <f t="shared" ref="M15" si="27">H15/G15</f>
        <v>21.566442604506246</v>
      </c>
      <c r="N15" s="13">
        <f t="shared" ref="N15" si="28">I15/H15</f>
        <v>6.0896570377988262</v>
      </c>
      <c r="O15" s="126">
        <v>22.6</v>
      </c>
    </row>
    <row r="16" spans="3:15" ht="15.75" thickBot="1">
      <c r="C16" s="173"/>
      <c r="D16" s="173"/>
      <c r="E16" s="74" t="s">
        <v>2</v>
      </c>
      <c r="F16" s="98">
        <v>2920</v>
      </c>
      <c r="G16" s="86">
        <v>158693</v>
      </c>
      <c r="H16" s="14">
        <v>4053139</v>
      </c>
      <c r="I16" s="14">
        <v>25751371</v>
      </c>
      <c r="J16" s="15">
        <f t="shared" si="26"/>
        <v>54.346917808219175</v>
      </c>
      <c r="K16" s="15">
        <f t="shared" si="0"/>
        <v>1388.061301369863</v>
      </c>
      <c r="L16" s="15">
        <f t="shared" si="1"/>
        <v>8818.9626712328773</v>
      </c>
      <c r="M16" s="15">
        <f t="shared" ref="M16" si="29">H16/G16</f>
        <v>25.540754790696504</v>
      </c>
      <c r="N16" s="15">
        <f t="shared" ref="N16" si="30">I16/H16</f>
        <v>6.3534389025394882</v>
      </c>
      <c r="O16" s="127">
        <v>25.7</v>
      </c>
    </row>
    <row r="17" spans="3:15">
      <c r="C17" s="174" t="s">
        <v>7</v>
      </c>
      <c r="D17" s="174" t="s">
        <v>21</v>
      </c>
      <c r="E17" s="75" t="s">
        <v>0</v>
      </c>
      <c r="F17" s="99">
        <v>6000</v>
      </c>
      <c r="G17" s="87">
        <v>32564</v>
      </c>
      <c r="H17" s="16">
        <v>615922</v>
      </c>
      <c r="I17" s="16">
        <v>3766892</v>
      </c>
      <c r="J17" s="17">
        <f t="shared" si="26"/>
        <v>5.4273333333333333</v>
      </c>
      <c r="K17" s="17">
        <f t="shared" si="0"/>
        <v>102.65366666666667</v>
      </c>
      <c r="L17" s="17">
        <f t="shared" si="1"/>
        <v>627.81533333333334</v>
      </c>
      <c r="M17" s="17">
        <f>H17/G17</f>
        <v>18.914199729762927</v>
      </c>
      <c r="N17" s="17">
        <f>I17/H17</f>
        <v>6.1158588262799514</v>
      </c>
      <c r="O17" s="128">
        <v>3.7</v>
      </c>
    </row>
    <row r="18" spans="3:15" ht="15.75" thickBot="1">
      <c r="C18" s="175"/>
      <c r="D18" s="175"/>
      <c r="E18" s="76" t="s">
        <v>1</v>
      </c>
      <c r="F18" s="100">
        <v>6000</v>
      </c>
      <c r="G18" s="88">
        <v>33323</v>
      </c>
      <c r="H18" s="18">
        <v>563565</v>
      </c>
      <c r="I18" s="18">
        <v>3227877</v>
      </c>
      <c r="J18" s="19">
        <f t="shared" si="26"/>
        <v>5.5538333333333334</v>
      </c>
      <c r="K18" s="19">
        <f t="shared" si="0"/>
        <v>93.927499999999995</v>
      </c>
      <c r="L18" s="19">
        <f t="shared" si="1"/>
        <v>537.97950000000003</v>
      </c>
      <c r="M18" s="19">
        <f>H18/G18</f>
        <v>16.912192779761725</v>
      </c>
      <c r="N18" s="19">
        <f>I18/H18</f>
        <v>5.7276037369247561</v>
      </c>
      <c r="O18" s="129">
        <v>3.3</v>
      </c>
    </row>
    <row r="19" spans="3:15">
      <c r="C19" s="176" t="s">
        <v>49</v>
      </c>
      <c r="D19" s="176" t="s">
        <v>9</v>
      </c>
      <c r="E19" s="77" t="s">
        <v>0</v>
      </c>
      <c r="F19" s="101">
        <v>620</v>
      </c>
      <c r="G19" s="89">
        <v>1968</v>
      </c>
      <c r="H19" s="20">
        <v>45584</v>
      </c>
      <c r="I19" s="20">
        <v>311350</v>
      </c>
      <c r="J19" s="21">
        <f t="shared" si="26"/>
        <v>3.1741935483870969</v>
      </c>
      <c r="K19" s="21">
        <f t="shared" si="0"/>
        <v>73.522580645161284</v>
      </c>
      <c r="L19" s="21">
        <f t="shared" si="1"/>
        <v>502.17741935483872</v>
      </c>
      <c r="M19" s="21">
        <f t="shared" ref="M19" si="31">H19/G19</f>
        <v>23.162601626016261</v>
      </c>
      <c r="N19" s="21">
        <f t="shared" ref="N19" si="32">I19/H19</f>
        <v>6.8302474552474557</v>
      </c>
      <c r="O19" s="130">
        <v>0.315</v>
      </c>
    </row>
    <row r="20" spans="3:15" ht="15.75" thickBot="1">
      <c r="C20" s="177"/>
      <c r="D20" s="177"/>
      <c r="E20" s="78" t="s">
        <v>1</v>
      </c>
      <c r="F20" s="102">
        <v>620</v>
      </c>
      <c r="G20" s="90">
        <v>2020</v>
      </c>
      <c r="H20" s="22">
        <v>42923</v>
      </c>
      <c r="I20" s="22">
        <v>272107</v>
      </c>
      <c r="J20" s="23">
        <f t="shared" si="26"/>
        <v>3.2580645161290325</v>
      </c>
      <c r="K20" s="23">
        <f t="shared" si="0"/>
        <v>69.230645161290326</v>
      </c>
      <c r="L20" s="23">
        <f t="shared" si="1"/>
        <v>438.88225806451612</v>
      </c>
      <c r="M20" s="23">
        <f t="shared" ref="M20" si="33">H20/G20</f>
        <v>21.249009900990099</v>
      </c>
      <c r="N20" s="23">
        <f t="shared" ref="N20" si="34">I20/H20</f>
        <v>6.3394217552361205</v>
      </c>
      <c r="O20" s="131">
        <v>0.27400000000000002</v>
      </c>
    </row>
    <row r="21" spans="3:15" ht="15.75" thickBot="1">
      <c r="E21" s="79" t="s">
        <v>5</v>
      </c>
      <c r="F21" s="103">
        <f>F6+F7+F8+F9+F10+F11+F12+F13+F14+F15+F16+F17+F18+F19+F20</f>
        <v>107518</v>
      </c>
      <c r="G21" s="91">
        <f>G6+G7+G8+G9+G10+G11+G12+G13+G14+G15+G16+G17+G18+G19+G20</f>
        <v>9392666</v>
      </c>
      <c r="H21" s="34">
        <f t="shared" ref="H21:O21" si="35">H6+H7+H8+H9+H10+H11+H12+H13+H14+H15+H16+H17+H18+H19+H20</f>
        <v>291754260</v>
      </c>
      <c r="I21" s="34">
        <f t="shared" si="35"/>
        <v>1947068153</v>
      </c>
      <c r="J21" s="35">
        <f>(J6+J7+J8+J9+J10+J11+J12+J13+J14+J15+J16+J17+J18+J19+J20)/15</f>
        <v>71.004159826524301</v>
      </c>
      <c r="K21" s="35">
        <f>(K6+K7+K8+K9+K10+K11+K12+K13+K14+K15+K16+K17+K18+K19+K20)/15</f>
        <v>2147.0647564275323</v>
      </c>
      <c r="L21" s="35">
        <f>(L6+L7+L8+L9+L10+L11+L12+L13+L14+L15+L16+L17+L18+L19+L20)/15</f>
        <v>14276.940770480023</v>
      </c>
      <c r="M21" s="35">
        <f>(M6+M7+M8+M9+M10+M11+M12+M13+M14+M15+M16+M17+M18+M19+M20)/15</f>
        <v>30.878979868808887</v>
      </c>
      <c r="N21" s="35">
        <f>(N6+N7+N8+N9+N10+N11+N12+N13+N14+N15+N16+N17+N18+N19+N20)/15</f>
        <v>6.4987428398644278</v>
      </c>
      <c r="O21" s="132">
        <f t="shared" si="35"/>
        <v>1849.489</v>
      </c>
    </row>
    <row r="23" spans="3:15" ht="23.25">
      <c r="E23" s="37" t="s">
        <v>37</v>
      </c>
      <c r="I23" s="66">
        <f>F6+F9+F12+F17+F19</f>
        <v>36062</v>
      </c>
      <c r="J23" s="66">
        <f>F7+F10+F13+F15+F18+F20</f>
        <v>39105</v>
      </c>
      <c r="K23" s="66">
        <f>F8+F11+F14+F16</f>
        <v>32351</v>
      </c>
      <c r="L23" s="67"/>
      <c r="M23" s="66">
        <f>F6+F9+F15+F17</f>
        <v>28362</v>
      </c>
      <c r="N23" s="66">
        <f>F12+F19</f>
        <v>10620</v>
      </c>
    </row>
    <row r="24" spans="3:15" ht="15.75" thickBot="1"/>
    <row r="25" spans="3:15" ht="46.5" thickTop="1" thickBot="1">
      <c r="C25" s="158" t="s">
        <v>12</v>
      </c>
      <c r="D25" s="158" t="s">
        <v>13</v>
      </c>
      <c r="E25" s="158" t="s">
        <v>14</v>
      </c>
      <c r="F25" s="161" t="s">
        <v>43</v>
      </c>
      <c r="G25" s="163" t="s">
        <v>44</v>
      </c>
      <c r="H25" s="162" t="s">
        <v>45</v>
      </c>
      <c r="I25" s="158" t="s">
        <v>46</v>
      </c>
      <c r="J25" s="158" t="s">
        <v>17</v>
      </c>
      <c r="K25" s="158" t="s">
        <v>16</v>
      </c>
      <c r="L25" s="158" t="s">
        <v>15</v>
      </c>
      <c r="M25" s="158" t="s">
        <v>18</v>
      </c>
      <c r="N25" s="158" t="s">
        <v>19</v>
      </c>
      <c r="O25" s="158" t="s">
        <v>20</v>
      </c>
    </row>
    <row r="26" spans="3:15" ht="15.75" thickTop="1">
      <c r="C26" s="165" t="s">
        <v>6</v>
      </c>
      <c r="D26" s="165" t="s">
        <v>21</v>
      </c>
      <c r="E26" s="151" t="s">
        <v>0</v>
      </c>
      <c r="F26" s="152">
        <v>9625</v>
      </c>
      <c r="G26" s="153">
        <v>149506</v>
      </c>
      <c r="H26" s="154">
        <v>7016268</v>
      </c>
      <c r="I26" s="155">
        <v>45437915</v>
      </c>
      <c r="J26" s="156">
        <f>G26/F26</f>
        <v>15.533090909090909</v>
      </c>
      <c r="K26" s="156">
        <f t="shared" ref="K26:K34" si="36">H26/F26</f>
        <v>728.96290909090908</v>
      </c>
      <c r="L26" s="156">
        <f t="shared" ref="L26:L34" si="37">I26/F26</f>
        <v>4720.8223376623373</v>
      </c>
      <c r="M26" s="156">
        <f t="shared" ref="M26:M34" si="38">H26/G26</f>
        <v>46.929675063208165</v>
      </c>
      <c r="N26" s="156">
        <f t="shared" ref="N26:N34" si="39">I26/H26</f>
        <v>6.4760803036600088</v>
      </c>
      <c r="O26" s="159">
        <v>45.4</v>
      </c>
    </row>
    <row r="27" spans="3:15">
      <c r="C27" s="165"/>
      <c r="D27" s="165"/>
      <c r="E27" s="24" t="s">
        <v>1</v>
      </c>
      <c r="F27" s="104">
        <v>9625</v>
      </c>
      <c r="G27" s="92">
        <v>149506</v>
      </c>
      <c r="H27" s="80">
        <v>6965885</v>
      </c>
      <c r="I27" s="2">
        <v>40401178</v>
      </c>
      <c r="J27" s="3">
        <f t="shared" ref="J27:J28" si="40">G27/F27</f>
        <v>15.533090909090909</v>
      </c>
      <c r="K27" s="3">
        <f t="shared" si="36"/>
        <v>723.72831168831169</v>
      </c>
      <c r="L27" s="3">
        <f t="shared" si="37"/>
        <v>4197.5249870129874</v>
      </c>
      <c r="M27" s="3">
        <f t="shared" si="38"/>
        <v>46.592678554706836</v>
      </c>
      <c r="N27" s="3">
        <f t="shared" si="39"/>
        <v>5.7998629032779041</v>
      </c>
      <c r="O27" s="133">
        <v>40.4</v>
      </c>
    </row>
    <row r="28" spans="3:15" ht="15.75" thickBot="1">
      <c r="C28" s="170"/>
      <c r="D28" s="165"/>
      <c r="E28" s="24" t="s">
        <v>2</v>
      </c>
      <c r="F28" s="104">
        <v>9625</v>
      </c>
      <c r="G28" s="92">
        <v>149506</v>
      </c>
      <c r="H28" s="80">
        <v>7520030</v>
      </c>
      <c r="I28" s="2">
        <v>46356538</v>
      </c>
      <c r="J28" s="3">
        <f t="shared" si="40"/>
        <v>15.533090909090909</v>
      </c>
      <c r="K28" s="3">
        <f t="shared" si="36"/>
        <v>781.30181818181813</v>
      </c>
      <c r="L28" s="3">
        <f t="shared" si="37"/>
        <v>4816.2636883116884</v>
      </c>
      <c r="M28" s="3">
        <f t="shared" si="38"/>
        <v>50.299185316977244</v>
      </c>
      <c r="N28" s="3">
        <f t="shared" si="39"/>
        <v>6.1644086526250561</v>
      </c>
      <c r="O28" s="119">
        <v>46.4</v>
      </c>
    </row>
    <row r="29" spans="3:15">
      <c r="C29" s="166" t="s">
        <v>3</v>
      </c>
      <c r="D29" s="166" t="s">
        <v>21</v>
      </c>
      <c r="E29" s="25" t="s">
        <v>0</v>
      </c>
      <c r="F29" s="105">
        <v>3716</v>
      </c>
      <c r="G29" s="93">
        <v>475834</v>
      </c>
      <c r="H29" s="81">
        <v>14202625</v>
      </c>
      <c r="I29" s="4">
        <v>97125056</v>
      </c>
      <c r="J29" s="5">
        <f>G29/F29</f>
        <v>128.05005382131324</v>
      </c>
      <c r="K29" s="5">
        <f t="shared" si="36"/>
        <v>3822.0196447793328</v>
      </c>
      <c r="L29" s="5">
        <f t="shared" si="37"/>
        <v>26136.990312163616</v>
      </c>
      <c r="M29" s="5">
        <f t="shared" si="38"/>
        <v>29.847856605454844</v>
      </c>
      <c r="N29" s="5">
        <f t="shared" si="39"/>
        <v>6.8385285114547489</v>
      </c>
      <c r="O29" s="134">
        <v>97.1</v>
      </c>
    </row>
    <row r="30" spans="3:15">
      <c r="C30" s="167"/>
      <c r="D30" s="167"/>
      <c r="E30" s="26" t="s">
        <v>1</v>
      </c>
      <c r="F30" s="106">
        <v>3716</v>
      </c>
      <c r="G30" s="94">
        <v>475834</v>
      </c>
      <c r="H30" s="82">
        <v>13823237</v>
      </c>
      <c r="I30" s="6">
        <v>86533406</v>
      </c>
      <c r="J30" s="7">
        <f t="shared" ref="J30:J31" si="41">G30/F30</f>
        <v>128.05005382131324</v>
      </c>
      <c r="K30" s="7">
        <f t="shared" si="36"/>
        <v>3719.9238428417652</v>
      </c>
      <c r="L30" s="7">
        <f t="shared" si="37"/>
        <v>23286.707750269106</v>
      </c>
      <c r="M30" s="7">
        <f t="shared" si="38"/>
        <v>29.050544937940543</v>
      </c>
      <c r="N30" s="7">
        <f t="shared" si="39"/>
        <v>6.2599958316565072</v>
      </c>
      <c r="O30" s="121">
        <v>86.5</v>
      </c>
    </row>
    <row r="31" spans="3:15" ht="15.75" thickBot="1">
      <c r="C31" s="167"/>
      <c r="D31" s="167"/>
      <c r="E31" s="26" t="s">
        <v>2</v>
      </c>
      <c r="F31" s="106">
        <v>3716</v>
      </c>
      <c r="G31" s="94">
        <v>475834</v>
      </c>
      <c r="H31" s="82">
        <v>14797590</v>
      </c>
      <c r="I31" s="6">
        <v>95974395</v>
      </c>
      <c r="J31" s="7">
        <f t="shared" si="41"/>
        <v>128.05005382131324</v>
      </c>
      <c r="K31" s="7">
        <f t="shared" si="36"/>
        <v>3982.1286329386435</v>
      </c>
      <c r="L31" s="7">
        <f t="shared" si="37"/>
        <v>25827.33988159311</v>
      </c>
      <c r="M31" s="7">
        <f t="shared" si="38"/>
        <v>31.098219126838352</v>
      </c>
      <c r="N31" s="7">
        <f t="shared" si="39"/>
        <v>6.4858125546119334</v>
      </c>
      <c r="O31" s="149">
        <v>96</v>
      </c>
    </row>
    <row r="32" spans="3:15" ht="15" customHeight="1">
      <c r="C32" s="168" t="s">
        <v>4</v>
      </c>
      <c r="D32" s="168" t="s">
        <v>9</v>
      </c>
      <c r="E32" s="27" t="s">
        <v>0</v>
      </c>
      <c r="F32" s="107">
        <v>2472</v>
      </c>
      <c r="G32" s="95">
        <v>4792</v>
      </c>
      <c r="H32" s="83">
        <v>233239</v>
      </c>
      <c r="I32" s="8">
        <v>1882680</v>
      </c>
      <c r="J32" s="9">
        <f>G32/F32</f>
        <v>1.9385113268608414</v>
      </c>
      <c r="K32" s="9">
        <f t="shared" si="36"/>
        <v>94.352346278317157</v>
      </c>
      <c r="L32" s="9">
        <f t="shared" si="37"/>
        <v>761.60194174757282</v>
      </c>
      <c r="M32" s="9">
        <f t="shared" si="38"/>
        <v>48.672579298831387</v>
      </c>
      <c r="N32" s="9">
        <f t="shared" si="39"/>
        <v>8.071891922019903</v>
      </c>
      <c r="O32" s="123">
        <v>1.9</v>
      </c>
    </row>
    <row r="33" spans="3:15">
      <c r="C33" s="169"/>
      <c r="D33" s="169"/>
      <c r="E33" s="28" t="s">
        <v>1</v>
      </c>
      <c r="F33" s="108">
        <v>2472</v>
      </c>
      <c r="G33" s="96">
        <v>4792</v>
      </c>
      <c r="H33" s="84">
        <v>213210</v>
      </c>
      <c r="I33" s="10">
        <v>1735826</v>
      </c>
      <c r="J33" s="11">
        <f t="shared" ref="J33:J34" si="42">G33/F33</f>
        <v>1.9385113268608414</v>
      </c>
      <c r="K33" s="11">
        <f t="shared" si="36"/>
        <v>86.25</v>
      </c>
      <c r="L33" s="11">
        <f t="shared" si="37"/>
        <v>702.1949838187702</v>
      </c>
      <c r="M33" s="11">
        <f t="shared" si="38"/>
        <v>44.492904841402336</v>
      </c>
      <c r="N33" s="11">
        <f t="shared" si="39"/>
        <v>8.1413911167393653</v>
      </c>
      <c r="O33" s="124">
        <v>1.7</v>
      </c>
    </row>
    <row r="34" spans="3:15" ht="15.75" thickBot="1">
      <c r="C34" s="171"/>
      <c r="D34" s="169"/>
      <c r="E34" s="38" t="s">
        <v>2</v>
      </c>
      <c r="F34" s="109">
        <v>2472</v>
      </c>
      <c r="G34" s="118">
        <v>4792</v>
      </c>
      <c r="H34" s="117">
        <v>231910</v>
      </c>
      <c r="I34" s="39">
        <v>1842072</v>
      </c>
      <c r="J34" s="40">
        <f t="shared" si="42"/>
        <v>1.9385113268608414</v>
      </c>
      <c r="K34" s="40">
        <f t="shared" si="36"/>
        <v>93.814724919093848</v>
      </c>
      <c r="L34" s="40">
        <f t="shared" si="37"/>
        <v>745.17475728155341</v>
      </c>
      <c r="M34" s="40">
        <f t="shared" si="38"/>
        <v>48.395242070116865</v>
      </c>
      <c r="N34" s="40">
        <f t="shared" si="39"/>
        <v>7.9430468716312363</v>
      </c>
      <c r="O34" s="135">
        <v>1.8</v>
      </c>
    </row>
    <row r="35" spans="3:15">
      <c r="C35" s="172" t="s">
        <v>41</v>
      </c>
      <c r="D35" s="172" t="s">
        <v>21</v>
      </c>
      <c r="E35" s="29" t="s">
        <v>1</v>
      </c>
      <c r="F35" s="110">
        <v>2669</v>
      </c>
      <c r="G35" s="97">
        <v>88977</v>
      </c>
      <c r="H35" s="85">
        <v>2301464</v>
      </c>
      <c r="I35" s="12">
        <v>13509610</v>
      </c>
      <c r="J35" s="13">
        <f t="shared" ref="J35:J40" si="43">G35/F35</f>
        <v>33.337204945672539</v>
      </c>
      <c r="K35" s="13">
        <f t="shared" ref="K35:K40" si="44">H35/F35</f>
        <v>862.29449231922069</v>
      </c>
      <c r="L35" s="13">
        <f t="shared" ref="L35:L40" si="45">I35/F35</f>
        <v>5061.6747845635073</v>
      </c>
      <c r="M35" s="13">
        <f t="shared" ref="M35:M36" si="46">H35/G35</f>
        <v>25.865830495521315</v>
      </c>
      <c r="N35" s="13">
        <f t="shared" ref="N35:N36" si="47">I35/H35</f>
        <v>5.8700070911385103</v>
      </c>
      <c r="O35" s="126">
        <v>13.5</v>
      </c>
    </row>
    <row r="36" spans="3:15" ht="15.75" thickBot="1">
      <c r="C36" s="173"/>
      <c r="D36" s="173"/>
      <c r="E36" s="30" t="s">
        <v>2</v>
      </c>
      <c r="F36" s="111">
        <v>2669</v>
      </c>
      <c r="G36" s="98">
        <v>88977</v>
      </c>
      <c r="H36" s="86">
        <v>2500605</v>
      </c>
      <c r="I36" s="14">
        <v>15375164</v>
      </c>
      <c r="J36" s="15">
        <f t="shared" si="43"/>
        <v>33.337204945672539</v>
      </c>
      <c r="K36" s="15">
        <f t="shared" si="44"/>
        <v>936.90708130385917</v>
      </c>
      <c r="L36" s="15">
        <f t="shared" si="45"/>
        <v>5760.6459348070439</v>
      </c>
      <c r="M36" s="15">
        <f t="shared" si="46"/>
        <v>28.103948211335513</v>
      </c>
      <c r="N36" s="15">
        <f t="shared" si="47"/>
        <v>6.1485776442101008</v>
      </c>
      <c r="O36" s="136">
        <v>15.4</v>
      </c>
    </row>
    <row r="37" spans="3:15">
      <c r="C37" s="174" t="s">
        <v>7</v>
      </c>
      <c r="D37" s="174" t="s">
        <v>21</v>
      </c>
      <c r="E37" s="31" t="s">
        <v>0</v>
      </c>
      <c r="F37" s="112">
        <v>5479</v>
      </c>
      <c r="G37" s="99">
        <v>23235</v>
      </c>
      <c r="H37" s="87">
        <v>485541</v>
      </c>
      <c r="I37" s="16">
        <v>3044283</v>
      </c>
      <c r="J37" s="17">
        <f t="shared" si="43"/>
        <v>4.2407373608322683</v>
      </c>
      <c r="K37" s="17">
        <f t="shared" si="44"/>
        <v>88.618543529841219</v>
      </c>
      <c r="L37" s="17">
        <f t="shared" si="45"/>
        <v>555.6274867676583</v>
      </c>
      <c r="M37" s="17">
        <f>H37/G37</f>
        <v>20.896965784377016</v>
      </c>
      <c r="N37" s="17">
        <f>I37/H37</f>
        <v>6.2698783418907977</v>
      </c>
      <c r="O37" s="150">
        <v>3</v>
      </c>
    </row>
    <row r="38" spans="3:15" ht="15.75" thickBot="1">
      <c r="C38" s="175"/>
      <c r="D38" s="175"/>
      <c r="E38" s="32" t="s">
        <v>1</v>
      </c>
      <c r="F38" s="113">
        <v>5479</v>
      </c>
      <c r="G38" s="100">
        <v>23235</v>
      </c>
      <c r="H38" s="88">
        <v>446558</v>
      </c>
      <c r="I38" s="18">
        <v>2636697</v>
      </c>
      <c r="J38" s="19">
        <f t="shared" si="43"/>
        <v>4.2407373608322683</v>
      </c>
      <c r="K38" s="19">
        <f t="shared" si="44"/>
        <v>81.503559043621095</v>
      </c>
      <c r="L38" s="19">
        <f t="shared" si="45"/>
        <v>481.23690454462491</v>
      </c>
      <c r="M38" s="19">
        <f>H38/G38</f>
        <v>19.219195179685819</v>
      </c>
      <c r="N38" s="19">
        <f>I38/H38</f>
        <v>5.9044894504185343</v>
      </c>
      <c r="O38" s="129">
        <v>2.6</v>
      </c>
    </row>
    <row r="39" spans="3:15">
      <c r="C39" s="176" t="s">
        <v>49</v>
      </c>
      <c r="D39" s="176" t="s">
        <v>9</v>
      </c>
      <c r="E39" s="33" t="s">
        <v>0</v>
      </c>
      <c r="F39" s="114">
        <v>547</v>
      </c>
      <c r="G39" s="101">
        <v>1304</v>
      </c>
      <c r="H39" s="89">
        <v>31353</v>
      </c>
      <c r="I39" s="20">
        <v>217228</v>
      </c>
      <c r="J39" s="21">
        <f t="shared" si="43"/>
        <v>2.3839122486288846</v>
      </c>
      <c r="K39" s="21">
        <f t="shared" si="44"/>
        <v>57.318098720292504</v>
      </c>
      <c r="L39" s="21">
        <f t="shared" si="45"/>
        <v>397.12614259597808</v>
      </c>
      <c r="M39" s="21">
        <f t="shared" ref="M39:M40" si="48">H39/G39</f>
        <v>24.043711656441719</v>
      </c>
      <c r="N39" s="21">
        <f t="shared" ref="N39:N40" si="49">I39/H39</f>
        <v>6.9284597965107011</v>
      </c>
      <c r="O39" s="130">
        <v>0.217</v>
      </c>
    </row>
    <row r="40" spans="3:15" ht="15.75" thickBot="1">
      <c r="C40" s="177"/>
      <c r="D40" s="177"/>
      <c r="E40" s="1" t="s">
        <v>1</v>
      </c>
      <c r="F40" s="115">
        <v>547</v>
      </c>
      <c r="G40" s="102">
        <v>1304</v>
      </c>
      <c r="H40" s="90">
        <v>29336</v>
      </c>
      <c r="I40" s="22">
        <v>188307</v>
      </c>
      <c r="J40" s="23">
        <f t="shared" si="43"/>
        <v>2.3839122486288846</v>
      </c>
      <c r="K40" s="23">
        <f t="shared" si="44"/>
        <v>53.630712979890312</v>
      </c>
      <c r="L40" s="23">
        <f t="shared" si="45"/>
        <v>344.25411334552103</v>
      </c>
      <c r="M40" s="23">
        <f t="shared" si="48"/>
        <v>22.496932515337424</v>
      </c>
      <c r="N40" s="23">
        <f t="shared" si="49"/>
        <v>6.4189732751568043</v>
      </c>
      <c r="O40" s="137">
        <v>0.188</v>
      </c>
    </row>
    <row r="41" spans="3:15" ht="15.75" thickBot="1">
      <c r="E41" s="36" t="s">
        <v>5</v>
      </c>
      <c r="F41" s="116">
        <f>F26+F27+F28+F29+F30+F31+F32+F33+F34+F35+F36+F37+F38+F39+F40</f>
        <v>64829</v>
      </c>
      <c r="G41" s="103">
        <f>G26+G27+G28+G29+G30+G31+G32+G33+G34+G35+G36+G37+G38+G39+G40</f>
        <v>2117428</v>
      </c>
      <c r="H41" s="91">
        <f t="shared" ref="H41:I41" si="50">H26+H27+H28+H29+H30+H31+H32+H33+H34+H35+H36+H37+H38+H39+H40</f>
        <v>70798851</v>
      </c>
      <c r="I41" s="34">
        <f t="shared" si="50"/>
        <v>452260355</v>
      </c>
      <c r="J41" s="35">
        <f>(J26+J27+J28+J29+J30+J31+J32+J33+J34+J35+J36+J37+J38+J39+J40)/15</f>
        <v>34.432578485470827</v>
      </c>
      <c r="K41" s="35">
        <f>(K26+K27+K28+K29+K30+K31+K32+K33+K34+K35+K36+K37+K38+K39+K40)/15</f>
        <v>1074.1836479076612</v>
      </c>
      <c r="L41" s="35">
        <f>(L26+L27+L28+L29+L30+L31+L32+L33+L34+L35+L36+L37+L38+L39+L40)/15</f>
        <v>6919.6790670990058</v>
      </c>
      <c r="M41" s="35">
        <f>(M26+M27+M28+M29+M30+M31+M32+M33+M34+M35+M36+M37+M38+M39+M40)/15</f>
        <v>34.400364643878355</v>
      </c>
      <c r="N41" s="35">
        <f>(N26+N27+N28+N29+N30+N31+N32+N33+N34+N35+N36+N37+N38+N39+N40)/15</f>
        <v>6.6480936178001411</v>
      </c>
      <c r="O41" s="132">
        <f t="shared" ref="O41" si="51">O26+O27+O28+O29+O30+O31+O32+O33+O34+O35+O36+O37+O38+O39+O40</f>
        <v>452.1049999999999</v>
      </c>
    </row>
    <row r="43" spans="3:15" ht="23.25">
      <c r="E43" s="37" t="s">
        <v>38</v>
      </c>
      <c r="I43" s="66">
        <f>G26+G29+G32+G37+G39</f>
        <v>654671</v>
      </c>
      <c r="J43" s="66">
        <f>G27+G30+G33+G35+G38+G40</f>
        <v>743648</v>
      </c>
      <c r="K43" s="66">
        <f>G28+G31+G34+G36</f>
        <v>719109</v>
      </c>
      <c r="L43" s="67"/>
      <c r="M43" s="66">
        <f>G26+G29+G35+G37</f>
        <v>737552</v>
      </c>
      <c r="N43" s="66">
        <f>G32+G39</f>
        <v>6096</v>
      </c>
    </row>
    <row r="44" spans="3:15" ht="14.1" customHeight="1" thickBot="1"/>
    <row r="45" spans="3:15" ht="46.5" thickTop="1" thickBot="1">
      <c r="C45" s="158" t="s">
        <v>12</v>
      </c>
      <c r="D45" s="158" t="s">
        <v>13</v>
      </c>
      <c r="E45" s="158" t="s">
        <v>14</v>
      </c>
      <c r="F45" s="161" t="s">
        <v>43</v>
      </c>
      <c r="G45" s="163" t="s">
        <v>47</v>
      </c>
      <c r="H45" s="162" t="s">
        <v>45</v>
      </c>
      <c r="I45" s="158" t="s">
        <v>46</v>
      </c>
      <c r="J45" s="158" t="s">
        <v>39</v>
      </c>
      <c r="K45" s="158" t="s">
        <v>16</v>
      </c>
      <c r="L45" s="158" t="s">
        <v>15</v>
      </c>
      <c r="M45" s="158" t="s">
        <v>40</v>
      </c>
      <c r="N45" s="158" t="s">
        <v>19</v>
      </c>
      <c r="O45" s="158" t="s">
        <v>20</v>
      </c>
    </row>
    <row r="46" spans="3:15" ht="15.75" thickTop="1">
      <c r="C46" s="165" t="s">
        <v>6</v>
      </c>
      <c r="D46" s="165" t="s">
        <v>21</v>
      </c>
      <c r="E46" s="151" t="s">
        <v>0</v>
      </c>
      <c r="F46" s="152">
        <v>2964</v>
      </c>
      <c r="G46" s="153">
        <v>10094</v>
      </c>
      <c r="H46" s="154">
        <v>57954</v>
      </c>
      <c r="I46" s="155">
        <v>453489</v>
      </c>
      <c r="J46" s="156">
        <f>G46/F46</f>
        <v>3.4055330634278005</v>
      </c>
      <c r="K46" s="156">
        <f t="shared" ref="K46:K60" si="52">H46/F46</f>
        <v>19.55263157894737</v>
      </c>
      <c r="L46" s="156">
        <f t="shared" ref="L46:L60" si="53">I46/F46</f>
        <v>152.998987854251</v>
      </c>
      <c r="M46" s="156">
        <f t="shared" ref="M46:M56" si="54">H46/G46</f>
        <v>5.7414305528036458</v>
      </c>
      <c r="N46" s="156">
        <f t="shared" ref="N46:N56" si="55">I46/H46</f>
        <v>7.8249818821824206</v>
      </c>
      <c r="O46" s="157">
        <v>0.45300000000000001</v>
      </c>
    </row>
    <row r="47" spans="3:15">
      <c r="C47" s="165"/>
      <c r="D47" s="165"/>
      <c r="E47" s="24" t="s">
        <v>1</v>
      </c>
      <c r="F47" s="104">
        <v>2964</v>
      </c>
      <c r="G47" s="92">
        <v>10094</v>
      </c>
      <c r="H47" s="80">
        <v>54739</v>
      </c>
      <c r="I47" s="2">
        <v>419425</v>
      </c>
      <c r="J47" s="3">
        <f t="shared" ref="J47:J48" si="56">G47/F47</f>
        <v>3.4055330634278005</v>
      </c>
      <c r="K47" s="3">
        <f t="shared" si="52"/>
        <v>18.467948717948719</v>
      </c>
      <c r="L47" s="3">
        <f t="shared" si="53"/>
        <v>141.50641025641025</v>
      </c>
      <c r="M47" s="3">
        <f t="shared" si="54"/>
        <v>5.4229245096096692</v>
      </c>
      <c r="N47" s="3">
        <f t="shared" si="55"/>
        <v>7.6622700451232211</v>
      </c>
      <c r="O47" s="141">
        <v>0.41899999999999998</v>
      </c>
    </row>
    <row r="48" spans="3:15" ht="15.75" thickBot="1">
      <c r="C48" s="170"/>
      <c r="D48" s="165"/>
      <c r="E48" s="24" t="s">
        <v>2</v>
      </c>
      <c r="F48" s="104">
        <v>2964</v>
      </c>
      <c r="G48" s="92">
        <v>10094</v>
      </c>
      <c r="H48" s="80">
        <v>57512</v>
      </c>
      <c r="I48" s="2">
        <v>432168</v>
      </c>
      <c r="J48" s="3">
        <f t="shared" si="56"/>
        <v>3.4055330634278005</v>
      </c>
      <c r="K48" s="3">
        <f t="shared" si="52"/>
        <v>19.403508771929825</v>
      </c>
      <c r="L48" s="3">
        <f t="shared" si="53"/>
        <v>145.80566801619435</v>
      </c>
      <c r="M48" s="3">
        <f t="shared" si="54"/>
        <v>5.6976421636615813</v>
      </c>
      <c r="N48" s="3">
        <f t="shared" si="55"/>
        <v>7.5143969954096539</v>
      </c>
      <c r="O48" s="141">
        <v>0.432</v>
      </c>
    </row>
    <row r="49" spans="3:15">
      <c r="C49" s="166" t="s">
        <v>3</v>
      </c>
      <c r="D49" s="166" t="s">
        <v>21</v>
      </c>
      <c r="E49" s="25" t="s">
        <v>0</v>
      </c>
      <c r="F49" s="105">
        <v>2277</v>
      </c>
      <c r="G49" s="93">
        <v>25603</v>
      </c>
      <c r="H49" s="81">
        <v>132987</v>
      </c>
      <c r="I49" s="4">
        <v>1056280</v>
      </c>
      <c r="J49" s="5">
        <f>G49/F49</f>
        <v>11.244180939833115</v>
      </c>
      <c r="K49" s="5">
        <f t="shared" si="52"/>
        <v>58.404479578392625</v>
      </c>
      <c r="L49" s="5">
        <f t="shared" si="53"/>
        <v>463.89108476064996</v>
      </c>
      <c r="M49" s="5">
        <f t="shared" si="54"/>
        <v>5.1941959926571108</v>
      </c>
      <c r="N49" s="5">
        <f t="shared" si="55"/>
        <v>7.9427312444073479</v>
      </c>
      <c r="O49" s="120">
        <v>1.1000000000000001</v>
      </c>
    </row>
    <row r="50" spans="3:15">
      <c r="C50" s="167"/>
      <c r="D50" s="167"/>
      <c r="E50" s="26" t="s">
        <v>1</v>
      </c>
      <c r="F50" s="106">
        <v>2277</v>
      </c>
      <c r="G50" s="94">
        <v>25603</v>
      </c>
      <c r="H50" s="82">
        <v>126163</v>
      </c>
      <c r="I50" s="6">
        <v>995639</v>
      </c>
      <c r="J50" s="7">
        <f t="shared" ref="J50:J51" si="57">G50/F50</f>
        <v>11.244180939833115</v>
      </c>
      <c r="K50" s="7">
        <f t="shared" si="52"/>
        <v>55.407553798858146</v>
      </c>
      <c r="L50" s="7">
        <f t="shared" si="53"/>
        <v>437.25911286780854</v>
      </c>
      <c r="M50" s="7">
        <f t="shared" si="54"/>
        <v>4.9276647267898293</v>
      </c>
      <c r="N50" s="7">
        <f t="shared" si="55"/>
        <v>7.8916877372922327</v>
      </c>
      <c r="O50" s="142">
        <v>0.996</v>
      </c>
    </row>
    <row r="51" spans="3:15" ht="15.75" thickBot="1">
      <c r="C51" s="167"/>
      <c r="D51" s="167"/>
      <c r="E51" s="26" t="s">
        <v>2</v>
      </c>
      <c r="F51" s="106">
        <v>2277</v>
      </c>
      <c r="G51" s="94">
        <v>25603</v>
      </c>
      <c r="H51" s="82">
        <v>132297</v>
      </c>
      <c r="I51" s="6">
        <v>1034666</v>
      </c>
      <c r="J51" s="7">
        <f t="shared" si="57"/>
        <v>11.244180939833115</v>
      </c>
      <c r="K51" s="7">
        <f t="shared" si="52"/>
        <v>58.10144927536232</v>
      </c>
      <c r="L51" s="7">
        <f t="shared" si="53"/>
        <v>454.39877031181379</v>
      </c>
      <c r="M51" s="7">
        <f t="shared" si="54"/>
        <v>5.1672460258563451</v>
      </c>
      <c r="N51" s="7">
        <f t="shared" si="55"/>
        <v>7.8207820283150786</v>
      </c>
      <c r="O51" s="149">
        <v>1</v>
      </c>
    </row>
    <row r="52" spans="3:15" ht="15" customHeight="1">
      <c r="C52" s="168" t="s">
        <v>4</v>
      </c>
      <c r="D52" s="168" t="s">
        <v>9</v>
      </c>
      <c r="E52" s="27" t="s">
        <v>0</v>
      </c>
      <c r="F52" s="107">
        <v>102</v>
      </c>
      <c r="G52" s="95">
        <v>132</v>
      </c>
      <c r="H52" s="83">
        <v>709</v>
      </c>
      <c r="I52" s="8">
        <v>4598</v>
      </c>
      <c r="J52" s="9">
        <f>G52/F52</f>
        <v>1.2941176470588236</v>
      </c>
      <c r="K52" s="9">
        <f t="shared" si="52"/>
        <v>6.9509803921568629</v>
      </c>
      <c r="L52" s="9">
        <f t="shared" si="53"/>
        <v>45.078431372549019</v>
      </c>
      <c r="M52" s="9">
        <f t="shared" si="54"/>
        <v>5.3712121212121211</v>
      </c>
      <c r="N52" s="9">
        <f t="shared" si="55"/>
        <v>6.4851904090267984</v>
      </c>
      <c r="O52" s="143">
        <v>1.0999999999999999E-2</v>
      </c>
    </row>
    <row r="53" spans="3:15">
      <c r="C53" s="169"/>
      <c r="D53" s="169"/>
      <c r="E53" s="28" t="s">
        <v>1</v>
      </c>
      <c r="F53" s="108">
        <v>102</v>
      </c>
      <c r="G53" s="96">
        <v>132</v>
      </c>
      <c r="H53" s="84">
        <v>664</v>
      </c>
      <c r="I53" s="10">
        <v>4451</v>
      </c>
      <c r="J53" s="11">
        <f t="shared" ref="J53:J60" si="58">G53/F53</f>
        <v>1.2941176470588236</v>
      </c>
      <c r="K53" s="11">
        <f t="shared" si="52"/>
        <v>6.5098039215686274</v>
      </c>
      <c r="L53" s="11">
        <f t="shared" si="53"/>
        <v>43.637254901960787</v>
      </c>
      <c r="M53" s="11">
        <f t="shared" si="54"/>
        <v>5.0303030303030303</v>
      </c>
      <c r="N53" s="11">
        <f t="shared" si="55"/>
        <v>6.7033132530120483</v>
      </c>
      <c r="O53" s="138">
        <v>1.0999999999999999E-2</v>
      </c>
    </row>
    <row r="54" spans="3:15" ht="15.75" thickBot="1">
      <c r="C54" s="171"/>
      <c r="D54" s="169"/>
      <c r="E54" s="38" t="s">
        <v>2</v>
      </c>
      <c r="F54" s="109">
        <v>102</v>
      </c>
      <c r="G54" s="118">
        <v>132</v>
      </c>
      <c r="H54" s="117">
        <v>698</v>
      </c>
      <c r="I54" s="39">
        <v>4579</v>
      </c>
      <c r="J54" s="40">
        <f t="shared" si="58"/>
        <v>1.2941176470588236</v>
      </c>
      <c r="K54" s="40">
        <f t="shared" si="52"/>
        <v>6.8431372549019605</v>
      </c>
      <c r="L54" s="40">
        <f t="shared" si="53"/>
        <v>44.892156862745097</v>
      </c>
      <c r="M54" s="40">
        <f t="shared" si="54"/>
        <v>5.2878787878787881</v>
      </c>
      <c r="N54" s="40">
        <f t="shared" si="55"/>
        <v>6.5601719197707737</v>
      </c>
      <c r="O54" s="144">
        <v>1.0999999999999999E-2</v>
      </c>
    </row>
    <row r="55" spans="3:15">
      <c r="C55" s="172" t="s">
        <v>41</v>
      </c>
      <c r="D55" s="172" t="s">
        <v>21</v>
      </c>
      <c r="E55" s="29" t="s">
        <v>1</v>
      </c>
      <c r="F55" s="110">
        <v>692</v>
      </c>
      <c r="G55" s="97">
        <v>1360</v>
      </c>
      <c r="H55" s="85">
        <v>5819</v>
      </c>
      <c r="I55" s="12">
        <v>37972</v>
      </c>
      <c r="J55" s="13">
        <f t="shared" si="58"/>
        <v>1.9653179190751444</v>
      </c>
      <c r="K55" s="13">
        <f t="shared" si="52"/>
        <v>8.4089595375722546</v>
      </c>
      <c r="L55" s="13">
        <f t="shared" si="53"/>
        <v>54.872832369942195</v>
      </c>
      <c r="M55" s="13">
        <f t="shared" si="54"/>
        <v>4.278676470588235</v>
      </c>
      <c r="N55" s="13">
        <f t="shared" si="55"/>
        <v>6.5255198487712667</v>
      </c>
      <c r="O55" s="145">
        <v>4.3999999999999997E-2</v>
      </c>
    </row>
    <row r="56" spans="3:15" ht="15.75" thickBot="1">
      <c r="C56" s="173"/>
      <c r="D56" s="173"/>
      <c r="E56" s="30" t="s">
        <v>2</v>
      </c>
      <c r="F56" s="111">
        <v>692</v>
      </c>
      <c r="G56" s="98">
        <v>1360</v>
      </c>
      <c r="H56" s="86">
        <v>5799</v>
      </c>
      <c r="I56" s="14">
        <v>37888</v>
      </c>
      <c r="J56" s="15">
        <f t="shared" si="58"/>
        <v>1.9653179190751444</v>
      </c>
      <c r="K56" s="15">
        <f t="shared" si="52"/>
        <v>8.3800578034682083</v>
      </c>
      <c r="L56" s="15">
        <f t="shared" si="53"/>
        <v>54.751445086705203</v>
      </c>
      <c r="M56" s="15">
        <f t="shared" si="54"/>
        <v>4.2639705882352938</v>
      </c>
      <c r="N56" s="15">
        <f t="shared" si="55"/>
        <v>6.5335402655630279</v>
      </c>
      <c r="O56" s="139">
        <v>4.3999999999999997E-2</v>
      </c>
    </row>
    <row r="57" spans="3:15">
      <c r="C57" s="174" t="s">
        <v>7</v>
      </c>
      <c r="D57" s="174" t="s">
        <v>21</v>
      </c>
      <c r="E57" s="31" t="s">
        <v>0</v>
      </c>
      <c r="F57" s="112">
        <v>1752</v>
      </c>
      <c r="G57" s="99">
        <v>2603</v>
      </c>
      <c r="H57" s="87">
        <v>12309</v>
      </c>
      <c r="I57" s="16">
        <v>78915</v>
      </c>
      <c r="J57" s="17">
        <f t="shared" si="58"/>
        <v>1.485730593607306</v>
      </c>
      <c r="K57" s="17">
        <f t="shared" si="52"/>
        <v>7.0256849315068495</v>
      </c>
      <c r="L57" s="17">
        <f t="shared" si="53"/>
        <v>45.042808219178085</v>
      </c>
      <c r="M57" s="17">
        <f>H57/G57</f>
        <v>4.7287744909719551</v>
      </c>
      <c r="N57" s="17">
        <f>I57/H57</f>
        <v>6.4111625639775776</v>
      </c>
      <c r="O57" s="146">
        <v>7.9000000000000001E-2</v>
      </c>
    </row>
    <row r="58" spans="3:15" ht="15.75" thickBot="1">
      <c r="C58" s="175"/>
      <c r="D58" s="175"/>
      <c r="E58" s="32" t="s">
        <v>1</v>
      </c>
      <c r="F58" s="113">
        <v>1752</v>
      </c>
      <c r="G58" s="100">
        <v>2603</v>
      </c>
      <c r="H58" s="88">
        <v>11934</v>
      </c>
      <c r="I58" s="18">
        <v>75630</v>
      </c>
      <c r="J58" s="19">
        <f t="shared" si="58"/>
        <v>1.485730593607306</v>
      </c>
      <c r="K58" s="19">
        <f t="shared" si="52"/>
        <v>6.8116438356164384</v>
      </c>
      <c r="L58" s="19">
        <f t="shared" si="53"/>
        <v>43.167808219178085</v>
      </c>
      <c r="M58" s="19">
        <f>H58/G58</f>
        <v>4.5847099500576256</v>
      </c>
      <c r="N58" s="19">
        <f>I58/H58</f>
        <v>6.3373554550025135</v>
      </c>
      <c r="O58" s="140">
        <v>7.5999999999999998E-2</v>
      </c>
    </row>
    <row r="59" spans="3:15">
      <c r="C59" s="176" t="s">
        <v>49</v>
      </c>
      <c r="D59" s="176" t="s">
        <v>9</v>
      </c>
      <c r="E59" s="33" t="s">
        <v>0</v>
      </c>
      <c r="F59" s="114">
        <v>185</v>
      </c>
      <c r="G59" s="101">
        <v>272</v>
      </c>
      <c r="H59" s="89">
        <v>1302</v>
      </c>
      <c r="I59" s="20">
        <v>9551</v>
      </c>
      <c r="J59" s="21">
        <f t="shared" si="58"/>
        <v>1.4702702702702704</v>
      </c>
      <c r="K59" s="21">
        <f t="shared" si="52"/>
        <v>7.0378378378378379</v>
      </c>
      <c r="L59" s="21">
        <f t="shared" si="53"/>
        <v>51.627027027027026</v>
      </c>
      <c r="M59" s="21">
        <f t="shared" ref="M59:M60" si="59">H59/G59</f>
        <v>4.7867647058823533</v>
      </c>
      <c r="N59" s="21">
        <f t="shared" ref="N59:N60" si="60">I59/H59</f>
        <v>7.3356374807987708</v>
      </c>
      <c r="O59" s="147">
        <v>0.01</v>
      </c>
    </row>
    <row r="60" spans="3:15" ht="15.75" thickBot="1">
      <c r="C60" s="177"/>
      <c r="D60" s="177"/>
      <c r="E60" s="1" t="s">
        <v>1</v>
      </c>
      <c r="F60" s="115">
        <v>185</v>
      </c>
      <c r="G60" s="102">
        <v>272</v>
      </c>
      <c r="H60" s="90">
        <v>1288</v>
      </c>
      <c r="I60" s="22">
        <v>9062</v>
      </c>
      <c r="J60" s="23">
        <f t="shared" si="58"/>
        <v>1.4702702702702704</v>
      </c>
      <c r="K60" s="23">
        <f t="shared" si="52"/>
        <v>6.9621621621621621</v>
      </c>
      <c r="L60" s="23">
        <f t="shared" si="53"/>
        <v>48.983783783783785</v>
      </c>
      <c r="M60" s="23">
        <f t="shared" si="59"/>
        <v>4.7352941176470589</v>
      </c>
      <c r="N60" s="23">
        <f t="shared" si="60"/>
        <v>7.0357142857142856</v>
      </c>
      <c r="O60" s="137">
        <v>8.9999999999999993E-3</v>
      </c>
    </row>
    <row r="61" spans="3:15" ht="14.1" customHeight="1" thickBot="1">
      <c r="E61" s="36" t="s">
        <v>5</v>
      </c>
      <c r="F61" s="116">
        <f>F46+F47+F48+F49+F50+F51+F52+F53+F54+F55+F56+F57+F58+F59+F60</f>
        <v>21287</v>
      </c>
      <c r="G61" s="103">
        <f>G46+G47+G48+G49+G50+G51+G52+G53+G54+G55+G56+G57+G58+G59+G60</f>
        <v>115957</v>
      </c>
      <c r="H61" s="91">
        <f t="shared" ref="H61:I61" si="61">H46+H47+H48+H49+H50+H51+H52+H53+H54+H55+H56+H57+H58+H59+H60</f>
        <v>602174</v>
      </c>
      <c r="I61" s="34">
        <f t="shared" si="61"/>
        <v>4654313</v>
      </c>
      <c r="J61" s="35">
        <f>(J46+J47+J48+J49+J50+J51+J52+J53+J54+J55+J56+J57+J58+J59+J60)/15</f>
        <v>3.8449421677909781</v>
      </c>
      <c r="K61" s="35">
        <f>(K46+K47+K48+K49+K50+K51+K52+K53+K54+K55+K56+K57+K58+K59+K60)/15</f>
        <v>19.617855959882014</v>
      </c>
      <c r="L61" s="35">
        <f>(L46+L47+L48+L49+L50+L51+L52+L53+L54+L55+L56+L57+L58+L59+L60)/15</f>
        <v>148.52757212734645</v>
      </c>
      <c r="M61" s="35">
        <f>(M46+M47+M48+M49+M50+M51+M52+M53+M54+M55+M56+M57+M58+M59+M60)/15</f>
        <v>5.0145792156103095</v>
      </c>
      <c r="N61" s="35">
        <f>(N46+N47+N48+N49+N50+N51+N52+N53+N54+N55+N56+N57+N58+N59+N60)/15</f>
        <v>7.105630360957802</v>
      </c>
      <c r="O61" s="132">
        <f t="shared" ref="O61" si="62">O46+O47+O48+O49+O50+O51+O52+O53+O54+O55+O56+O57+O58+O59+O60</f>
        <v>4.6949999999999994</v>
      </c>
    </row>
    <row r="63" spans="3:15">
      <c r="I63" s="66">
        <f>G46+G49+G52+G57+G59</f>
        <v>38704</v>
      </c>
      <c r="J63" s="66">
        <f>G47+G50+G53+G55+G58+G60</f>
        <v>40064</v>
      </c>
      <c r="K63" s="66">
        <f>G48+G51+G54+G56</f>
        <v>37189</v>
      </c>
      <c r="L63" s="67"/>
      <c r="M63" s="66">
        <f>G46+G49+G55+G57</f>
        <v>39660</v>
      </c>
      <c r="N63" s="66">
        <f>G52+G59</f>
        <v>404</v>
      </c>
    </row>
  </sheetData>
  <mergeCells count="36">
    <mergeCell ref="C59:C60"/>
    <mergeCell ref="D59:D60"/>
    <mergeCell ref="C55:C56"/>
    <mergeCell ref="D55:D56"/>
    <mergeCell ref="C57:C58"/>
    <mergeCell ref="D57:D58"/>
    <mergeCell ref="C35:C36"/>
    <mergeCell ref="D35:D36"/>
    <mergeCell ref="C37:C38"/>
    <mergeCell ref="C52:C54"/>
    <mergeCell ref="D52:D54"/>
    <mergeCell ref="D37:D38"/>
    <mergeCell ref="C39:C40"/>
    <mergeCell ref="D39:D40"/>
    <mergeCell ref="C46:C48"/>
    <mergeCell ref="D46:D48"/>
    <mergeCell ref="C49:C51"/>
    <mergeCell ref="D49:D51"/>
    <mergeCell ref="C26:C28"/>
    <mergeCell ref="D26:D28"/>
    <mergeCell ref="C32:C34"/>
    <mergeCell ref="D32:D34"/>
    <mergeCell ref="C12:C14"/>
    <mergeCell ref="C15:C16"/>
    <mergeCell ref="C17:C18"/>
    <mergeCell ref="C19:C20"/>
    <mergeCell ref="D15:D16"/>
    <mergeCell ref="C29:C31"/>
    <mergeCell ref="D29:D31"/>
    <mergeCell ref="D17:D18"/>
    <mergeCell ref="D19:D20"/>
    <mergeCell ref="C6:C8"/>
    <mergeCell ref="C9:C11"/>
    <mergeCell ref="D6:D8"/>
    <mergeCell ref="D9:D11"/>
    <mergeCell ref="D12:D14"/>
  </mergeCells>
  <pageMargins left="0.7" right="0.7" top="0.75" bottom="0.75" header="0.3" footer="0.3"/>
  <pageSetup paperSize="9" orientation="portrait" horizontalDpi="4294967292" verticalDpi="4294967292" r:id="rId1"/>
  <drawing r:id="rId2"/>
  <webPublishItems count="2">
    <webPublishItem id="16343" divId="Statisques sur corpus_16343" sourceType="sheet" destinationFile="C:\Users\GeGe\Desktop\Statisques sur corpus.htm"/>
    <webPublishItem id="29796" divId="Statisques sur corpus_29796" sourceType="sheet" destinationFile="C:\Users\GeGe\Desktop\Page.mht"/>
  </webPublishItem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1:I35"/>
  <sheetViews>
    <sheetView workbookViewId="0">
      <selection activeCell="D11" sqref="D11"/>
    </sheetView>
  </sheetViews>
  <sheetFormatPr baseColWidth="10" defaultRowHeight="15"/>
  <cols>
    <col min="4" max="4" width="25.28515625" customWidth="1"/>
    <col min="5" max="5" width="19.140625" customWidth="1"/>
    <col min="6" max="6" width="19.28515625" customWidth="1"/>
    <col min="7" max="7" width="19.140625" customWidth="1"/>
    <col min="8" max="8" width="20.140625" customWidth="1"/>
    <col min="9" max="9" width="11.140625" customWidth="1"/>
  </cols>
  <sheetData>
    <row r="1" spans="4:9">
      <c r="I1" s="44"/>
    </row>
    <row r="2" spans="4:9">
      <c r="I2" s="44"/>
    </row>
    <row r="3" spans="4:9">
      <c r="I3" s="44"/>
    </row>
    <row r="4" spans="4:9" ht="23.25">
      <c r="D4" s="37" t="s">
        <v>35</v>
      </c>
      <c r="I4" s="44"/>
    </row>
    <row r="5" spans="4:9" ht="15.75" thickBot="1">
      <c r="I5" s="44"/>
    </row>
    <row r="6" spans="4:9" ht="15.75" thickBot="1">
      <c r="D6" s="42" t="s">
        <v>12</v>
      </c>
      <c r="E6" s="43" t="s">
        <v>13</v>
      </c>
      <c r="F6" s="43" t="s">
        <v>22</v>
      </c>
      <c r="G6" s="43" t="s">
        <v>23</v>
      </c>
      <c r="H6" s="43" t="s">
        <v>24</v>
      </c>
      <c r="I6" s="45" t="s">
        <v>48</v>
      </c>
    </row>
    <row r="7" spans="4:9" ht="18" customHeight="1">
      <c r="D7" s="51" t="s">
        <v>6</v>
      </c>
      <c r="E7" s="46" t="s">
        <v>21</v>
      </c>
      <c r="F7" s="46" t="s">
        <v>30</v>
      </c>
      <c r="G7" s="46" t="s">
        <v>25</v>
      </c>
      <c r="H7" s="46" t="s">
        <v>42</v>
      </c>
      <c r="I7" s="52" t="s">
        <v>27</v>
      </c>
    </row>
    <row r="8" spans="4:9" ht="15.95" customHeight="1">
      <c r="D8" s="53" t="s">
        <v>3</v>
      </c>
      <c r="E8" s="48" t="s">
        <v>21</v>
      </c>
      <c r="F8" s="48" t="s">
        <v>30</v>
      </c>
      <c r="G8" s="48" t="s">
        <v>25</v>
      </c>
      <c r="H8" s="48" t="s">
        <v>42</v>
      </c>
      <c r="I8" s="54" t="s">
        <v>27</v>
      </c>
    </row>
    <row r="9" spans="4:9" ht="17.100000000000001" customHeight="1">
      <c r="D9" s="55" t="s">
        <v>4</v>
      </c>
      <c r="E9" s="47" t="s">
        <v>9</v>
      </c>
      <c r="F9" s="47" t="s">
        <v>31</v>
      </c>
      <c r="G9" s="47" t="s">
        <v>26</v>
      </c>
      <c r="H9" s="47" t="s">
        <v>26</v>
      </c>
      <c r="I9" s="56" t="s">
        <v>28</v>
      </c>
    </row>
    <row r="10" spans="4:9" ht="18" customHeight="1">
      <c r="D10" s="57" t="s">
        <v>41</v>
      </c>
      <c r="E10" s="49" t="s">
        <v>21</v>
      </c>
      <c r="F10" s="49" t="s">
        <v>33</v>
      </c>
      <c r="G10" s="49" t="s">
        <v>25</v>
      </c>
      <c r="H10" s="49" t="s">
        <v>42</v>
      </c>
      <c r="I10" s="58" t="s">
        <v>29</v>
      </c>
    </row>
    <row r="11" spans="4:9" ht="17.100000000000001" customHeight="1">
      <c r="D11" s="59" t="s">
        <v>7</v>
      </c>
      <c r="E11" s="50" t="s">
        <v>21</v>
      </c>
      <c r="F11" s="50" t="s">
        <v>31</v>
      </c>
      <c r="G11" s="50" t="s">
        <v>11</v>
      </c>
      <c r="H11" s="50" t="s">
        <v>10</v>
      </c>
      <c r="I11" s="60" t="s">
        <v>27</v>
      </c>
    </row>
    <row r="12" spans="4:9" ht="15.95" customHeight="1" thickBot="1">
      <c r="D12" s="61" t="s">
        <v>8</v>
      </c>
      <c r="E12" s="62" t="s">
        <v>9</v>
      </c>
      <c r="F12" s="62" t="s">
        <v>32</v>
      </c>
      <c r="G12" s="62" t="s">
        <v>25</v>
      </c>
      <c r="H12" s="62" t="s">
        <v>32</v>
      </c>
      <c r="I12" s="63" t="s">
        <v>28</v>
      </c>
    </row>
    <row r="13" spans="4:9" ht="18.95" customHeight="1"/>
    <row r="16" spans="4:9" ht="11.25" customHeight="1">
      <c r="D16" s="37"/>
    </row>
    <row r="18" spans="3:4">
      <c r="C18" s="65"/>
      <c r="D18" s="64"/>
    </row>
    <row r="22" spans="3:4">
      <c r="C22" s="65"/>
      <c r="D22" s="64"/>
    </row>
    <row r="26" spans="3:4">
      <c r="C26" s="65"/>
      <c r="D26" s="64"/>
    </row>
    <row r="30" spans="3:4">
      <c r="C30" s="65"/>
      <c r="D30" s="64"/>
    </row>
    <row r="34" spans="3:4">
      <c r="C34" s="65"/>
    </row>
    <row r="35" spans="3:4">
      <c r="D35" s="64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Statistiques</vt:lpstr>
      <vt:lpstr>Informations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2015-11-09T09:57:09Z</dcterms:modified>
</cp:coreProperties>
</file>