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8800" windowHeight="16215"/>
  </bookViews>
  <sheets>
    <sheet name="best method by collection" sheetId="2" r:id="rId1"/>
    <sheet name="std deviation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4"/>
  <c r="K25"/>
  <c r="L25"/>
  <c r="M25"/>
  <c r="N25"/>
  <c r="O25"/>
  <c r="J26"/>
  <c r="K26"/>
  <c r="L26"/>
  <c r="M26"/>
  <c r="N26"/>
  <c r="O26"/>
  <c r="J27"/>
  <c r="K27"/>
  <c r="L27"/>
  <c r="M27"/>
  <c r="N27"/>
  <c r="O27"/>
  <c r="J28"/>
  <c r="K28"/>
  <c r="L28"/>
  <c r="M28"/>
  <c r="N28"/>
  <c r="O28"/>
  <c r="J29"/>
  <c r="K29"/>
  <c r="L29"/>
  <c r="M29"/>
  <c r="N29"/>
  <c r="O29"/>
  <c r="J30"/>
  <c r="K30"/>
  <c r="L30"/>
  <c r="M30"/>
  <c r="N30"/>
  <c r="O30"/>
  <c r="J24"/>
  <c r="K24"/>
  <c r="L24"/>
  <c r="M24"/>
  <c r="N24"/>
  <c r="O24"/>
  <c r="J6"/>
  <c r="K6"/>
  <c r="L6"/>
  <c r="M6"/>
  <c r="N6"/>
  <c r="O6"/>
  <c r="J7"/>
  <c r="K7"/>
  <c r="L7"/>
  <c r="M7"/>
  <c r="N7"/>
  <c r="O7"/>
  <c r="J8"/>
  <c r="K8"/>
  <c r="L8"/>
  <c r="M8"/>
  <c r="N8"/>
  <c r="O8"/>
  <c r="J9"/>
  <c r="K9"/>
  <c r="L9"/>
  <c r="M9"/>
  <c r="N9"/>
  <c r="O9"/>
  <c r="J10"/>
  <c r="K10"/>
  <c r="L10"/>
  <c r="M10"/>
  <c r="N10"/>
  <c r="O10"/>
  <c r="J11"/>
  <c r="K11"/>
  <c r="L11"/>
  <c r="M11"/>
  <c r="N11"/>
  <c r="O11"/>
  <c r="J12"/>
  <c r="K12"/>
  <c r="L12"/>
  <c r="M12"/>
  <c r="N12"/>
  <c r="O12"/>
  <c r="J13"/>
  <c r="K13"/>
  <c r="L13"/>
  <c r="M13"/>
  <c r="N13"/>
  <c r="O13"/>
  <c r="J14"/>
  <c r="K14"/>
  <c r="L14"/>
  <c r="M14"/>
  <c r="N14"/>
  <c r="O14"/>
  <c r="J15"/>
  <c r="K15"/>
  <c r="L15"/>
  <c r="M15"/>
  <c r="N15"/>
  <c r="O15"/>
  <c r="J16"/>
  <c r="K16"/>
  <c r="L16"/>
  <c r="M16"/>
  <c r="N16"/>
  <c r="O16"/>
  <c r="J17"/>
  <c r="K17"/>
  <c r="L17"/>
  <c r="M17"/>
  <c r="N17"/>
  <c r="O17"/>
  <c r="J18"/>
  <c r="K18"/>
  <c r="L18"/>
  <c r="M18"/>
  <c r="N18"/>
  <c r="O18"/>
  <c r="J5"/>
  <c r="K5"/>
  <c r="L5"/>
  <c r="M5"/>
  <c r="N5"/>
  <c r="O5"/>
  <c r="H15" i="2"/>
  <c r="I15"/>
  <c r="H16"/>
  <c r="I16"/>
  <c r="H17"/>
  <c r="I17"/>
  <c r="I11"/>
  <c r="I12"/>
  <c r="I13"/>
  <c r="I14"/>
  <c r="H11"/>
  <c r="H12"/>
  <c r="H13"/>
  <c r="H14"/>
  <c r="I31"/>
  <c r="I30"/>
  <c r="H30"/>
  <c r="H31"/>
  <c r="I44"/>
  <c r="I45"/>
  <c r="H44"/>
  <c r="H45"/>
  <c r="I38"/>
  <c r="I39"/>
  <c r="I40"/>
  <c r="I41"/>
  <c r="I42"/>
  <c r="I43"/>
  <c r="I37"/>
  <c r="I24"/>
  <c r="I25"/>
  <c r="I26"/>
  <c r="I27"/>
  <c r="I28"/>
  <c r="I29"/>
  <c r="I23"/>
  <c r="P26"/>
  <c r="O26"/>
  <c r="N26"/>
  <c r="M26"/>
  <c r="L26"/>
  <c r="P25"/>
  <c r="O25"/>
  <c r="N25"/>
  <c r="M25"/>
  <c r="L25"/>
  <c r="P21"/>
  <c r="O21"/>
  <c r="N21"/>
  <c r="M21"/>
  <c r="L21"/>
  <c r="P20"/>
  <c r="O20"/>
  <c r="N20"/>
  <c r="M20"/>
  <c r="L20"/>
  <c r="P19"/>
  <c r="O19"/>
  <c r="N19"/>
  <c r="M19"/>
  <c r="L19"/>
  <c r="P7"/>
  <c r="O7"/>
  <c r="N7"/>
  <c r="M7"/>
  <c r="L7"/>
  <c r="P6"/>
  <c r="O6"/>
  <c r="N6"/>
  <c r="M6"/>
  <c r="L6"/>
  <c r="I5"/>
  <c r="I6"/>
  <c r="I7"/>
  <c r="I8"/>
  <c r="I9"/>
  <c r="I10"/>
  <c r="I4"/>
  <c r="J36" i="4"/>
  <c r="K36"/>
  <c r="L36"/>
  <c r="M36"/>
  <c r="N36"/>
  <c r="J37"/>
  <c r="K37"/>
  <c r="L37"/>
  <c r="M37"/>
  <c r="N37"/>
  <c r="J38"/>
  <c r="K38"/>
  <c r="L38"/>
  <c r="M38"/>
  <c r="N38"/>
  <c r="J39"/>
  <c r="K39"/>
  <c r="L39"/>
  <c r="M39"/>
  <c r="N39"/>
  <c r="J40"/>
  <c r="K40"/>
  <c r="L40"/>
  <c r="M40"/>
  <c r="N40"/>
  <c r="J41"/>
  <c r="K41"/>
  <c r="L41"/>
  <c r="M41"/>
  <c r="N41"/>
  <c r="J42"/>
  <c r="K42"/>
  <c r="L42"/>
  <c r="M42"/>
  <c r="N42"/>
  <c r="G46" i="2"/>
  <c r="F46"/>
  <c r="E46"/>
  <c r="D46"/>
  <c r="C46"/>
  <c r="H43"/>
  <c r="H42"/>
  <c r="H41"/>
  <c r="H40"/>
  <c r="H39"/>
  <c r="H38"/>
  <c r="H37"/>
  <c r="H23"/>
  <c r="H24"/>
  <c r="H4"/>
  <c r="H5"/>
  <c r="C18"/>
  <c r="D18"/>
  <c r="E18"/>
  <c r="F18"/>
  <c r="G18"/>
  <c r="H7"/>
  <c r="H8"/>
  <c r="H9"/>
  <c r="H10"/>
  <c r="H25"/>
  <c r="H26"/>
  <c r="H27"/>
  <c r="H28"/>
  <c r="H29"/>
  <c r="H6"/>
  <c r="D32"/>
  <c r="E32"/>
  <c r="F32"/>
  <c r="G32"/>
  <c r="C32"/>
  <c r="Q6"/>
  <c r="Q7"/>
  <c r="Q19"/>
  <c r="Q20"/>
  <c r="Q21"/>
  <c r="Q25"/>
  <c r="Q26"/>
</calcChain>
</file>

<file path=xl/sharedStrings.xml><?xml version="1.0" encoding="utf-8"?>
<sst xmlns="http://schemas.openxmlformats.org/spreadsheetml/2006/main" count="176" uniqueCount="39">
  <si>
    <t>Wiki</t>
  </si>
  <si>
    <t>TALN</t>
  </si>
  <si>
    <t>JRC</t>
  </si>
  <si>
    <t>APR</t>
  </si>
  <si>
    <t>Europarl</t>
  </si>
  <si>
    <t>Random</t>
  </si>
  <si>
    <t>Length Model</t>
  </si>
  <si>
    <t>CL-CNG</t>
  </si>
  <si>
    <t>CL-CTS</t>
  </si>
  <si>
    <t>CL-ASA</t>
  </si>
  <si>
    <t>CL-ESA</t>
  </si>
  <si>
    <t>T+MA</t>
  </si>
  <si>
    <t>Chunk-level</t>
  </si>
  <si>
    <t>Sentence-level</t>
  </si>
  <si>
    <t>Document-level</t>
  </si>
  <si>
    <t>Average</t>
  </si>
  <si>
    <t>Overall</t>
  </si>
  <si>
    <t>correl. chunk -&gt; sentence</t>
  </si>
  <si>
    <t>correl. sentence -&gt; doc</t>
  </si>
  <si>
    <t>wiki</t>
  </si>
  <si>
    <t>taln</t>
  </si>
  <si>
    <t>jrc</t>
  </si>
  <si>
    <t>apr</t>
  </si>
  <si>
    <t>europarl</t>
  </si>
  <si>
    <t>overall</t>
  </si>
  <si>
    <t>correl.ttes meth. sentences TALN vs.</t>
  </si>
  <si>
    <t>correl.ttes meth. chunks TALN vs.</t>
  </si>
  <si>
    <t>correl.ttes meth. doc TALN vs.</t>
  </si>
  <si>
    <t>correl. ttes meth. chunk -&gt; sentence</t>
  </si>
  <si>
    <t>correl. ttes meth. sentence -&gt; doc</t>
  </si>
  <si>
    <t>Overall (pond.)</t>
  </si>
  <si>
    <t>CL-CTS-WE</t>
  </si>
  <si>
    <t>T+MA-WE</t>
  </si>
  <si>
    <t>CL-WES</t>
  </si>
  <si>
    <t>CL-WESS</t>
  </si>
  <si>
    <t>Fusion by average</t>
  </si>
  <si>
    <t>Weighted fusion</t>
  </si>
  <si>
    <t>Decition tree</t>
  </si>
  <si>
    <t>Decision tree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</si>
</sst>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00"/>
    <numFmt numFmtId="167" formatCode="0.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6" fontId="0" fillId="0" borderId="0" xfId="0" applyNumberFormat="1"/>
    <xf numFmtId="2" fontId="0" fillId="0" borderId="0" xfId="0" applyNumberFormat="1"/>
    <xf numFmtId="10" fontId="0" fillId="0" borderId="0" xfId="85" applyNumberFormat="1" applyFont="1"/>
    <xf numFmtId="167" fontId="0" fillId="0" borderId="0" xfId="85" applyNumberFormat="1" applyFont="1"/>
    <xf numFmtId="2" fontId="1" fillId="0" borderId="0" xfId="0" applyNumberFormat="1" applyFont="1"/>
    <xf numFmtId="166" fontId="0" fillId="0" borderId="0" xfId="0" applyNumberFormat="1" applyFont="1"/>
    <xf numFmtId="166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</cellXfs>
  <cellStyles count="99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" xfId="730" builtinId="8" hidden="1"/>
    <cellStyle name="Lien hypertexte" xfId="732" builtinId="8" hidden="1"/>
    <cellStyle name="Lien hypertexte" xfId="734" builtinId="8" hidden="1"/>
    <cellStyle name="Lien hypertexte" xfId="736" builtinId="8" hidden="1"/>
    <cellStyle name="Lien hypertexte" xfId="738" builtinId="8" hidden="1"/>
    <cellStyle name="Lien hypertexte" xfId="740" builtinId="8" hidden="1"/>
    <cellStyle name="Lien hypertexte" xfId="742" builtinId="8" hidden="1"/>
    <cellStyle name="Lien hypertexte" xfId="744" builtinId="8" hidden="1"/>
    <cellStyle name="Lien hypertexte" xfId="746" builtinId="8" hidden="1"/>
    <cellStyle name="Lien hypertexte" xfId="748" builtinId="8" hidden="1"/>
    <cellStyle name="Lien hypertexte" xfId="750" builtinId="8" hidden="1"/>
    <cellStyle name="Lien hypertexte" xfId="752" builtinId="8" hidden="1"/>
    <cellStyle name="Lien hypertexte" xfId="754" builtinId="8" hidden="1"/>
    <cellStyle name="Lien hypertexte" xfId="756" builtinId="8" hidden="1"/>
    <cellStyle name="Lien hypertexte" xfId="758" builtinId="8" hidden="1"/>
    <cellStyle name="Lien hypertexte" xfId="760" builtinId="8" hidden="1"/>
    <cellStyle name="Lien hypertexte" xfId="762" builtinId="8" hidden="1"/>
    <cellStyle name="Lien hypertexte" xfId="764" builtinId="8" hidden="1"/>
    <cellStyle name="Lien hypertexte" xfId="766" builtinId="8" hidden="1"/>
    <cellStyle name="Lien hypertexte" xfId="768" builtinId="8" hidden="1"/>
    <cellStyle name="Lien hypertexte" xfId="770" builtinId="8" hidden="1"/>
    <cellStyle name="Lien hypertexte" xfId="772" builtinId="8" hidden="1"/>
    <cellStyle name="Lien hypertexte" xfId="774" builtinId="8" hidden="1"/>
    <cellStyle name="Lien hypertexte" xfId="776" builtinId="8" hidden="1"/>
    <cellStyle name="Lien hypertexte" xfId="778" builtinId="8" hidden="1"/>
    <cellStyle name="Lien hypertexte" xfId="780" builtinId="8" hidden="1"/>
    <cellStyle name="Lien hypertexte" xfId="782" builtinId="8" hidden="1"/>
    <cellStyle name="Lien hypertexte" xfId="784" builtinId="8" hidden="1"/>
    <cellStyle name="Lien hypertexte" xfId="786" builtinId="8" hidden="1"/>
    <cellStyle name="Lien hypertexte" xfId="788" builtinId="8" hidden="1"/>
    <cellStyle name="Lien hypertexte" xfId="790" builtinId="8" hidden="1"/>
    <cellStyle name="Lien hypertexte" xfId="792" builtinId="8" hidden="1"/>
    <cellStyle name="Lien hypertexte" xfId="794" builtinId="8" hidden="1"/>
    <cellStyle name="Lien hypertexte" xfId="796" builtinId="8" hidden="1"/>
    <cellStyle name="Lien hypertexte" xfId="798" builtinId="8" hidden="1"/>
    <cellStyle name="Lien hypertexte" xfId="800" builtinId="8" hidden="1"/>
    <cellStyle name="Lien hypertexte" xfId="802" builtinId="8" hidden="1"/>
    <cellStyle name="Lien hypertexte" xfId="804" builtinId="8" hidden="1"/>
    <cellStyle name="Lien hypertexte" xfId="806" builtinId="8" hidden="1"/>
    <cellStyle name="Lien hypertexte" xfId="808" builtinId="8" hidden="1"/>
    <cellStyle name="Lien hypertexte" xfId="810" builtinId="8" hidden="1"/>
    <cellStyle name="Lien hypertexte" xfId="812" builtinId="8" hidden="1"/>
    <cellStyle name="Lien hypertexte" xfId="814" builtinId="8" hidden="1"/>
    <cellStyle name="Lien hypertexte" xfId="816" builtinId="8" hidden="1"/>
    <cellStyle name="Lien hypertexte" xfId="818" builtinId="8" hidden="1"/>
    <cellStyle name="Lien hypertexte" xfId="820" builtinId="8" hidden="1"/>
    <cellStyle name="Lien hypertexte" xfId="822" builtinId="8" hidden="1"/>
    <cellStyle name="Lien hypertexte" xfId="824" builtinId="8" hidden="1"/>
    <cellStyle name="Lien hypertexte" xfId="826" builtinId="8" hidden="1"/>
    <cellStyle name="Lien hypertexte" xfId="828" builtinId="8" hidden="1"/>
    <cellStyle name="Lien hypertexte" xfId="830" builtinId="8" hidden="1"/>
    <cellStyle name="Lien hypertexte" xfId="832" builtinId="8" hidden="1"/>
    <cellStyle name="Lien hypertexte" xfId="834" builtinId="8" hidden="1"/>
    <cellStyle name="Lien hypertexte" xfId="836" builtinId="8" hidden="1"/>
    <cellStyle name="Lien hypertexte" xfId="838" builtinId="8" hidden="1"/>
    <cellStyle name="Lien hypertexte" xfId="840" builtinId="8" hidden="1"/>
    <cellStyle name="Lien hypertexte" xfId="842" builtinId="8" hidden="1"/>
    <cellStyle name="Lien hypertexte" xfId="844" builtinId="8" hidden="1"/>
    <cellStyle name="Lien hypertexte" xfId="846" builtinId="8" hidden="1"/>
    <cellStyle name="Lien hypertexte" xfId="848" builtinId="8" hidden="1"/>
    <cellStyle name="Lien hypertexte" xfId="850" builtinId="8" hidden="1"/>
    <cellStyle name="Lien hypertexte" xfId="852" builtinId="8" hidden="1"/>
    <cellStyle name="Lien hypertexte" xfId="854" builtinId="8" hidden="1"/>
    <cellStyle name="Lien hypertexte" xfId="856" builtinId="8" hidden="1"/>
    <cellStyle name="Lien hypertexte" xfId="858" builtinId="8" hidden="1"/>
    <cellStyle name="Lien hypertexte" xfId="860" builtinId="8" hidden="1"/>
    <cellStyle name="Lien hypertexte" xfId="862" builtinId="8" hidden="1"/>
    <cellStyle name="Lien hypertexte" xfId="864" builtinId="8" hidden="1"/>
    <cellStyle name="Lien hypertexte" xfId="866" builtinId="8" hidden="1"/>
    <cellStyle name="Lien hypertexte" xfId="868" builtinId="8" hidden="1"/>
    <cellStyle name="Lien hypertexte" xfId="870" builtinId="8" hidden="1"/>
    <cellStyle name="Lien hypertexte" xfId="872" builtinId="8" hidden="1"/>
    <cellStyle name="Lien hypertexte" xfId="874" builtinId="8" hidden="1"/>
    <cellStyle name="Lien hypertexte" xfId="876" builtinId="8" hidden="1"/>
    <cellStyle name="Lien hypertexte" xfId="878" builtinId="8" hidden="1"/>
    <cellStyle name="Lien hypertexte" xfId="880" builtinId="8" hidden="1"/>
    <cellStyle name="Lien hypertexte" xfId="882" builtinId="8" hidden="1"/>
    <cellStyle name="Lien hypertexte" xfId="884" builtinId="8" hidden="1"/>
    <cellStyle name="Lien hypertexte" xfId="886" builtinId="8" hidden="1"/>
    <cellStyle name="Lien hypertexte" xfId="888" builtinId="8" hidden="1"/>
    <cellStyle name="Lien hypertexte" xfId="890" builtinId="8" hidden="1"/>
    <cellStyle name="Lien hypertexte" xfId="892" builtinId="8" hidden="1"/>
    <cellStyle name="Lien hypertexte" xfId="894" builtinId="8" hidden="1"/>
    <cellStyle name="Lien hypertexte" xfId="896" builtinId="8" hidden="1"/>
    <cellStyle name="Lien hypertexte" xfId="898" builtinId="8" hidden="1"/>
    <cellStyle name="Lien hypertexte" xfId="900" builtinId="8" hidden="1"/>
    <cellStyle name="Lien hypertexte" xfId="902" builtinId="8" hidden="1"/>
    <cellStyle name="Lien hypertexte" xfId="904" builtinId="8" hidden="1"/>
    <cellStyle name="Lien hypertexte" xfId="906" builtinId="8" hidden="1"/>
    <cellStyle name="Lien hypertexte" xfId="908" builtinId="8" hidden="1"/>
    <cellStyle name="Lien hypertexte" xfId="910" builtinId="8" hidden="1"/>
    <cellStyle name="Lien hypertexte" xfId="912" builtinId="8" hidden="1"/>
    <cellStyle name="Lien hypertexte" xfId="914" builtinId="8" hidden="1"/>
    <cellStyle name="Lien hypertexte" xfId="916" builtinId="8" hidden="1"/>
    <cellStyle name="Lien hypertexte" xfId="918" builtinId="8" hidden="1"/>
    <cellStyle name="Lien hypertexte" xfId="920" builtinId="8" hidden="1"/>
    <cellStyle name="Lien hypertexte" xfId="922" builtinId="8" hidden="1"/>
    <cellStyle name="Lien hypertexte" xfId="924" builtinId="8" hidden="1"/>
    <cellStyle name="Lien hypertexte" xfId="926" builtinId="8" hidden="1"/>
    <cellStyle name="Lien hypertexte" xfId="928" builtinId="8" hidden="1"/>
    <cellStyle name="Lien hypertexte" xfId="930" builtinId="8" hidden="1"/>
    <cellStyle name="Lien hypertexte" xfId="932" builtinId="8" hidden="1"/>
    <cellStyle name="Lien hypertexte" xfId="934" builtinId="8" hidden="1"/>
    <cellStyle name="Lien hypertexte" xfId="936" builtinId="8" hidden="1"/>
    <cellStyle name="Lien hypertexte" xfId="938" builtinId="8" hidden="1"/>
    <cellStyle name="Lien hypertexte" xfId="940" builtinId="8" hidden="1"/>
    <cellStyle name="Lien hypertexte" xfId="942" builtinId="8" hidden="1"/>
    <cellStyle name="Lien hypertexte" xfId="944" builtinId="8" hidden="1"/>
    <cellStyle name="Lien hypertexte" xfId="946" builtinId="8" hidden="1"/>
    <cellStyle name="Lien hypertexte" xfId="948" builtinId="8" hidden="1"/>
    <cellStyle name="Lien hypertexte" xfId="950" builtinId="8" hidden="1"/>
    <cellStyle name="Lien hypertexte" xfId="952" builtinId="8" hidden="1"/>
    <cellStyle name="Lien hypertexte" xfId="954" builtinId="8" hidden="1"/>
    <cellStyle name="Lien hypertexte" xfId="956" builtinId="8" hidden="1"/>
    <cellStyle name="Lien hypertexte" xfId="958" builtinId="8" hidden="1"/>
    <cellStyle name="Lien hypertexte" xfId="960" builtinId="8" hidden="1"/>
    <cellStyle name="Lien hypertexte" xfId="962" builtinId="8" hidden="1"/>
    <cellStyle name="Lien hypertexte" xfId="964" builtinId="8" hidden="1"/>
    <cellStyle name="Lien hypertexte" xfId="966" builtinId="8" hidden="1"/>
    <cellStyle name="Lien hypertexte" xfId="968" builtinId="8" hidden="1"/>
    <cellStyle name="Lien hypertexte" xfId="970" builtinId="8" hidden="1"/>
    <cellStyle name="Lien hypertexte" xfId="972" builtinId="8" hidden="1"/>
    <cellStyle name="Lien hypertexte" xfId="974" builtinId="8" hidden="1"/>
    <cellStyle name="Lien hypertexte" xfId="976" builtinId="8" hidden="1"/>
    <cellStyle name="Lien hypertexte" xfId="978" builtinId="8" hidden="1"/>
    <cellStyle name="Lien hypertexte" xfId="980" builtinId="8" hidden="1"/>
    <cellStyle name="Lien hypertexte" xfId="982" builtinId="8" hidden="1"/>
    <cellStyle name="Lien hypertexte" xfId="984" builtinId="8" hidden="1"/>
    <cellStyle name="Lien hypertexte" xfId="986" builtinId="8" hidden="1"/>
    <cellStyle name="Lien hypertexte" xfId="988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Lien hypertexte visité" xfId="731" builtinId="9" hidden="1"/>
    <cellStyle name="Lien hypertexte visité" xfId="733" builtinId="9" hidden="1"/>
    <cellStyle name="Lien hypertexte visité" xfId="735" builtinId="9" hidden="1"/>
    <cellStyle name="Lien hypertexte visité" xfId="737" builtinId="9" hidden="1"/>
    <cellStyle name="Lien hypertexte visité" xfId="739" builtinId="9" hidden="1"/>
    <cellStyle name="Lien hypertexte visité" xfId="741" builtinId="9" hidden="1"/>
    <cellStyle name="Lien hypertexte visité" xfId="743" builtinId="9" hidden="1"/>
    <cellStyle name="Lien hypertexte visité" xfId="745" builtinId="9" hidden="1"/>
    <cellStyle name="Lien hypertexte visité" xfId="747" builtinId="9" hidden="1"/>
    <cellStyle name="Lien hypertexte visité" xfId="749" builtinId="9" hidden="1"/>
    <cellStyle name="Lien hypertexte visité" xfId="751" builtinId="9" hidden="1"/>
    <cellStyle name="Lien hypertexte visité" xfId="753" builtinId="9" hidden="1"/>
    <cellStyle name="Lien hypertexte visité" xfId="755" builtinId="9" hidden="1"/>
    <cellStyle name="Lien hypertexte visité" xfId="757" builtinId="9" hidden="1"/>
    <cellStyle name="Lien hypertexte visité" xfId="759" builtinId="9" hidden="1"/>
    <cellStyle name="Lien hypertexte visité" xfId="761" builtinId="9" hidden="1"/>
    <cellStyle name="Lien hypertexte visité" xfId="763" builtinId="9" hidden="1"/>
    <cellStyle name="Lien hypertexte visité" xfId="765" builtinId="9" hidden="1"/>
    <cellStyle name="Lien hypertexte visité" xfId="767" builtinId="9" hidden="1"/>
    <cellStyle name="Lien hypertexte visité" xfId="769" builtinId="9" hidden="1"/>
    <cellStyle name="Lien hypertexte visité" xfId="771" builtinId="9" hidden="1"/>
    <cellStyle name="Lien hypertexte visité" xfId="773" builtinId="9" hidden="1"/>
    <cellStyle name="Lien hypertexte visité" xfId="775" builtinId="9" hidden="1"/>
    <cellStyle name="Lien hypertexte visité" xfId="777" builtinId="9" hidden="1"/>
    <cellStyle name="Lien hypertexte visité" xfId="779" builtinId="9" hidden="1"/>
    <cellStyle name="Lien hypertexte visité" xfId="781" builtinId="9" hidden="1"/>
    <cellStyle name="Lien hypertexte visité" xfId="783" builtinId="9" hidden="1"/>
    <cellStyle name="Lien hypertexte visité" xfId="785" builtinId="9" hidden="1"/>
    <cellStyle name="Lien hypertexte visité" xfId="787" builtinId="9" hidden="1"/>
    <cellStyle name="Lien hypertexte visité" xfId="789" builtinId="9" hidden="1"/>
    <cellStyle name="Lien hypertexte visité" xfId="791" builtinId="9" hidden="1"/>
    <cellStyle name="Lien hypertexte visité" xfId="793" builtinId="9" hidden="1"/>
    <cellStyle name="Lien hypertexte visité" xfId="795" builtinId="9" hidden="1"/>
    <cellStyle name="Lien hypertexte visité" xfId="797" builtinId="9" hidden="1"/>
    <cellStyle name="Lien hypertexte visité" xfId="799" builtinId="9" hidden="1"/>
    <cellStyle name="Lien hypertexte visité" xfId="801" builtinId="9" hidden="1"/>
    <cellStyle name="Lien hypertexte visité" xfId="803" builtinId="9" hidden="1"/>
    <cellStyle name="Lien hypertexte visité" xfId="805" builtinId="9" hidden="1"/>
    <cellStyle name="Lien hypertexte visité" xfId="807" builtinId="9" hidden="1"/>
    <cellStyle name="Lien hypertexte visité" xfId="809" builtinId="9" hidden="1"/>
    <cellStyle name="Lien hypertexte visité" xfId="811" builtinId="9" hidden="1"/>
    <cellStyle name="Lien hypertexte visité" xfId="813" builtinId="9" hidden="1"/>
    <cellStyle name="Lien hypertexte visité" xfId="815" builtinId="9" hidden="1"/>
    <cellStyle name="Lien hypertexte visité" xfId="817" builtinId="9" hidden="1"/>
    <cellStyle name="Lien hypertexte visité" xfId="819" builtinId="9" hidden="1"/>
    <cellStyle name="Lien hypertexte visité" xfId="821" builtinId="9" hidden="1"/>
    <cellStyle name="Lien hypertexte visité" xfId="823" builtinId="9" hidden="1"/>
    <cellStyle name="Lien hypertexte visité" xfId="825" builtinId="9" hidden="1"/>
    <cellStyle name="Lien hypertexte visité" xfId="827" builtinId="9" hidden="1"/>
    <cellStyle name="Lien hypertexte visité" xfId="829" builtinId="9" hidden="1"/>
    <cellStyle name="Lien hypertexte visité" xfId="831" builtinId="9" hidden="1"/>
    <cellStyle name="Lien hypertexte visité" xfId="833" builtinId="9" hidden="1"/>
    <cellStyle name="Lien hypertexte visité" xfId="835" builtinId="9" hidden="1"/>
    <cellStyle name="Lien hypertexte visité" xfId="837" builtinId="9" hidden="1"/>
    <cellStyle name="Lien hypertexte visité" xfId="839" builtinId="9" hidden="1"/>
    <cellStyle name="Lien hypertexte visité" xfId="841" builtinId="9" hidden="1"/>
    <cellStyle name="Lien hypertexte visité" xfId="843" builtinId="9" hidden="1"/>
    <cellStyle name="Lien hypertexte visité" xfId="845" builtinId="9" hidden="1"/>
    <cellStyle name="Lien hypertexte visité" xfId="847" builtinId="9" hidden="1"/>
    <cellStyle name="Lien hypertexte visité" xfId="849" builtinId="9" hidden="1"/>
    <cellStyle name="Lien hypertexte visité" xfId="851" builtinId="9" hidden="1"/>
    <cellStyle name="Lien hypertexte visité" xfId="853" builtinId="9" hidden="1"/>
    <cellStyle name="Lien hypertexte visité" xfId="855" builtinId="9" hidden="1"/>
    <cellStyle name="Lien hypertexte visité" xfId="857" builtinId="9" hidden="1"/>
    <cellStyle name="Lien hypertexte visité" xfId="859" builtinId="9" hidden="1"/>
    <cellStyle name="Lien hypertexte visité" xfId="861" builtinId="9" hidden="1"/>
    <cellStyle name="Lien hypertexte visité" xfId="863" builtinId="9" hidden="1"/>
    <cellStyle name="Lien hypertexte visité" xfId="865" builtinId="9" hidden="1"/>
    <cellStyle name="Lien hypertexte visité" xfId="867" builtinId="9" hidden="1"/>
    <cellStyle name="Lien hypertexte visité" xfId="869" builtinId="9" hidden="1"/>
    <cellStyle name="Lien hypertexte visité" xfId="871" builtinId="9" hidden="1"/>
    <cellStyle name="Lien hypertexte visité" xfId="873" builtinId="9" hidden="1"/>
    <cellStyle name="Lien hypertexte visité" xfId="875" builtinId="9" hidden="1"/>
    <cellStyle name="Lien hypertexte visité" xfId="877" builtinId="9" hidden="1"/>
    <cellStyle name="Lien hypertexte visité" xfId="879" builtinId="9" hidden="1"/>
    <cellStyle name="Lien hypertexte visité" xfId="881" builtinId="9" hidden="1"/>
    <cellStyle name="Lien hypertexte visité" xfId="883" builtinId="9" hidden="1"/>
    <cellStyle name="Lien hypertexte visité" xfId="885" builtinId="9" hidden="1"/>
    <cellStyle name="Lien hypertexte visité" xfId="887" builtinId="9" hidden="1"/>
    <cellStyle name="Lien hypertexte visité" xfId="889" builtinId="9" hidden="1"/>
    <cellStyle name="Lien hypertexte visité" xfId="891" builtinId="9" hidden="1"/>
    <cellStyle name="Lien hypertexte visité" xfId="893" builtinId="9" hidden="1"/>
    <cellStyle name="Lien hypertexte visité" xfId="895" builtinId="9" hidden="1"/>
    <cellStyle name="Lien hypertexte visité" xfId="897" builtinId="9" hidden="1"/>
    <cellStyle name="Lien hypertexte visité" xfId="899" builtinId="9" hidden="1"/>
    <cellStyle name="Lien hypertexte visité" xfId="901" builtinId="9" hidden="1"/>
    <cellStyle name="Lien hypertexte visité" xfId="903" builtinId="9" hidden="1"/>
    <cellStyle name="Lien hypertexte visité" xfId="905" builtinId="9" hidden="1"/>
    <cellStyle name="Lien hypertexte visité" xfId="907" builtinId="9" hidden="1"/>
    <cellStyle name="Lien hypertexte visité" xfId="909" builtinId="9" hidden="1"/>
    <cellStyle name="Lien hypertexte visité" xfId="911" builtinId="9" hidden="1"/>
    <cellStyle name="Lien hypertexte visité" xfId="913" builtinId="9" hidden="1"/>
    <cellStyle name="Lien hypertexte visité" xfId="915" builtinId="9" hidden="1"/>
    <cellStyle name="Lien hypertexte visité" xfId="917" builtinId="9" hidden="1"/>
    <cellStyle name="Lien hypertexte visité" xfId="919" builtinId="9" hidden="1"/>
    <cellStyle name="Lien hypertexte visité" xfId="921" builtinId="9" hidden="1"/>
    <cellStyle name="Lien hypertexte visité" xfId="923" builtinId="9" hidden="1"/>
    <cellStyle name="Lien hypertexte visité" xfId="925" builtinId="9" hidden="1"/>
    <cellStyle name="Lien hypertexte visité" xfId="927" builtinId="9" hidden="1"/>
    <cellStyle name="Lien hypertexte visité" xfId="929" builtinId="9" hidden="1"/>
    <cellStyle name="Lien hypertexte visité" xfId="931" builtinId="9" hidden="1"/>
    <cellStyle name="Lien hypertexte visité" xfId="933" builtinId="9" hidden="1"/>
    <cellStyle name="Lien hypertexte visité" xfId="935" builtinId="9" hidden="1"/>
    <cellStyle name="Lien hypertexte visité" xfId="937" builtinId="9" hidden="1"/>
    <cellStyle name="Lien hypertexte visité" xfId="939" builtinId="9" hidden="1"/>
    <cellStyle name="Lien hypertexte visité" xfId="941" builtinId="9" hidden="1"/>
    <cellStyle name="Lien hypertexte visité" xfId="943" builtinId="9" hidden="1"/>
    <cellStyle name="Lien hypertexte visité" xfId="945" builtinId="9" hidden="1"/>
    <cellStyle name="Lien hypertexte visité" xfId="947" builtinId="9" hidden="1"/>
    <cellStyle name="Lien hypertexte visité" xfId="949" builtinId="9" hidden="1"/>
    <cellStyle name="Lien hypertexte visité" xfId="951" builtinId="9" hidden="1"/>
    <cellStyle name="Lien hypertexte visité" xfId="953" builtinId="9" hidden="1"/>
    <cellStyle name="Lien hypertexte visité" xfId="955" builtinId="9" hidden="1"/>
    <cellStyle name="Lien hypertexte visité" xfId="957" builtinId="9" hidden="1"/>
    <cellStyle name="Lien hypertexte visité" xfId="959" builtinId="9" hidden="1"/>
    <cellStyle name="Lien hypertexte visité" xfId="961" builtinId="9" hidden="1"/>
    <cellStyle name="Lien hypertexte visité" xfId="963" builtinId="9" hidden="1"/>
    <cellStyle name="Lien hypertexte visité" xfId="965" builtinId="9" hidden="1"/>
    <cellStyle name="Lien hypertexte visité" xfId="967" builtinId="9" hidden="1"/>
    <cellStyle name="Lien hypertexte visité" xfId="969" builtinId="9" hidden="1"/>
    <cellStyle name="Lien hypertexte visité" xfId="971" builtinId="9" hidden="1"/>
    <cellStyle name="Lien hypertexte visité" xfId="973" builtinId="9" hidden="1"/>
    <cellStyle name="Lien hypertexte visité" xfId="975" builtinId="9" hidden="1"/>
    <cellStyle name="Lien hypertexte visité" xfId="977" builtinId="9" hidden="1"/>
    <cellStyle name="Lien hypertexte visité" xfId="979" builtinId="9" hidden="1"/>
    <cellStyle name="Lien hypertexte visité" xfId="981" builtinId="9" hidden="1"/>
    <cellStyle name="Lien hypertexte visité" xfId="983" builtinId="9" hidden="1"/>
    <cellStyle name="Lien hypertexte visité" xfId="985" builtinId="9" hidden="1"/>
    <cellStyle name="Lien hypertexte visité" xfId="987" builtinId="9" hidden="1"/>
    <cellStyle name="Lien hypertexte visité" xfId="989" builtinId="9" hidden="1"/>
    <cellStyle name="Normal" xfId="0" builtinId="0"/>
    <cellStyle name="Pourcentage" xfId="8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85"/>
  <sheetViews>
    <sheetView tabSelected="1" zoomScale="70" zoomScaleNormal="70" workbookViewId="0">
      <selection activeCell="B50" sqref="B50"/>
    </sheetView>
  </sheetViews>
  <sheetFormatPr baseColWidth="10" defaultRowHeight="15"/>
  <cols>
    <col min="2" max="2" width="33.42578125" customWidth="1"/>
    <col min="3" max="3" width="12" customWidth="1"/>
    <col min="4" max="4" width="11" customWidth="1"/>
    <col min="5" max="5" width="11.42578125" customWidth="1"/>
    <col min="6" max="6" width="10.28515625" customWidth="1"/>
    <col min="7" max="7" width="12" customWidth="1"/>
    <col min="9" max="9" width="13.7109375" customWidth="1"/>
    <col min="10" max="10" width="33" customWidth="1"/>
    <col min="11" max="11" width="29.28515625" customWidth="1"/>
    <col min="12" max="12" width="12" customWidth="1"/>
    <col min="13" max="13" width="11.42578125" customWidth="1"/>
    <col min="14" max="14" width="11.85546875" customWidth="1"/>
    <col min="15" max="15" width="11" customWidth="1"/>
    <col min="16" max="16" width="12.28515625" customWidth="1"/>
    <col min="17" max="17" width="13.140625" customWidth="1"/>
  </cols>
  <sheetData>
    <row r="2" spans="2:18">
      <c r="B2" s="2" t="s">
        <v>12</v>
      </c>
      <c r="C2" s="26">
        <v>132</v>
      </c>
      <c r="D2" s="26">
        <v>272</v>
      </c>
      <c r="E2" s="26">
        <v>10094</v>
      </c>
      <c r="F2" s="26">
        <v>2603</v>
      </c>
      <c r="G2" s="26">
        <v>25603</v>
      </c>
      <c r="I2" s="13"/>
      <c r="J2" s="13"/>
      <c r="L2" s="3"/>
      <c r="M2" s="1"/>
      <c r="N2" s="1"/>
      <c r="O2" s="1"/>
      <c r="P2" s="1"/>
      <c r="Q2" s="1"/>
    </row>
    <row r="3" spans="2:18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10" t="s">
        <v>16</v>
      </c>
      <c r="I3" s="10" t="s">
        <v>30</v>
      </c>
      <c r="J3" s="10"/>
      <c r="L3" s="2"/>
      <c r="M3" s="2"/>
      <c r="N3" s="2"/>
      <c r="O3" s="2"/>
      <c r="P3" s="2"/>
      <c r="Q3" s="2"/>
      <c r="R3" s="10"/>
    </row>
    <row r="4" spans="2:18">
      <c r="B4" s="1" t="s">
        <v>5</v>
      </c>
      <c r="C4" s="14">
        <v>2.8000000000000004E-3</v>
      </c>
      <c r="D4" s="14">
        <v>2.3E-3</v>
      </c>
      <c r="E4" s="14">
        <v>2.1000000000000003E-3</v>
      </c>
      <c r="F4" s="14">
        <v>2.2000000000000006E-3</v>
      </c>
      <c r="G4" s="14">
        <v>2.3000000000000004E-3</v>
      </c>
      <c r="H4" s="14">
        <f t="shared" ref="H4:H14" si="0">AVERAGE(C4:G4)</f>
        <v>2.3400000000000005E-3</v>
      </c>
      <c r="I4" s="14">
        <f>((C4*C$2+D4*D$2+E4*E$2+F4*F$2+G4*G$2)/SUM(C$2:G$2))</f>
        <v>2.2428198635799923E-3</v>
      </c>
      <c r="J4" s="14"/>
      <c r="K4" s="19"/>
      <c r="Q4" s="13"/>
      <c r="R4" s="13"/>
    </row>
    <row r="5" spans="2:18">
      <c r="B5" s="1" t="s">
        <v>6</v>
      </c>
      <c r="C5" s="14">
        <v>2.9999999999999996E-3</v>
      </c>
      <c r="D5" s="14">
        <v>2.0000000000000005E-3</v>
      </c>
      <c r="E5" s="14">
        <v>2.9999999999999996E-3</v>
      </c>
      <c r="F5" s="14">
        <v>2.8999999999999994E-3</v>
      </c>
      <c r="G5" s="14">
        <v>2.7000000000000001E-3</v>
      </c>
      <c r="H5" s="14">
        <f t="shared" si="0"/>
        <v>2.7200000000000002E-3</v>
      </c>
      <c r="I5" s="14">
        <f t="shared" ref="I5:I14" si="1">((C5*C$2+D5*D$2+E5*E$2+F5*F$2+G5*G$2)/SUM(C$2:G$2))</f>
        <v>2.787794543199669E-3</v>
      </c>
      <c r="J5" s="14"/>
      <c r="K5" s="19"/>
      <c r="L5" s="1" t="s">
        <v>7</v>
      </c>
      <c r="M5" s="16" t="s">
        <v>8</v>
      </c>
      <c r="N5" s="16" t="s">
        <v>9</v>
      </c>
      <c r="O5" s="16" t="s">
        <v>10</v>
      </c>
      <c r="P5" s="16" t="s">
        <v>11</v>
      </c>
      <c r="Q5" s="23" t="s">
        <v>15</v>
      </c>
      <c r="R5" s="13"/>
    </row>
    <row r="6" spans="2:18">
      <c r="B6" s="1" t="s">
        <v>7</v>
      </c>
      <c r="C6" s="14">
        <v>0.62909999999999999</v>
      </c>
      <c r="D6" s="14">
        <v>0.40899999999999997</v>
      </c>
      <c r="E6" s="14">
        <v>0.36630000000000001</v>
      </c>
      <c r="F6" s="14">
        <v>0.80299999999999994</v>
      </c>
      <c r="G6" s="14">
        <v>0.53289999999999993</v>
      </c>
      <c r="H6" s="14">
        <f t="shared" si="0"/>
        <v>0.54805999999999988</v>
      </c>
      <c r="I6" s="14">
        <f t="shared" si="1"/>
        <v>0.50707340584952454</v>
      </c>
      <c r="J6" s="14"/>
      <c r="K6" s="20" t="s">
        <v>17</v>
      </c>
      <c r="L6" s="17">
        <f>CORREL(C6:G6,C25:G25)</f>
        <v>0.85606264569660029</v>
      </c>
      <c r="M6" s="17">
        <f>CORREL(C7:G7,C26:G26)</f>
        <v>0.7566828037756087</v>
      </c>
      <c r="N6" s="17">
        <f>CORREL(C8:G8,C27:G27)</f>
        <v>0.83416508395124078</v>
      </c>
      <c r="O6" s="17">
        <f>CORREL(C9:G9,C28:G28)</f>
        <v>0.97457334403337348</v>
      </c>
      <c r="P6" s="17">
        <f>CORREL(C10:G10,C29:G29)</f>
        <v>0.99760977666480122</v>
      </c>
      <c r="Q6" s="17">
        <f>CORREL(C18:G18,C32:G32)</f>
        <v>0.97615734962673084</v>
      </c>
      <c r="R6" s="1"/>
    </row>
    <row r="7" spans="2:18">
      <c r="B7" s="1" t="s">
        <v>8</v>
      </c>
      <c r="C7" s="14">
        <v>0.57999999999999996</v>
      </c>
      <c r="D7" s="14">
        <v>0.33710000000000007</v>
      </c>
      <c r="E7" s="14">
        <v>0.29869999999999997</v>
      </c>
      <c r="F7" s="14">
        <v>0.67509999999999992</v>
      </c>
      <c r="G7" s="14">
        <v>0.44950000000000001</v>
      </c>
      <c r="H7" s="14">
        <f t="shared" si="0"/>
        <v>0.46807999999999994</v>
      </c>
      <c r="I7" s="14">
        <f t="shared" si="1"/>
        <v>0.42499903885903262</v>
      </c>
      <c r="J7" s="14"/>
      <c r="K7" s="20" t="s">
        <v>18</v>
      </c>
      <c r="L7" s="17">
        <f>CORREL(C25:G25,C39:G39)</f>
        <v>0.96653851684727343</v>
      </c>
      <c r="M7" s="17">
        <f>CORREL(C26:G26,C40:G40)</f>
        <v>0.99664968264118692</v>
      </c>
      <c r="N7" s="17">
        <f>CORREL(C27:G27,C41:G41)</f>
        <v>0.49284637931592495</v>
      </c>
      <c r="O7" s="17">
        <f>CORREL(C28:G28,C42:G42)</f>
        <v>0.99151421233505854</v>
      </c>
      <c r="P7" s="17">
        <f>CORREL(C29:G29,C43:G43)</f>
        <v>0.82456906021395271</v>
      </c>
      <c r="Q7" s="17">
        <f>CORREL(C32:G32,C46:G46)</f>
        <v>0.96714909602735732</v>
      </c>
      <c r="R7" s="13"/>
    </row>
    <row r="8" spans="2:18">
      <c r="B8" s="1" t="s">
        <v>9</v>
      </c>
      <c r="C8" s="14">
        <v>0.23330000000000001</v>
      </c>
      <c r="D8" s="14">
        <v>0.2339</v>
      </c>
      <c r="E8" s="14">
        <v>0.33140000000000003</v>
      </c>
      <c r="F8" s="14">
        <v>0.26490000000000002</v>
      </c>
      <c r="G8" s="14">
        <v>0.55500000000000016</v>
      </c>
      <c r="H8" s="14">
        <f t="shared" si="0"/>
        <v>0.32369999999999999</v>
      </c>
      <c r="I8" s="14">
        <f t="shared" si="1"/>
        <v>0.47382099266225725</v>
      </c>
      <c r="J8" s="14"/>
      <c r="K8" s="19"/>
      <c r="L8" s="1"/>
      <c r="M8" s="13"/>
      <c r="N8" s="13"/>
      <c r="O8" s="13"/>
      <c r="P8" s="13"/>
      <c r="Q8" s="13"/>
      <c r="R8" s="13"/>
    </row>
    <row r="9" spans="2:18">
      <c r="B9" s="1" t="s">
        <v>10</v>
      </c>
      <c r="C9" s="14">
        <v>0.64890000000000003</v>
      </c>
      <c r="D9" s="14">
        <v>0.23780000000000001</v>
      </c>
      <c r="E9" s="14">
        <v>0.14030000000000001</v>
      </c>
      <c r="F9" s="14">
        <v>0.23139999999999999</v>
      </c>
      <c r="G9" s="14">
        <v>0.1419</v>
      </c>
      <c r="H9" s="14">
        <f t="shared" si="0"/>
        <v>0.28006000000000003</v>
      </c>
      <c r="I9" s="14">
        <f t="shared" si="1"/>
        <v>0.14990503565522945</v>
      </c>
      <c r="J9" s="14"/>
      <c r="K9" s="19"/>
      <c r="L9" s="1"/>
      <c r="M9" s="13"/>
      <c r="N9" s="13"/>
      <c r="O9" s="13"/>
      <c r="P9" s="13"/>
      <c r="Q9" s="13"/>
      <c r="R9" s="13"/>
    </row>
    <row r="10" spans="2:18">
      <c r="B10" s="1" t="s">
        <v>11</v>
      </c>
      <c r="C10" s="14">
        <v>0.58219999999999994</v>
      </c>
      <c r="D10" s="14">
        <v>0.39130000000000004</v>
      </c>
      <c r="E10" s="14">
        <v>0.28610000000000002</v>
      </c>
      <c r="F10" s="14">
        <v>0.73139999999999994</v>
      </c>
      <c r="G10" s="14">
        <v>0.3695</v>
      </c>
      <c r="H10" s="14">
        <f t="shared" si="0"/>
        <v>0.47210000000000002</v>
      </c>
      <c r="I10" s="14">
        <f t="shared" si="1"/>
        <v>0.37296713776353863</v>
      </c>
      <c r="J10" s="14"/>
      <c r="K10" s="19"/>
      <c r="L10" s="1"/>
      <c r="M10" s="13"/>
      <c r="N10" s="13"/>
      <c r="O10" s="13"/>
      <c r="P10" s="13"/>
      <c r="Q10" s="13"/>
      <c r="R10" s="13"/>
    </row>
    <row r="11" spans="2:18">
      <c r="B11" s="1" t="s">
        <v>31</v>
      </c>
      <c r="C11" s="14">
        <v>0.5847</v>
      </c>
      <c r="D11" s="14">
        <v>0.38620000000000004</v>
      </c>
      <c r="E11" s="14">
        <v>0.31730000000000003</v>
      </c>
      <c r="F11" s="14">
        <v>0.73770000000000002</v>
      </c>
      <c r="G11" s="14">
        <v>0.49560000000000004</v>
      </c>
      <c r="H11" s="14">
        <f t="shared" si="0"/>
        <v>0.50429999999999997</v>
      </c>
      <c r="I11" s="14">
        <f>((C11*C$2+D11*D$2+E11*E$2+F11*F$2+G11*G$2)/SUM(C$2:G$2))</f>
        <v>0.46491662102108311</v>
      </c>
      <c r="J11" s="14"/>
      <c r="K11" s="19"/>
      <c r="L11" s="1"/>
      <c r="M11" s="13"/>
      <c r="N11" s="13"/>
      <c r="O11" s="13"/>
      <c r="P11" s="13"/>
      <c r="Q11" s="13"/>
      <c r="R11" s="13"/>
    </row>
    <row r="12" spans="2:18">
      <c r="B12" s="1" t="s">
        <v>32</v>
      </c>
      <c r="C12" s="14">
        <v>0.39479999999999998</v>
      </c>
      <c r="D12" s="14">
        <v>0.20540000000000003</v>
      </c>
      <c r="E12" s="14">
        <v>0.27900000000000003</v>
      </c>
      <c r="F12" s="14">
        <v>0.53039999999999998</v>
      </c>
      <c r="G12" s="14">
        <v>0.35879999999999995</v>
      </c>
      <c r="H12" s="14">
        <f t="shared" si="0"/>
        <v>0.35368000000000005</v>
      </c>
      <c r="I12" s="14">
        <f t="shared" si="1"/>
        <v>0.3485736874741629</v>
      </c>
      <c r="J12" s="14"/>
      <c r="K12" s="19"/>
      <c r="L12" s="1"/>
      <c r="M12" s="13"/>
      <c r="N12" s="13"/>
      <c r="O12" s="13"/>
      <c r="P12" s="13"/>
      <c r="Q12" s="13"/>
      <c r="R12" s="13"/>
    </row>
    <row r="13" spans="2:18">
      <c r="B13" s="1" t="s">
        <v>33</v>
      </c>
      <c r="C13" s="14">
        <v>0.37189999999999995</v>
      </c>
      <c r="D13" s="14">
        <v>0.2177</v>
      </c>
      <c r="E13" s="14">
        <v>0.32140000000000002</v>
      </c>
      <c r="F13" s="14">
        <v>0.40049999999999997</v>
      </c>
      <c r="G13" s="14">
        <v>0.4662</v>
      </c>
      <c r="H13" s="14">
        <f t="shared" si="0"/>
        <v>0.35553999999999997</v>
      </c>
      <c r="I13" s="14">
        <f t="shared" si="1"/>
        <v>0.42194958918974784</v>
      </c>
      <c r="J13" s="14"/>
      <c r="K13" s="19"/>
      <c r="L13" s="1"/>
      <c r="M13" s="13"/>
      <c r="N13" s="13"/>
      <c r="O13" s="13"/>
      <c r="P13" s="13"/>
      <c r="Q13" s="13"/>
      <c r="R13" s="13"/>
    </row>
    <row r="14" spans="2:18">
      <c r="B14" s="1" t="s">
        <v>34</v>
      </c>
      <c r="C14" s="14">
        <v>0.50249999999999995</v>
      </c>
      <c r="D14" s="14">
        <v>0.34249999999999997</v>
      </c>
      <c r="E14" s="14">
        <v>0.43709999999999993</v>
      </c>
      <c r="F14" s="14">
        <v>0.54294856231976296</v>
      </c>
      <c r="G14" s="14">
        <v>0.56950000000000001</v>
      </c>
      <c r="H14" s="14">
        <f t="shared" si="0"/>
        <v>0.47890971246395253</v>
      </c>
      <c r="I14" s="14">
        <f t="shared" si="1"/>
        <v>0.53136060892203241</v>
      </c>
      <c r="J14" s="14"/>
      <c r="K14" s="19"/>
      <c r="L14" s="1"/>
      <c r="M14" s="13"/>
      <c r="N14" s="13"/>
      <c r="O14" s="13"/>
      <c r="P14" s="13"/>
      <c r="Q14" s="13"/>
      <c r="R14" s="13"/>
    </row>
    <row r="15" spans="2:18">
      <c r="B15" s="1" t="s">
        <v>35</v>
      </c>
      <c r="C15" s="14">
        <v>0.80893750000000009</v>
      </c>
      <c r="D15" s="14">
        <v>0.65647500000000003</v>
      </c>
      <c r="E15" s="14">
        <v>0.61503750000000001</v>
      </c>
      <c r="F15" s="14">
        <v>0.91220000000000001</v>
      </c>
      <c r="G15" s="14">
        <v>0.79717500000000008</v>
      </c>
      <c r="H15" s="14">
        <f t="shared" ref="H15:H17" si="2">AVERAGE(C15:G15)</f>
        <v>0.75796500000000011</v>
      </c>
      <c r="I15" s="14">
        <f>((C15*C$2+D15*D$2+E15*E$2+F15*F$2+G15*G$2)/SUM(C$2:G$2))</f>
        <v>0.75646076891277392</v>
      </c>
      <c r="J15" s="14"/>
      <c r="K15" s="19"/>
      <c r="L15" s="1"/>
      <c r="M15" s="13"/>
      <c r="N15" s="13"/>
      <c r="O15" s="13"/>
      <c r="P15" s="13"/>
      <c r="Q15" s="13"/>
      <c r="R15" s="13"/>
    </row>
    <row r="16" spans="2:18">
      <c r="B16" s="1" t="s">
        <v>36</v>
      </c>
      <c r="C16" s="14">
        <v>0.84243750000000006</v>
      </c>
      <c r="D16" s="14">
        <v>0.69423750000000006</v>
      </c>
      <c r="E16" s="14">
        <v>0.66701250000000001</v>
      </c>
      <c r="F16" s="14">
        <v>0.94112499999999999</v>
      </c>
      <c r="G16" s="14">
        <v>0.8330375000000001</v>
      </c>
      <c r="H16" s="14">
        <f t="shared" si="2"/>
        <v>0.79557</v>
      </c>
      <c r="I16" s="14">
        <f t="shared" ref="I16:I17" si="3">((C16*C$2+D16*D$2+E16*E$2+F16*F$2+G16*G$2)/SUM(C$2:G$2))</f>
        <v>0.79606412806169913</v>
      </c>
      <c r="J16" s="14"/>
      <c r="K16" s="19"/>
      <c r="L16" s="1"/>
      <c r="M16" s="13"/>
      <c r="N16" s="13"/>
      <c r="O16" s="13"/>
      <c r="P16" s="13"/>
      <c r="Q16" s="13"/>
      <c r="R16" s="13"/>
    </row>
    <row r="17" spans="2:18">
      <c r="B17" s="1" t="s">
        <v>37</v>
      </c>
      <c r="C17" s="14">
        <v>0.95037499999999997</v>
      </c>
      <c r="D17" s="14">
        <v>0.73262500000000008</v>
      </c>
      <c r="E17" s="14">
        <v>0.71074999999999999</v>
      </c>
      <c r="F17" s="14">
        <v>0.96399999999999986</v>
      </c>
      <c r="G17" s="14">
        <v>0.94337499999999996</v>
      </c>
      <c r="H17" s="14">
        <f t="shared" si="2"/>
        <v>0.86022500000000002</v>
      </c>
      <c r="I17" s="14">
        <f t="shared" si="3"/>
        <v>0.88263631988941704</v>
      </c>
      <c r="J17" s="14"/>
      <c r="K17" s="19"/>
      <c r="L17" s="1"/>
      <c r="M17" s="13"/>
      <c r="N17" s="13"/>
      <c r="O17" s="13"/>
      <c r="P17" s="13"/>
      <c r="Q17" s="13"/>
      <c r="R17" s="13"/>
    </row>
    <row r="18" spans="2:18">
      <c r="B18" s="11" t="s">
        <v>15</v>
      </c>
      <c r="C18" s="14">
        <f>AVERAGE(C6:C10)</f>
        <v>0.53469999999999995</v>
      </c>
      <c r="D18" s="14">
        <f>AVERAGE(D6:D10)</f>
        <v>0.32181999999999999</v>
      </c>
      <c r="E18" s="14">
        <f>AVERAGE(E6:E10)</f>
        <v>0.28456000000000004</v>
      </c>
      <c r="F18" s="14">
        <f>AVERAGE(F6:F10)</f>
        <v>0.54115999999999997</v>
      </c>
      <c r="G18" s="14">
        <f>AVERAGE(G6:G10)</f>
        <v>0.40976000000000001</v>
      </c>
      <c r="H18" s="14"/>
      <c r="K18" s="19"/>
      <c r="L18" s="21" t="s">
        <v>19</v>
      </c>
      <c r="M18" s="22" t="s">
        <v>20</v>
      </c>
      <c r="N18" s="22" t="s">
        <v>21</v>
      </c>
      <c r="O18" s="22" t="s">
        <v>22</v>
      </c>
      <c r="P18" s="22" t="s">
        <v>23</v>
      </c>
      <c r="Q18" s="16" t="s">
        <v>24</v>
      </c>
      <c r="R18" s="13"/>
    </row>
    <row r="19" spans="2:18">
      <c r="B19" s="1"/>
      <c r="H19" s="7"/>
      <c r="K19" s="20" t="s">
        <v>26</v>
      </c>
      <c r="L19" s="18">
        <f t="shared" ref="L19:Q19" si="4">CORREL($D6:$D10,C6:C10)</f>
        <v>0.5137178159679866</v>
      </c>
      <c r="M19" s="18">
        <f t="shared" si="4"/>
        <v>1</v>
      </c>
      <c r="N19" s="18">
        <f t="shared" si="4"/>
        <v>0.53944509016239706</v>
      </c>
      <c r="O19" s="18">
        <f t="shared" si="4"/>
        <v>0.98248335264240994</v>
      </c>
      <c r="P19" s="18">
        <f t="shared" si="4"/>
        <v>0.33087747650312388</v>
      </c>
      <c r="Q19" s="18">
        <f t="shared" si="4"/>
        <v>0.96220200497876951</v>
      </c>
    </row>
    <row r="20" spans="2:18">
      <c r="K20" s="20" t="s">
        <v>25</v>
      </c>
      <c r="L20" s="18">
        <f t="shared" ref="L20:Q20" si="5">CORREL($D25:$D29,C25:C29)</f>
        <v>0.13861280268378462</v>
      </c>
      <c r="M20" s="18">
        <f t="shared" si="5"/>
        <v>1</v>
      </c>
      <c r="N20" s="18">
        <f t="shared" si="5"/>
        <v>0.78883513578908315</v>
      </c>
      <c r="O20" s="18">
        <f t="shared" si="5"/>
        <v>0.93691625817563617</v>
      </c>
      <c r="P20" s="18">
        <f t="shared" si="5"/>
        <v>0.92685250612545356</v>
      </c>
      <c r="Q20" s="18">
        <f t="shared" si="5"/>
        <v>0.98748426816964241</v>
      </c>
    </row>
    <row r="21" spans="2:18">
      <c r="B21" s="2" t="s">
        <v>13</v>
      </c>
      <c r="C21" s="25">
        <v>4792</v>
      </c>
      <c r="D21" s="25">
        <v>1304</v>
      </c>
      <c r="E21" s="25">
        <v>149506</v>
      </c>
      <c r="F21" s="25">
        <v>23235</v>
      </c>
      <c r="G21" s="25">
        <v>475834</v>
      </c>
      <c r="H21" s="7"/>
      <c r="K21" s="20" t="s">
        <v>27</v>
      </c>
      <c r="L21" s="18">
        <f t="shared" ref="L21:Q21" si="6">CORREL($D39:$D43,C39:C43)</f>
        <v>0.20639661302739162</v>
      </c>
      <c r="M21" s="18">
        <f t="shared" si="6"/>
        <v>0.99999999999999989</v>
      </c>
      <c r="N21" s="18">
        <f t="shared" si="6"/>
        <v>0.75364411792322317</v>
      </c>
      <c r="O21" s="18">
        <f t="shared" si="6"/>
        <v>0.95982832662182149</v>
      </c>
      <c r="P21" s="18">
        <f t="shared" si="6"/>
        <v>0.88296008437531726</v>
      </c>
      <c r="Q21" s="18">
        <f t="shared" si="6"/>
        <v>0.98657677626616269</v>
      </c>
    </row>
    <row r="22" spans="2:18">
      <c r="B22" s="2"/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10" t="s">
        <v>16</v>
      </c>
      <c r="I22" s="10" t="s">
        <v>30</v>
      </c>
      <c r="J22" s="10"/>
      <c r="K22" s="19"/>
      <c r="L22" s="2"/>
      <c r="M22" s="2"/>
      <c r="N22" s="2"/>
      <c r="O22" s="2"/>
      <c r="P22" s="2"/>
      <c r="Q22" s="2"/>
      <c r="R22" s="10"/>
    </row>
    <row r="23" spans="2:18">
      <c r="B23" s="1" t="s">
        <v>5</v>
      </c>
      <c r="C23" s="14">
        <v>2.1000000000000003E-3</v>
      </c>
      <c r="D23" s="14">
        <v>2.2000000000000006E-3</v>
      </c>
      <c r="E23" s="14">
        <v>2.3000000000000008E-3</v>
      </c>
      <c r="F23" s="14">
        <v>2.2000000000000006E-3</v>
      </c>
      <c r="G23" s="14">
        <v>2.4000000000000002E-3</v>
      </c>
      <c r="H23" s="14">
        <f t="shared" ref="H23:H31" si="7">AVERAGE(C23:G23)</f>
        <v>2.2400000000000002E-3</v>
      </c>
      <c r="I23" s="14">
        <f>((C23*C$21+D23*D$21+E23*E$21+F23*F$21+G23*G$21)/SUM(C$21:G$21))</f>
        <v>2.36747068374802E-3</v>
      </c>
      <c r="J23" s="14"/>
      <c r="K23" s="19"/>
      <c r="L23" s="1"/>
      <c r="M23" s="13"/>
      <c r="N23" s="13"/>
      <c r="O23" s="13"/>
      <c r="P23" s="13"/>
      <c r="Q23" s="13"/>
      <c r="R23" s="13"/>
    </row>
    <row r="24" spans="2:18">
      <c r="B24" s="1" t="s">
        <v>6</v>
      </c>
      <c r="C24" s="14">
        <v>2.9999999999999996E-3</v>
      </c>
      <c r="D24" s="14">
        <v>2.9999999999999996E-3</v>
      </c>
      <c r="E24" s="14">
        <v>2.9999999999999996E-3</v>
      </c>
      <c r="F24" s="14">
        <v>2.9999999999999996E-3</v>
      </c>
      <c r="G24" s="14">
        <v>2.9999999999999996E-3</v>
      </c>
      <c r="H24" s="14">
        <f t="shared" si="7"/>
        <v>2.9999999999999996E-3</v>
      </c>
      <c r="I24" s="14">
        <f t="shared" ref="I24:I31" si="8">((C24*C$21+D24*D$21+E24*E$21+F24*F$21+G24*G$21)/SUM(C$21:G$21))</f>
        <v>2.9999999999999996E-3</v>
      </c>
      <c r="J24" s="14"/>
      <c r="K24" s="19"/>
      <c r="L24" s="21" t="s">
        <v>19</v>
      </c>
      <c r="M24" s="22" t="s">
        <v>20</v>
      </c>
      <c r="N24" s="22" t="s">
        <v>21</v>
      </c>
      <c r="O24" s="22" t="s">
        <v>22</v>
      </c>
      <c r="P24" s="22" t="s">
        <v>23</v>
      </c>
      <c r="Q24" s="16" t="s">
        <v>24</v>
      </c>
      <c r="R24" s="13"/>
    </row>
    <row r="25" spans="2:18">
      <c r="B25" s="1" t="s">
        <v>7</v>
      </c>
      <c r="C25" s="14">
        <v>0.48249999999999993</v>
      </c>
      <c r="D25" s="14">
        <v>0.48080000000000006</v>
      </c>
      <c r="E25" s="14">
        <v>0.36680000000000001</v>
      </c>
      <c r="F25" s="14">
        <v>0.61099999999999999</v>
      </c>
      <c r="G25" s="14">
        <v>0.52719999999999989</v>
      </c>
      <c r="H25" s="14">
        <f t="shared" si="7"/>
        <v>0.49366000000000004</v>
      </c>
      <c r="I25" s="14">
        <f t="shared" si="8"/>
        <v>0.49312429265997726</v>
      </c>
      <c r="J25" s="14"/>
      <c r="K25" s="20" t="s">
        <v>28</v>
      </c>
      <c r="L25" s="17">
        <f t="shared" ref="L25:Q25" si="9">CORREL(C6:C10,C25:C29)</f>
        <v>0.98219384087917383</v>
      </c>
      <c r="M25" s="17">
        <f t="shared" si="9"/>
        <v>0.89164062543565115</v>
      </c>
      <c r="N25" s="17">
        <f t="shared" si="9"/>
        <v>0.97326196134377974</v>
      </c>
      <c r="O25" s="17">
        <f t="shared" si="9"/>
        <v>0.98161172463861457</v>
      </c>
      <c r="P25" s="17">
        <f t="shared" si="9"/>
        <v>0.81066681890511538</v>
      </c>
      <c r="Q25" s="17">
        <f t="shared" si="9"/>
        <v>0.98688805844701744</v>
      </c>
      <c r="R25" s="13"/>
    </row>
    <row r="26" spans="2:18">
      <c r="B26" s="1" t="s">
        <v>8</v>
      </c>
      <c r="C26" s="14">
        <v>0.46679999999999999</v>
      </c>
      <c r="D26" s="14">
        <v>0.38669999999999999</v>
      </c>
      <c r="E26" s="14">
        <v>0.28209999999999996</v>
      </c>
      <c r="F26" s="14">
        <v>0.50819999999999999</v>
      </c>
      <c r="G26" s="14">
        <v>0.53210000000000002</v>
      </c>
      <c r="H26" s="14">
        <f t="shared" si="7"/>
        <v>0.43518000000000001</v>
      </c>
      <c r="I26" s="14">
        <f t="shared" si="8"/>
        <v>0.47339213650826145</v>
      </c>
      <c r="J26" s="14"/>
      <c r="K26" s="20" t="s">
        <v>29</v>
      </c>
      <c r="L26" s="17">
        <f t="shared" ref="L26:Q26" si="10">CORREL(C25:C29,C39:C43)</f>
        <v>0.98576098016463531</v>
      </c>
      <c r="M26" s="17">
        <f t="shared" si="10"/>
        <v>0.98512921663334418</v>
      </c>
      <c r="N26" s="17">
        <f t="shared" si="10"/>
        <v>0.97164503712590067</v>
      </c>
      <c r="O26" s="17">
        <f t="shared" si="10"/>
        <v>0.93288527399137433</v>
      </c>
      <c r="P26" s="17">
        <f t="shared" si="10"/>
        <v>0.99113054561970471</v>
      </c>
      <c r="Q26" s="17">
        <f t="shared" si="10"/>
        <v>0.97402417448878742</v>
      </c>
      <c r="R26" s="13"/>
    </row>
    <row r="27" spans="2:18">
      <c r="B27" s="1" t="s">
        <v>9</v>
      </c>
      <c r="C27" s="14">
        <v>0.27630000000000005</v>
      </c>
      <c r="D27" s="14">
        <v>0.27250000000000002</v>
      </c>
      <c r="E27" s="14">
        <v>0.35170000000000001</v>
      </c>
      <c r="F27" s="14">
        <v>0.25529999999999997</v>
      </c>
      <c r="G27" s="14">
        <v>0.36549999999999999</v>
      </c>
      <c r="H27" s="14">
        <f t="shared" si="7"/>
        <v>0.30426000000000003</v>
      </c>
      <c r="I27" s="14">
        <f t="shared" si="8"/>
        <v>0.35759924038181012</v>
      </c>
      <c r="J27" s="14"/>
      <c r="L27" s="1"/>
      <c r="M27" s="13"/>
      <c r="N27" s="13"/>
      <c r="O27" s="13"/>
      <c r="P27" s="13"/>
      <c r="Q27" s="13"/>
      <c r="R27" s="13"/>
    </row>
    <row r="28" spans="2:18">
      <c r="B28" s="1" t="s">
        <v>10</v>
      </c>
      <c r="C28" s="14">
        <v>0.51140000000000008</v>
      </c>
      <c r="D28" s="14">
        <v>0.14250000000000002</v>
      </c>
      <c r="E28" s="14">
        <v>0.1444</v>
      </c>
      <c r="F28" s="14">
        <v>0.13930000000000001</v>
      </c>
      <c r="G28" s="14">
        <v>0.1391</v>
      </c>
      <c r="H28" s="14">
        <f t="shared" si="7"/>
        <v>0.21534000000000003</v>
      </c>
      <c r="I28" s="14">
        <f t="shared" si="8"/>
        <v>0.14304934860410801</v>
      </c>
      <c r="J28" s="14"/>
      <c r="L28" s="1"/>
      <c r="M28" s="13"/>
      <c r="N28" s="13"/>
      <c r="O28" s="13"/>
      <c r="P28" s="13"/>
      <c r="Q28" s="13"/>
      <c r="R28" s="13"/>
    </row>
    <row r="29" spans="2:18">
      <c r="B29" s="1" t="s">
        <v>11</v>
      </c>
      <c r="C29" s="14">
        <v>0.50570000000000004</v>
      </c>
      <c r="D29" s="14">
        <v>0.37790000000000001</v>
      </c>
      <c r="E29" s="14">
        <v>0.3236</v>
      </c>
      <c r="F29" s="14">
        <v>0.61939999999999995</v>
      </c>
      <c r="G29" s="14">
        <v>0.37920000000000009</v>
      </c>
      <c r="H29" s="14">
        <f t="shared" si="7"/>
        <v>0.44116</v>
      </c>
      <c r="I29" s="14">
        <f t="shared" si="8"/>
        <v>0.37595104930568185</v>
      </c>
      <c r="J29" s="14"/>
      <c r="L29" s="1"/>
      <c r="M29" s="13"/>
      <c r="N29" s="13"/>
      <c r="O29" s="13"/>
      <c r="P29" s="13"/>
      <c r="Q29" s="13"/>
      <c r="R29" s="13"/>
    </row>
    <row r="30" spans="2:18">
      <c r="B30" s="1" t="s">
        <v>35</v>
      </c>
      <c r="C30" s="14">
        <v>0.50540000000000007</v>
      </c>
      <c r="D30" s="14">
        <v>0.50350000000000006</v>
      </c>
      <c r="E30" s="14">
        <v>0.34269999999999995</v>
      </c>
      <c r="F30" s="14">
        <v>0.58579999999999999</v>
      </c>
      <c r="G30" s="14">
        <v>0.51819999999999999</v>
      </c>
      <c r="H30" s="14">
        <f t="shared" si="7"/>
        <v>0.49112000000000011</v>
      </c>
      <c r="I30" s="14">
        <f t="shared" si="8"/>
        <v>0.4803976177347094</v>
      </c>
      <c r="J30" s="14"/>
      <c r="L30" s="1"/>
      <c r="M30" s="13"/>
      <c r="N30" s="13"/>
      <c r="O30" s="13"/>
      <c r="P30" s="13"/>
      <c r="Q30" s="13"/>
      <c r="R30" s="13"/>
    </row>
    <row r="31" spans="2:18">
      <c r="B31" s="1" t="s">
        <v>36</v>
      </c>
      <c r="C31" s="14">
        <v>0.52400000000000002</v>
      </c>
      <c r="D31" s="14">
        <v>0.51490000000000002</v>
      </c>
      <c r="E31" s="14">
        <v>0.36469999999999997</v>
      </c>
      <c r="F31" s="14">
        <v>0.63</v>
      </c>
      <c r="G31" s="14">
        <v>0.54540000000000011</v>
      </c>
      <c r="H31" s="14">
        <f t="shared" si="7"/>
        <v>0.51579999999999993</v>
      </c>
      <c r="I31" s="14">
        <f t="shared" si="8"/>
        <v>0.50691903169683705</v>
      </c>
      <c r="J31" s="14"/>
      <c r="L31" s="1"/>
      <c r="M31" s="13"/>
      <c r="N31" s="13"/>
      <c r="O31" s="13"/>
      <c r="P31" s="13"/>
      <c r="Q31" s="13"/>
      <c r="R31" s="13"/>
    </row>
    <row r="32" spans="2:18">
      <c r="B32" s="11" t="s">
        <v>15</v>
      </c>
      <c r="C32" s="14">
        <f>AVERAGE(C25:C29)</f>
        <v>0.44854000000000005</v>
      </c>
      <c r="D32" s="14">
        <f>AVERAGE(D25:D29)</f>
        <v>0.33208000000000004</v>
      </c>
      <c r="E32" s="14">
        <f>AVERAGE(E25:E29)</f>
        <v>0.29371999999999998</v>
      </c>
      <c r="F32" s="14">
        <f>AVERAGE(F25:F29)</f>
        <v>0.42663999999999991</v>
      </c>
      <c r="G32" s="14">
        <f>AVERAGE(G25:G29)</f>
        <v>0.38861999999999997</v>
      </c>
      <c r="H32" s="14"/>
      <c r="L32" s="11"/>
      <c r="M32" s="13"/>
      <c r="N32" s="13"/>
      <c r="O32" s="13"/>
      <c r="P32" s="13"/>
      <c r="Q32" s="13"/>
      <c r="R32" s="13"/>
    </row>
    <row r="34" spans="2:18">
      <c r="L34" s="3"/>
    </row>
    <row r="35" spans="2:18">
      <c r="B35" s="2" t="s">
        <v>14</v>
      </c>
      <c r="C35" s="24">
        <v>2000</v>
      </c>
      <c r="D35" s="24">
        <v>2000</v>
      </c>
      <c r="E35" s="24">
        <v>2000</v>
      </c>
      <c r="F35" s="24">
        <v>2000</v>
      </c>
      <c r="G35" s="24">
        <v>2000</v>
      </c>
      <c r="H35" s="7"/>
      <c r="L35" s="2"/>
      <c r="M35" s="2"/>
      <c r="N35" s="2"/>
      <c r="O35" s="2"/>
      <c r="P35" s="2"/>
      <c r="Q35" s="2"/>
      <c r="R35" s="10"/>
    </row>
    <row r="36" spans="2:18">
      <c r="B36" s="2"/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10" t="s">
        <v>16</v>
      </c>
      <c r="I36" s="10" t="s">
        <v>30</v>
      </c>
      <c r="J36" s="10"/>
      <c r="L36" s="1"/>
      <c r="M36" s="13"/>
      <c r="N36" s="13"/>
      <c r="O36" s="13"/>
      <c r="P36" s="13"/>
      <c r="Q36" s="13"/>
      <c r="R36" s="13"/>
    </row>
    <row r="37" spans="2:18">
      <c r="B37" s="1" t="s">
        <v>5</v>
      </c>
      <c r="C37" s="14">
        <v>2.1000000000000003E-3</v>
      </c>
      <c r="D37" s="14">
        <v>2.1000000000000003E-3</v>
      </c>
      <c r="E37" s="14">
        <v>2.2000000000000006E-3</v>
      </c>
      <c r="F37" s="14">
        <v>2.3E-3</v>
      </c>
      <c r="G37" s="14">
        <v>2.1000000000000003E-3</v>
      </c>
      <c r="H37" s="14">
        <f t="shared" ref="H37:H45" si="11">AVERAGE(C37:G37)</f>
        <v>2.16E-3</v>
      </c>
      <c r="I37" s="14">
        <f>((C37*C$35+D37*D$35+E37*E$35+F37*F$35+G37*G$35)/SUM(C$35:G$35))</f>
        <v>2.1599999999999996E-3</v>
      </c>
      <c r="J37" s="14"/>
      <c r="L37" s="1"/>
      <c r="M37" s="13"/>
      <c r="N37" s="13"/>
      <c r="O37" s="13"/>
      <c r="P37" s="13"/>
      <c r="Q37" s="13"/>
      <c r="R37" s="13"/>
    </row>
    <row r="38" spans="2:18">
      <c r="B38" s="1" t="s">
        <v>6</v>
      </c>
      <c r="C38" s="14">
        <v>2.3E-3</v>
      </c>
      <c r="D38" s="14">
        <v>3.2000000000000002E-3</v>
      </c>
      <c r="E38" s="14">
        <v>3.2000000000000002E-3</v>
      </c>
      <c r="F38" s="14">
        <v>3.7000000000000006E-3</v>
      </c>
      <c r="G38" s="14">
        <v>3.2000000000000002E-3</v>
      </c>
      <c r="H38" s="14">
        <f t="shared" si="11"/>
        <v>3.1199999999999999E-3</v>
      </c>
      <c r="I38" s="14">
        <f t="shared" ref="I38:I45" si="12">((C38*C$35+D38*D$35+E38*E$35+F38*F$35+G38*G$35)/SUM(C$35:G$35))</f>
        <v>3.1200000000000004E-3</v>
      </c>
      <c r="J38" s="14"/>
      <c r="L38" s="2"/>
      <c r="M38" s="2"/>
      <c r="N38" s="2"/>
      <c r="O38" s="2"/>
      <c r="P38" s="2"/>
      <c r="Q38" s="10"/>
      <c r="R38" s="13"/>
    </row>
    <row r="39" spans="2:18">
      <c r="B39" s="1" t="s">
        <v>7</v>
      </c>
      <c r="C39" s="14">
        <v>0.51580000000000004</v>
      </c>
      <c r="D39" s="14">
        <v>0.48670000000000002</v>
      </c>
      <c r="E39" s="14">
        <v>0.37910000000000005</v>
      </c>
      <c r="F39" s="14">
        <v>0.57550000000000001</v>
      </c>
      <c r="G39" s="14">
        <v>0.53859999999999997</v>
      </c>
      <c r="H39" s="14">
        <f t="shared" si="11"/>
        <v>0.49914000000000003</v>
      </c>
      <c r="I39" s="14">
        <f t="shared" si="12"/>
        <v>0.49914000000000003</v>
      </c>
      <c r="J39" s="14"/>
      <c r="L39" s="1"/>
      <c r="M39" s="1"/>
      <c r="N39" s="1"/>
      <c r="O39" s="1"/>
      <c r="P39" s="1"/>
      <c r="Q39" s="1"/>
      <c r="R39" s="13"/>
    </row>
    <row r="40" spans="2:18">
      <c r="B40" s="1" t="s">
        <v>8</v>
      </c>
      <c r="C40" s="14">
        <v>0.48449999999999999</v>
      </c>
      <c r="D40" s="14">
        <v>0.38330000000000003</v>
      </c>
      <c r="E40" s="14">
        <v>0.27160000000000001</v>
      </c>
      <c r="F40" s="14">
        <v>0.50600000000000001</v>
      </c>
      <c r="G40" s="14">
        <v>0.55190000000000006</v>
      </c>
      <c r="H40" s="14">
        <f t="shared" si="11"/>
        <v>0.43946000000000007</v>
      </c>
      <c r="I40" s="14">
        <f t="shared" si="12"/>
        <v>0.43946000000000002</v>
      </c>
      <c r="J40" s="14"/>
      <c r="L40" s="1"/>
      <c r="M40" s="13"/>
      <c r="N40" s="13"/>
      <c r="O40" s="13"/>
      <c r="P40" s="13"/>
      <c r="Q40" s="13"/>
      <c r="R40" s="13"/>
    </row>
    <row r="41" spans="2:18">
      <c r="B41" s="1" t="s">
        <v>9</v>
      </c>
      <c r="C41" s="14">
        <v>0.33869999999999995</v>
      </c>
      <c r="D41" s="14">
        <v>0.26419999999999993</v>
      </c>
      <c r="E41" s="14">
        <v>0.34079999999999999</v>
      </c>
      <c r="F41" s="14">
        <v>0.34429999999999999</v>
      </c>
      <c r="G41" s="14">
        <v>0.3659</v>
      </c>
      <c r="H41" s="14">
        <f t="shared" si="11"/>
        <v>0.33077999999999996</v>
      </c>
      <c r="I41" s="14">
        <f t="shared" si="12"/>
        <v>0.33077999999999991</v>
      </c>
      <c r="J41" s="14"/>
      <c r="L41" s="1"/>
      <c r="M41" s="13"/>
      <c r="N41" s="13"/>
      <c r="O41" s="13"/>
      <c r="P41" s="13"/>
      <c r="Q41" s="13"/>
      <c r="R41" s="13"/>
    </row>
    <row r="42" spans="2:18">
      <c r="B42" s="1" t="s">
        <v>10</v>
      </c>
      <c r="C42" s="14">
        <v>0.5344000000000001</v>
      </c>
      <c r="D42" s="14">
        <v>0.18029999999999996</v>
      </c>
      <c r="E42" s="14">
        <v>0.12930000000000003</v>
      </c>
      <c r="F42" s="14">
        <v>0.13669999999999999</v>
      </c>
      <c r="G42" s="14">
        <v>0.1173</v>
      </c>
      <c r="H42" s="14">
        <f t="shared" si="11"/>
        <v>0.21960000000000002</v>
      </c>
      <c r="I42" s="14">
        <f t="shared" si="12"/>
        <v>0.21959999999999999</v>
      </c>
      <c r="J42" s="14"/>
      <c r="L42" s="1"/>
      <c r="M42" s="13"/>
      <c r="N42" s="13"/>
      <c r="O42" s="13"/>
      <c r="P42" s="13"/>
      <c r="Q42" s="13"/>
      <c r="R42" s="13"/>
    </row>
    <row r="43" spans="2:18">
      <c r="B43" s="1" t="s">
        <v>11</v>
      </c>
      <c r="C43" s="14">
        <v>0.55820000000000003</v>
      </c>
      <c r="D43" s="14">
        <v>0.34839999999999999</v>
      </c>
      <c r="E43" s="14">
        <v>0.27270000000000005</v>
      </c>
      <c r="F43" s="14">
        <v>0.47489999999999999</v>
      </c>
      <c r="G43" s="14">
        <v>0.32799999999999996</v>
      </c>
      <c r="H43" s="14">
        <f t="shared" si="11"/>
        <v>0.39643999999999996</v>
      </c>
      <c r="I43" s="14">
        <f t="shared" si="12"/>
        <v>0.39644000000000007</v>
      </c>
      <c r="J43" s="14"/>
      <c r="L43" s="11"/>
      <c r="M43" s="13"/>
      <c r="N43" s="13"/>
      <c r="O43" s="13"/>
      <c r="P43" s="13"/>
      <c r="Q43" s="13"/>
      <c r="R43" s="13"/>
    </row>
    <row r="44" spans="2:18">
      <c r="B44" s="1" t="s">
        <v>35</v>
      </c>
      <c r="C44" s="14">
        <v>0.52420000000000011</v>
      </c>
      <c r="D44" s="14">
        <v>0.50940000000000007</v>
      </c>
      <c r="E44" s="14">
        <v>0.34369999999999995</v>
      </c>
      <c r="F44" s="14">
        <v>0.53890000000000005</v>
      </c>
      <c r="G44" s="14">
        <v>0.51870000000000005</v>
      </c>
      <c r="H44" s="14">
        <f t="shared" si="11"/>
        <v>0.48698000000000008</v>
      </c>
      <c r="I44" s="14">
        <f t="shared" si="12"/>
        <v>0.48698000000000013</v>
      </c>
      <c r="J44" s="14"/>
      <c r="L44" s="11"/>
      <c r="M44" s="13"/>
      <c r="N44" s="13"/>
      <c r="O44" s="13"/>
      <c r="P44" s="13"/>
      <c r="Q44" s="13"/>
      <c r="R44" s="13"/>
    </row>
    <row r="45" spans="2:18">
      <c r="B45" s="1" t="s">
        <v>36</v>
      </c>
      <c r="C45" s="14">
        <v>0.57739999999999991</v>
      </c>
      <c r="D45" s="14">
        <v>0.53880000000000006</v>
      </c>
      <c r="E45" s="14">
        <v>0.37829999999999997</v>
      </c>
      <c r="F45" s="14">
        <v>0.58279999999999998</v>
      </c>
      <c r="G45" s="14">
        <v>0.57150000000000001</v>
      </c>
      <c r="H45" s="14">
        <f t="shared" si="11"/>
        <v>0.52976000000000001</v>
      </c>
      <c r="I45" s="14">
        <f t="shared" si="12"/>
        <v>0.5297599999999999</v>
      </c>
      <c r="J45" s="14"/>
      <c r="L45" s="11"/>
      <c r="M45" s="13"/>
      <c r="N45" s="13"/>
      <c r="O45" s="13"/>
      <c r="P45" s="13"/>
      <c r="Q45" s="13"/>
      <c r="R45" s="13"/>
    </row>
    <row r="46" spans="2:18">
      <c r="B46" s="11" t="s">
        <v>15</v>
      </c>
      <c r="C46" s="14">
        <f>AVERAGE(C39:C43)</f>
        <v>0.48632000000000009</v>
      </c>
      <c r="D46" s="14">
        <f>AVERAGE(D39:D43)</f>
        <v>0.33257999999999999</v>
      </c>
      <c r="E46" s="14">
        <f>AVERAGE(E39:E43)</f>
        <v>0.2787</v>
      </c>
      <c r="F46" s="14">
        <f>AVERAGE(F39:F43)</f>
        <v>0.40748000000000006</v>
      </c>
      <c r="G46" s="14">
        <f>AVERAGE(G39:G43)</f>
        <v>0.38034000000000001</v>
      </c>
      <c r="H46" s="14"/>
    </row>
    <row r="53" spans="8:8">
      <c r="H53" s="10"/>
    </row>
    <row r="54" spans="8:8">
      <c r="H54" s="14"/>
    </row>
    <row r="55" spans="8:8">
      <c r="H55" s="14"/>
    </row>
    <row r="56" spans="8:8">
      <c r="H56" s="14"/>
    </row>
    <row r="57" spans="8:8">
      <c r="H57" s="14"/>
    </row>
    <row r="58" spans="8:8">
      <c r="H58" s="14"/>
    </row>
    <row r="59" spans="8:8">
      <c r="H59" s="14"/>
    </row>
    <row r="60" spans="8:8">
      <c r="H60" s="14"/>
    </row>
    <row r="61" spans="8:8">
      <c r="H61" s="14"/>
    </row>
    <row r="62" spans="8:8">
      <c r="H62" s="7"/>
    </row>
    <row r="64" spans="8:8">
      <c r="H64" s="7"/>
    </row>
    <row r="65" spans="2:8">
      <c r="H65" s="10"/>
    </row>
    <row r="66" spans="2:8">
      <c r="H66" s="14"/>
    </row>
    <row r="67" spans="2:8">
      <c r="H67" s="14"/>
    </row>
    <row r="68" spans="2:8">
      <c r="H68" s="14"/>
    </row>
    <row r="69" spans="2:8">
      <c r="H69" s="14"/>
    </row>
    <row r="70" spans="2:8">
      <c r="H70" s="14"/>
    </row>
    <row r="71" spans="2:8">
      <c r="H71" s="14"/>
    </row>
    <row r="72" spans="2:8">
      <c r="H72" s="14"/>
    </row>
    <row r="73" spans="2:8">
      <c r="H73" s="14"/>
    </row>
    <row r="76" spans="2:8">
      <c r="H76" s="7"/>
    </row>
    <row r="77" spans="2:8">
      <c r="B77" s="2"/>
      <c r="C77" s="2"/>
      <c r="D77" s="2"/>
      <c r="E77" s="2"/>
      <c r="F77" s="2"/>
      <c r="G77" s="2"/>
      <c r="H77" s="10"/>
    </row>
    <row r="78" spans="2:8">
      <c r="B78" s="1"/>
      <c r="C78" s="14"/>
      <c r="D78" s="14"/>
      <c r="E78" s="14"/>
      <c r="F78" s="14"/>
      <c r="G78" s="14"/>
      <c r="H78" s="14"/>
    </row>
    <row r="79" spans="2:8">
      <c r="B79" s="1"/>
      <c r="C79" s="14"/>
      <c r="D79" s="14"/>
      <c r="E79" s="14"/>
      <c r="F79" s="14"/>
      <c r="G79" s="14"/>
      <c r="H79" s="14"/>
    </row>
    <row r="80" spans="2:8">
      <c r="B80" s="1"/>
      <c r="C80" s="14"/>
      <c r="D80" s="14"/>
      <c r="E80" s="14"/>
      <c r="F80" s="14"/>
      <c r="G80" s="14"/>
      <c r="H80" s="14"/>
    </row>
    <row r="81" spans="2:8">
      <c r="B81" s="1"/>
      <c r="C81" s="14"/>
      <c r="D81" s="14"/>
      <c r="E81" s="14"/>
      <c r="F81" s="14"/>
      <c r="G81" s="14"/>
      <c r="H81" s="14"/>
    </row>
    <row r="82" spans="2:8">
      <c r="B82" s="1"/>
      <c r="C82" s="14"/>
      <c r="D82" s="14"/>
      <c r="E82" s="14"/>
      <c r="F82" s="14"/>
      <c r="G82" s="14"/>
      <c r="H82" s="14"/>
    </row>
    <row r="83" spans="2:8">
      <c r="B83" s="1"/>
      <c r="C83" s="14"/>
      <c r="D83" s="14"/>
      <c r="E83" s="14"/>
      <c r="F83" s="14"/>
      <c r="G83" s="14"/>
      <c r="H83" s="14"/>
    </row>
    <row r="84" spans="2:8">
      <c r="B84" s="1"/>
      <c r="C84" s="14"/>
      <c r="D84" s="14"/>
      <c r="E84" s="14"/>
      <c r="F84" s="14"/>
      <c r="G84" s="14"/>
      <c r="H84" s="14"/>
    </row>
    <row r="85" spans="2:8">
      <c r="B85" s="11"/>
      <c r="C85" s="14"/>
      <c r="D85" s="14"/>
      <c r="E85" s="14"/>
      <c r="F85" s="14"/>
      <c r="G85" s="14"/>
      <c r="H85" s="14"/>
    </row>
  </sheetData>
  <phoneticPr fontId="2" type="noConversion"/>
  <conditionalFormatting sqref="C23:C31">
    <cfRule type="colorScale" priority="108">
      <colorScale>
        <cfvo type="min" val="0"/>
        <cfvo type="max" val="0"/>
        <color rgb="FFFFEF9C"/>
        <color rgb="FFFF7128"/>
      </colorScale>
    </cfRule>
  </conditionalFormatting>
  <conditionalFormatting sqref="D23:D31">
    <cfRule type="colorScale" priority="107">
      <colorScale>
        <cfvo type="min" val="0"/>
        <cfvo type="max" val="0"/>
        <color rgb="FFFFEF9C"/>
        <color rgb="FFFF7128"/>
      </colorScale>
    </cfRule>
  </conditionalFormatting>
  <conditionalFormatting sqref="E23:E31">
    <cfRule type="colorScale" priority="106">
      <colorScale>
        <cfvo type="min" val="0"/>
        <cfvo type="max" val="0"/>
        <color rgb="FFFFEF9C"/>
        <color rgb="FFFF7128"/>
      </colorScale>
    </cfRule>
  </conditionalFormatting>
  <conditionalFormatting sqref="F23:F31">
    <cfRule type="colorScale" priority="105">
      <colorScale>
        <cfvo type="min" val="0"/>
        <cfvo type="max" val="0"/>
        <color rgb="FFFFEF9C"/>
        <color rgb="FFFF7128"/>
      </colorScale>
    </cfRule>
  </conditionalFormatting>
  <conditionalFormatting sqref="G23:G31">
    <cfRule type="colorScale" priority="104">
      <colorScale>
        <cfvo type="min" val="0"/>
        <cfvo type="max" val="0"/>
        <color rgb="FFFFEF9C"/>
        <color rgb="FFFF7128"/>
      </colorScale>
    </cfRule>
  </conditionalFormatting>
  <conditionalFormatting sqref="C37:C45">
    <cfRule type="colorScale" priority="103">
      <colorScale>
        <cfvo type="min" val="0"/>
        <cfvo type="max" val="0"/>
        <color rgb="FFFFEF9C"/>
        <color rgb="FFFF7128"/>
      </colorScale>
    </cfRule>
  </conditionalFormatting>
  <conditionalFormatting sqref="D37:D45">
    <cfRule type="colorScale" priority="102">
      <colorScale>
        <cfvo type="min" val="0"/>
        <cfvo type="max" val="0"/>
        <color rgb="FFFFEF9C"/>
        <color rgb="FFFF7128"/>
      </colorScale>
    </cfRule>
  </conditionalFormatting>
  <conditionalFormatting sqref="E37:E45">
    <cfRule type="colorScale" priority="101">
      <colorScale>
        <cfvo type="min" val="0"/>
        <cfvo type="max" val="0"/>
        <color rgb="FFFFEF9C"/>
        <color rgb="FFFF7128"/>
      </colorScale>
    </cfRule>
  </conditionalFormatting>
  <conditionalFormatting sqref="F37:F45">
    <cfRule type="colorScale" priority="100">
      <colorScale>
        <cfvo type="min" val="0"/>
        <cfvo type="max" val="0"/>
        <color rgb="FFFFEF9C"/>
        <color rgb="FFFF7128"/>
      </colorScale>
    </cfRule>
  </conditionalFormatting>
  <conditionalFormatting sqref="G37:G45">
    <cfRule type="colorScale" priority="99">
      <colorScale>
        <cfvo type="min" val="0"/>
        <cfvo type="max" val="0"/>
        <color rgb="FFFFEF9C"/>
        <color rgb="FFFF7128"/>
      </colorScale>
    </cfRule>
  </conditionalFormatting>
  <conditionalFormatting sqref="C78:C84">
    <cfRule type="colorScale" priority="88">
      <colorScale>
        <cfvo type="min" val="0"/>
        <cfvo type="max" val="0"/>
        <color rgb="FFFFEF9C"/>
        <color rgb="FFFF7128"/>
      </colorScale>
    </cfRule>
  </conditionalFormatting>
  <conditionalFormatting sqref="D78:D84">
    <cfRule type="colorScale" priority="87">
      <colorScale>
        <cfvo type="min" val="0"/>
        <cfvo type="max" val="0"/>
        <color rgb="FFFFEF9C"/>
        <color rgb="FFFF7128"/>
      </colorScale>
    </cfRule>
  </conditionalFormatting>
  <conditionalFormatting sqref="E78:E84">
    <cfRule type="colorScale" priority="86">
      <colorScale>
        <cfvo type="min" val="0"/>
        <cfvo type="max" val="0"/>
        <color rgb="FFFFEF9C"/>
        <color rgb="FFFF7128"/>
      </colorScale>
    </cfRule>
  </conditionalFormatting>
  <conditionalFormatting sqref="F78:F84">
    <cfRule type="colorScale" priority="85">
      <colorScale>
        <cfvo type="min" val="0"/>
        <cfvo type="max" val="0"/>
        <color rgb="FFFFEF9C"/>
        <color rgb="FFFF7128"/>
      </colorScale>
    </cfRule>
  </conditionalFormatting>
  <conditionalFormatting sqref="G78:G84">
    <cfRule type="colorScale" priority="84">
      <colorScale>
        <cfvo type="min" val="0"/>
        <cfvo type="max" val="0"/>
        <color rgb="FFFFEF9C"/>
        <color rgb="FFFF7128"/>
      </colorScale>
    </cfRule>
  </conditionalFormatting>
  <conditionalFormatting sqref="C15:G15">
    <cfRule type="colorScale" priority="7">
      <colorScale>
        <cfvo type="min" val="0"/>
        <cfvo type="max" val="0"/>
        <color rgb="FFFFEF9C"/>
        <color rgb="FFFF7128"/>
      </colorScale>
    </cfRule>
  </conditionalFormatting>
  <conditionalFormatting sqref="C16:G16">
    <cfRule type="colorScale" priority="6">
      <colorScale>
        <cfvo type="min" val="0"/>
        <cfvo type="max" val="0"/>
        <color rgb="FFFFEF9C"/>
        <color rgb="FFFF7128"/>
      </colorScale>
    </cfRule>
  </conditionalFormatting>
  <conditionalFormatting sqref="C4:C17">
    <cfRule type="colorScale" priority="109">
      <colorScale>
        <cfvo type="min" val="0"/>
        <cfvo type="max" val="0"/>
        <color rgb="FFFFEF9C"/>
        <color rgb="FFFF7128"/>
      </colorScale>
    </cfRule>
  </conditionalFormatting>
  <conditionalFormatting sqref="D4:D17">
    <cfRule type="colorScale" priority="111">
      <colorScale>
        <cfvo type="min" val="0"/>
        <cfvo type="max" val="0"/>
        <color rgb="FFFFEF9C"/>
        <color rgb="FFFF7128"/>
      </colorScale>
    </cfRule>
  </conditionalFormatting>
  <conditionalFormatting sqref="E4:E17">
    <cfRule type="colorScale" priority="113">
      <colorScale>
        <cfvo type="min" val="0"/>
        <cfvo type="max" val="0"/>
        <color rgb="FFFFEF9C"/>
        <color rgb="FFFF7128"/>
      </colorScale>
    </cfRule>
  </conditionalFormatting>
  <conditionalFormatting sqref="F4:F17">
    <cfRule type="colorScale" priority="115">
      <colorScale>
        <cfvo type="min" val="0"/>
        <cfvo type="max" val="0"/>
        <color rgb="FFFFEF9C"/>
        <color rgb="FFFF7128"/>
      </colorScale>
    </cfRule>
  </conditionalFormatting>
  <conditionalFormatting sqref="G4:G17">
    <cfRule type="colorScale" priority="117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3:T42"/>
  <sheetViews>
    <sheetView zoomScale="70" zoomScaleNormal="70" zoomScalePageLayoutView="85" workbookViewId="0">
      <selection activeCell="I21" sqref="I21"/>
    </sheetView>
  </sheetViews>
  <sheetFormatPr baseColWidth="10" defaultRowHeight="15"/>
  <cols>
    <col min="2" max="2" width="29.85546875" customWidth="1"/>
    <col min="3" max="3" width="15.85546875" customWidth="1"/>
    <col min="4" max="5" width="15.140625" customWidth="1"/>
    <col min="6" max="6" width="15.85546875" customWidth="1"/>
    <col min="7" max="7" width="15.42578125" customWidth="1"/>
    <col min="9" max="9" width="23.7109375" customWidth="1"/>
    <col min="15" max="15" width="16.28515625" customWidth="1"/>
  </cols>
  <sheetData>
    <row r="3" spans="2:20">
      <c r="B3" s="3" t="s">
        <v>12</v>
      </c>
      <c r="I3" s="3" t="s">
        <v>12</v>
      </c>
      <c r="J3" s="26">
        <v>132</v>
      </c>
      <c r="K3" s="26">
        <v>272</v>
      </c>
      <c r="L3" s="26">
        <v>10094</v>
      </c>
      <c r="M3" s="26">
        <v>2603</v>
      </c>
      <c r="N3" s="26">
        <v>25603</v>
      </c>
    </row>
    <row r="4" spans="2:20" ht="15.75"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4</v>
      </c>
      <c r="P4" s="5"/>
      <c r="Q4" s="5"/>
      <c r="R4" s="5"/>
      <c r="S4" s="5"/>
      <c r="T4" s="5"/>
    </row>
    <row r="5" spans="2:20" ht="15.75">
      <c r="B5" s="6" t="s">
        <v>5</v>
      </c>
      <c r="C5" s="8">
        <v>7.4833147735478827E-4</v>
      </c>
      <c r="D5" s="8">
        <v>4.5825756949558405E-4</v>
      </c>
      <c r="E5" s="8">
        <v>2.9999999999999997E-4</v>
      </c>
      <c r="F5" s="8">
        <v>4.0000000000000002E-4</v>
      </c>
      <c r="G5" s="8">
        <v>6.4031242374328501E-4</v>
      </c>
      <c r="I5" s="6" t="s">
        <v>5</v>
      </c>
      <c r="J5" s="15">
        <f>C5*1.96/SQRT(10)</f>
        <v>4.6382065499500982E-4</v>
      </c>
      <c r="K5" s="15">
        <f t="shared" ref="K5:N15" si="0">D5*1.96/SQRT(10)</f>
        <v>2.8403098422531302E-4</v>
      </c>
      <c r="L5" s="15">
        <f t="shared" si="0"/>
        <v>1.8594192641790069E-4</v>
      </c>
      <c r="M5" s="15">
        <f t="shared" si="0"/>
        <v>2.4792256855720092E-4</v>
      </c>
      <c r="N5" s="15">
        <f t="shared" si="0"/>
        <v>3.9686975193380515E-4</v>
      </c>
      <c r="O5" s="15">
        <f>((J5*J$3+K5*K$3+L5*L$3+M5*M$3+N5*N$3)/SUM(J$3:N$3))</f>
        <v>3.3127783340601802E-4</v>
      </c>
      <c r="P5" s="12"/>
      <c r="Q5" s="12"/>
      <c r="R5" s="12"/>
      <c r="S5" s="12"/>
      <c r="T5" s="12"/>
    </row>
    <row r="6" spans="2:20" ht="15.75">
      <c r="B6" s="6" t="s">
        <v>6</v>
      </c>
      <c r="C6" s="8">
        <v>4.3368086899420177E-19</v>
      </c>
      <c r="D6" s="8">
        <v>4.3368086899420177E-19</v>
      </c>
      <c r="E6" s="8">
        <v>4.3368086899420177E-19</v>
      </c>
      <c r="F6" s="8">
        <v>3.0000000000000003E-4</v>
      </c>
      <c r="G6" s="8">
        <v>4.5825756949558405E-4</v>
      </c>
      <c r="I6" s="6" t="s">
        <v>6</v>
      </c>
      <c r="J6" s="15">
        <f t="shared" ref="J6:J15" si="1">C6*1.96/SQRT(10)</f>
        <v>2.6879818743790367E-19</v>
      </c>
      <c r="K6" s="15">
        <f t="shared" si="0"/>
        <v>2.6879818743790367E-19</v>
      </c>
      <c r="L6" s="15">
        <f t="shared" si="0"/>
        <v>2.6879818743790367E-19</v>
      </c>
      <c r="M6" s="15">
        <f t="shared" si="0"/>
        <v>1.8594192641790071E-4</v>
      </c>
      <c r="N6" s="15">
        <f t="shared" si="0"/>
        <v>2.8403098422531302E-4</v>
      </c>
      <c r="O6" s="15">
        <f t="shared" ref="O6:O18" si="2">((J6*J$3+K6*K$3+L6*L$3+M6*M$3+N6*N$3)/SUM(J$3:N$3))</f>
        <v>2.0039407098972943E-4</v>
      </c>
      <c r="P6" s="12"/>
      <c r="Q6" s="12"/>
      <c r="R6" s="12"/>
      <c r="S6" s="12"/>
      <c r="T6" s="12"/>
    </row>
    <row r="7" spans="2:20" ht="15.75">
      <c r="B7" s="6" t="s">
        <v>7</v>
      </c>
      <c r="C7" s="8">
        <v>1.3148764200486687E-2</v>
      </c>
      <c r="D7" s="8">
        <v>8.0746516952745293E-3</v>
      </c>
      <c r="E7" s="8">
        <v>1.3319534526401439E-2</v>
      </c>
      <c r="F7" s="8">
        <v>1.1349008767288856E-2</v>
      </c>
      <c r="G7" s="8">
        <v>9.4069123520951429E-3</v>
      </c>
      <c r="I7" s="6" t="s">
        <v>7</v>
      </c>
      <c r="J7" s="15">
        <f t="shared" si="1"/>
        <v>8.1496884848440733E-3</v>
      </c>
      <c r="K7" s="15">
        <f t="shared" si="0"/>
        <v>5.0047209712430459E-3</v>
      </c>
      <c r="L7" s="15">
        <f t="shared" si="0"/>
        <v>8.2555330294294144E-3</v>
      </c>
      <c r="M7" s="15">
        <f t="shared" si="0"/>
        <v>7.0341885104111147E-3</v>
      </c>
      <c r="N7" s="15">
        <f t="shared" si="0"/>
        <v>5.8304646813097201E-3</v>
      </c>
      <c r="O7" s="15">
        <f t="shared" si="2"/>
        <v>6.5459842215639446E-3</v>
      </c>
      <c r="P7" s="12"/>
      <c r="Q7" s="12"/>
      <c r="R7" s="12"/>
      <c r="S7" s="12"/>
      <c r="T7" s="12"/>
    </row>
    <row r="8" spans="2:20" ht="15.75">
      <c r="B8" s="6" t="s">
        <v>8</v>
      </c>
      <c r="C8" s="8">
        <v>8.3785440262613715E-3</v>
      </c>
      <c r="D8" s="8">
        <v>6.1554853586049466E-3</v>
      </c>
      <c r="E8" s="8">
        <v>1.3145721737508361E-2</v>
      </c>
      <c r="F8" s="8">
        <v>1.6937827487608893E-2</v>
      </c>
      <c r="G8" s="8">
        <v>1.8661457606521527E-2</v>
      </c>
      <c r="I8" s="6" t="s">
        <v>8</v>
      </c>
      <c r="J8" s="15">
        <f t="shared" si="1"/>
        <v>5.1930753894007774E-3</v>
      </c>
      <c r="K8" s="15">
        <f t="shared" si="0"/>
        <v>3.8152093520539532E-3</v>
      </c>
      <c r="L8" s="15">
        <f t="shared" si="0"/>
        <v>8.1478027467532573E-3</v>
      </c>
      <c r="M8" s="15">
        <f t="shared" si="0"/>
        <v>1.0498174241266896E-2</v>
      </c>
      <c r="N8" s="15">
        <f t="shared" si="0"/>
        <v>1.1566491257075328E-2</v>
      </c>
      <c r="O8" s="15">
        <f t="shared" si="2"/>
        <v>1.0526838751183451E-2</v>
      </c>
      <c r="P8" s="12"/>
      <c r="Q8" s="12"/>
      <c r="R8" s="12"/>
      <c r="S8" s="12"/>
      <c r="T8" s="12"/>
    </row>
    <row r="9" spans="2:20" ht="15.75">
      <c r="B9" s="6" t="s">
        <v>9</v>
      </c>
      <c r="C9" s="8">
        <v>1.1688028062936876E-2</v>
      </c>
      <c r="D9" s="8">
        <v>6.963476143421468E-3</v>
      </c>
      <c r="E9" s="8">
        <v>1.5100993344810135E-2</v>
      </c>
      <c r="F9" s="8">
        <v>1.9444536507718563E-2</v>
      </c>
      <c r="G9" s="8">
        <v>1.0990905331227241E-2</v>
      </c>
      <c r="I9" s="6" t="s">
        <v>9</v>
      </c>
      <c r="J9" s="15">
        <f t="shared" si="1"/>
        <v>7.24431484682989E-3</v>
      </c>
      <c r="K9" s="15">
        <f t="shared" si="0"/>
        <v>4.316007228909605E-3</v>
      </c>
      <c r="L9" s="15">
        <f t="shared" si="0"/>
        <v>9.3596926445263136E-3</v>
      </c>
      <c r="M9" s="15">
        <f t="shared" si="0"/>
        <v>1.205184858849463E-2</v>
      </c>
      <c r="N9" s="15">
        <f t="shared" si="0"/>
        <v>6.8122337012172266E-3</v>
      </c>
      <c r="O9" s="15">
        <f t="shared" si="2"/>
        <v>7.8129268914843356E-3</v>
      </c>
      <c r="P9" s="12"/>
      <c r="Q9" s="12"/>
      <c r="R9" s="12"/>
      <c r="S9" s="12"/>
      <c r="T9" s="12"/>
    </row>
    <row r="10" spans="2:20" ht="15.75">
      <c r="B10" s="6" t="s">
        <v>10</v>
      </c>
      <c r="C10" s="8">
        <v>1.0718675291284842E-2</v>
      </c>
      <c r="D10" s="8">
        <v>9.8974744253268968E-3</v>
      </c>
      <c r="E10" s="8">
        <v>1.608135566424676E-2</v>
      </c>
      <c r="F10" s="8">
        <v>1.2539537471533789E-2</v>
      </c>
      <c r="G10" s="8">
        <v>9.5126231923691774E-3</v>
      </c>
      <c r="I10" s="6" t="s">
        <v>10</v>
      </c>
      <c r="J10" s="15">
        <f t="shared" si="1"/>
        <v>6.6435037743648537E-3</v>
      </c>
      <c r="K10" s="15">
        <f t="shared" si="0"/>
        <v>6.1345182043906253E-3</v>
      </c>
      <c r="L10" s="15">
        <f t="shared" si="0"/>
        <v>9.9673275054048723E-3</v>
      </c>
      <c r="M10" s="15">
        <f t="shared" si="0"/>
        <v>7.7720858461548144E-3</v>
      </c>
      <c r="N10" s="15">
        <f t="shared" si="0"/>
        <v>5.8959849389224172E-3</v>
      </c>
      <c r="O10" s="15">
        <f t="shared" si="2"/>
        <v>7.0881918442057355E-3</v>
      </c>
      <c r="P10" s="12"/>
      <c r="Q10" s="12"/>
      <c r="R10" s="12"/>
      <c r="S10" s="12"/>
      <c r="T10" s="12"/>
    </row>
    <row r="11" spans="2:20" ht="15.75">
      <c r="B11" s="6" t="s">
        <v>11</v>
      </c>
      <c r="C11" s="8">
        <v>1.2196720870791471E-2</v>
      </c>
      <c r="D11" s="8">
        <v>8.888756943465163E-3</v>
      </c>
      <c r="E11" s="8">
        <v>9.6275645933953484E-3</v>
      </c>
      <c r="F11" s="8">
        <v>1.0744300814850644E-2</v>
      </c>
      <c r="G11" s="8">
        <v>2.4229114717628453E-2</v>
      </c>
      <c r="I11" s="6" t="s">
        <v>11</v>
      </c>
      <c r="J11" s="15">
        <f t="shared" si="1"/>
        <v>7.5596059156546056E-3</v>
      </c>
      <c r="K11" s="15">
        <f t="shared" si="0"/>
        <v>5.5093086317613438E-3</v>
      </c>
      <c r="L11" s="15">
        <f t="shared" si="0"/>
        <v>5.9672263573623463E-3</v>
      </c>
      <c r="M11" s="15">
        <f t="shared" si="0"/>
        <v>6.6593866384224961E-3</v>
      </c>
      <c r="N11" s="15">
        <f t="shared" si="0"/>
        <v>1.5017360886653813E-2</v>
      </c>
      <c r="O11" s="15">
        <f t="shared" si="2"/>
        <v>1.2002724704958979E-2</v>
      </c>
      <c r="P11" s="12"/>
      <c r="Q11" s="12"/>
      <c r="R11" s="12"/>
      <c r="S11" s="12"/>
      <c r="T11" s="12"/>
    </row>
    <row r="12" spans="2:20" ht="15.75">
      <c r="B12" s="1" t="s">
        <v>31</v>
      </c>
      <c r="C12" s="8">
        <v>2.6107661710693262E-2</v>
      </c>
      <c r="D12" s="8">
        <v>3.257545087945829E-2</v>
      </c>
      <c r="E12" s="8">
        <v>1.4408677940741141E-2</v>
      </c>
      <c r="F12" s="8">
        <v>3.4126382755867921E-2</v>
      </c>
      <c r="G12" s="8">
        <v>3.2991514060436829E-2</v>
      </c>
      <c r="I12" s="1" t="s">
        <v>31</v>
      </c>
      <c r="J12" s="15">
        <f>C12*1.96/SQRT(10)</f>
        <v>1.61816963758439E-2</v>
      </c>
      <c r="K12" s="15">
        <f t="shared" si="0"/>
        <v>2.0190473634860571E-2</v>
      </c>
      <c r="L12" s="15">
        <f t="shared" si="0"/>
        <v>8.9305911114550603E-3</v>
      </c>
      <c r="M12" s="15">
        <f t="shared" si="0"/>
        <v>2.1151751171002361E-2</v>
      </c>
      <c r="N12" s="15">
        <f t="shared" si="0"/>
        <v>2.0448352266136269E-2</v>
      </c>
      <c r="O12" s="15">
        <f t="shared" si="2"/>
        <v>1.7475463796954499E-2</v>
      </c>
      <c r="P12" s="12"/>
      <c r="Q12" s="12"/>
      <c r="R12" s="12"/>
      <c r="S12" s="12"/>
      <c r="T12" s="12"/>
    </row>
    <row r="13" spans="2:20" ht="15.75">
      <c r="B13" s="1" t="s">
        <v>32</v>
      </c>
      <c r="C13" s="8">
        <v>2.4903011866037411E-2</v>
      </c>
      <c r="D13" s="8">
        <v>2.4952755358877501E-2</v>
      </c>
      <c r="E13" s="8">
        <v>2.7698375403622497E-2</v>
      </c>
      <c r="F13" s="8">
        <v>2.1601851772475433E-2</v>
      </c>
      <c r="G13" s="8">
        <v>1.7273100474437121E-2</v>
      </c>
      <c r="I13" s="1" t="s">
        <v>32</v>
      </c>
      <c r="J13" s="15">
        <f t="shared" si="1"/>
        <v>1.5435046666596121E-2</v>
      </c>
      <c r="K13" s="15">
        <f t="shared" si="0"/>
        <v>1.5465878002880925E-2</v>
      </c>
      <c r="L13" s="15">
        <f t="shared" si="0"/>
        <v>1.7167630937319215E-2</v>
      </c>
      <c r="M13" s="15">
        <f t="shared" si="0"/>
        <v>1.3388966442560083E-2</v>
      </c>
      <c r="N13" s="15">
        <f t="shared" si="0"/>
        <v>1.0705978591422641E-2</v>
      </c>
      <c r="O13" s="15">
        <f t="shared" si="2"/>
        <v>1.2621198356352115E-2</v>
      </c>
      <c r="P13" s="12"/>
      <c r="Q13" s="12"/>
      <c r="R13" s="12"/>
      <c r="S13" s="12"/>
      <c r="T13" s="12"/>
    </row>
    <row r="14" spans="2:20" ht="15.75">
      <c r="B14" s="1" t="s">
        <v>33</v>
      </c>
      <c r="C14" s="8">
        <v>2.0432572035845128E-2</v>
      </c>
      <c r="D14" s="8">
        <v>1.9194009482127489E-2</v>
      </c>
      <c r="E14" s="8">
        <v>3.8424471369167809E-2</v>
      </c>
      <c r="F14" s="8">
        <v>3.5460541451026943E-2</v>
      </c>
      <c r="G14" s="8">
        <v>2.8290634492708008E-2</v>
      </c>
      <c r="I14" s="1" t="s">
        <v>33</v>
      </c>
      <c r="J14" s="15">
        <f t="shared" si="1"/>
        <v>1.26642393533919E-2</v>
      </c>
      <c r="K14" s="15">
        <f t="shared" si="0"/>
        <v>1.1896570329300792E-2</v>
      </c>
      <c r="L14" s="15">
        <f t="shared" si="0"/>
        <v>2.3815734093241777E-2</v>
      </c>
      <c r="M14" s="15">
        <f t="shared" si="0"/>
        <v>2.197867129741923E-2</v>
      </c>
      <c r="N14" s="15">
        <f t="shared" si="0"/>
        <v>1.7534716923862784E-2</v>
      </c>
      <c r="O14" s="15">
        <f t="shared" si="2"/>
        <v>1.9415445572815243E-2</v>
      </c>
      <c r="P14" s="12"/>
      <c r="Q14" s="12"/>
      <c r="R14" s="12"/>
      <c r="S14" s="12"/>
      <c r="T14" s="12"/>
    </row>
    <row r="15" spans="2:20" ht="15.75">
      <c r="B15" s="1" t="s">
        <v>34</v>
      </c>
      <c r="C15" s="8">
        <v>2.2725536297303121E-2</v>
      </c>
      <c r="D15" s="8">
        <v>1.9678668654155192E-2</v>
      </c>
      <c r="E15" s="8">
        <v>3.5180818637434587E-2</v>
      </c>
      <c r="F15" s="8">
        <v>2.8671952310952178E-2</v>
      </c>
      <c r="G15" s="8">
        <v>2.8976714789638643E-2</v>
      </c>
      <c r="I15" s="1" t="s">
        <v>34</v>
      </c>
      <c r="J15" s="15">
        <f t="shared" si="1"/>
        <v>1.4085433326668229E-2</v>
      </c>
      <c r="K15" s="15">
        <f t="shared" si="0"/>
        <v>1.2196965196310578E-2</v>
      </c>
      <c r="L15" s="15">
        <f t="shared" si="0"/>
        <v>2.1805297301344572E-2</v>
      </c>
      <c r="M15" s="15">
        <f t="shared" si="0"/>
        <v>1.7771060156202091E-2</v>
      </c>
      <c r="N15" s="15">
        <f t="shared" si="0"/>
        <v>1.7959953897491613E-2</v>
      </c>
      <c r="O15" s="15">
        <f t="shared" si="2"/>
        <v>1.8896400679939036E-2</v>
      </c>
      <c r="P15" s="12"/>
      <c r="Q15" s="12"/>
      <c r="R15" s="12"/>
      <c r="S15" s="12"/>
      <c r="T15" s="12"/>
    </row>
    <row r="16" spans="2:20" ht="15.75">
      <c r="B16" s="1" t="s">
        <v>35</v>
      </c>
      <c r="C16" s="8">
        <v>2.1562463768085519E-2</v>
      </c>
      <c r="D16" s="8">
        <v>2.3703309368103026E-2</v>
      </c>
      <c r="E16" s="8">
        <v>1.192538652413414E-2</v>
      </c>
      <c r="F16" s="8">
        <v>7.3157364632687617E-3</v>
      </c>
      <c r="G16" s="8">
        <v>1.631998391543325E-2</v>
      </c>
      <c r="I16" s="1" t="s">
        <v>35</v>
      </c>
      <c r="J16" s="15">
        <f t="shared" ref="J16:N18" si="3">C16*1.96/SQRT(10)</f>
        <v>1.3364553504513358E-2</v>
      </c>
      <c r="K16" s="15">
        <f t="shared" si="3"/>
        <v>1.4691463354615162E-2</v>
      </c>
      <c r="L16" s="15">
        <f t="shared" si="3"/>
        <v>7.3914311452519159E-3</v>
      </c>
      <c r="M16" s="15">
        <f t="shared" si="3"/>
        <v>4.5343404371529106E-3</v>
      </c>
      <c r="N16" s="15">
        <f t="shared" si="3"/>
        <v>1.0115230827816041E-2</v>
      </c>
      <c r="O16" s="15">
        <f t="shared" si="2"/>
        <v>9.0727689158150854E-3</v>
      </c>
    </row>
    <row r="17" spans="2:20" ht="15.75">
      <c r="B17" s="1" t="s">
        <v>36</v>
      </c>
      <c r="C17" s="8">
        <v>4.8331173622723121E-2</v>
      </c>
      <c r="D17" s="8">
        <v>2.6814871689977388E-2</v>
      </c>
      <c r="E17" s="8">
        <v>1.5455616899690565E-2</v>
      </c>
      <c r="F17" s="8">
        <v>9.2032263364539811E-3</v>
      </c>
      <c r="G17" s="8">
        <v>7.9214798964587461E-3</v>
      </c>
      <c r="I17" s="1" t="s">
        <v>36</v>
      </c>
      <c r="J17" s="15">
        <f t="shared" si="3"/>
        <v>2.9955971764823883E-2</v>
      </c>
      <c r="K17" s="15">
        <f t="shared" si="3"/>
        <v>1.6620029662277411E-2</v>
      </c>
      <c r="L17" s="15">
        <f t="shared" si="3"/>
        <v>9.5794906010184186E-3</v>
      </c>
      <c r="M17" s="15">
        <f t="shared" si="3"/>
        <v>5.704218780867373E-3</v>
      </c>
      <c r="N17" s="15">
        <f t="shared" si="3"/>
        <v>4.9097841067607057E-3</v>
      </c>
      <c r="O17" s="15">
        <f t="shared" si="2"/>
        <v>6.3487881986298124E-3</v>
      </c>
      <c r="P17" s="12"/>
      <c r="Q17" s="12"/>
      <c r="R17" s="12"/>
      <c r="S17" s="12"/>
      <c r="T17" s="12"/>
    </row>
    <row r="18" spans="2:20" ht="15.75">
      <c r="B18" s="1" t="s">
        <v>38</v>
      </c>
      <c r="C18" s="8">
        <v>2.8363433766030496E-2</v>
      </c>
      <c r="D18" s="8">
        <v>2.1388884379508925E-2</v>
      </c>
      <c r="E18" s="8">
        <v>2.0710806358034416E-2</v>
      </c>
      <c r="F18" s="8">
        <v>1.9811612756158944E-2</v>
      </c>
      <c r="G18" s="8">
        <v>2.0241896526758521E-2</v>
      </c>
      <c r="I18" s="1" t="s">
        <v>38</v>
      </c>
      <c r="J18" s="15">
        <f t="shared" si="3"/>
        <v>1.7579838380940807E-2</v>
      </c>
      <c r="K18" s="15">
        <f t="shared" si="3"/>
        <v>1.3256967884852113E-2</v>
      </c>
      <c r="L18" s="15">
        <f t="shared" si="3"/>
        <v>1.2836690772936751E-2</v>
      </c>
      <c r="M18" s="15">
        <f t="shared" si="3"/>
        <v>1.2279364804418829E-2</v>
      </c>
      <c r="N18" s="15">
        <f t="shared" si="3"/>
        <v>1.2546057448457642E-2</v>
      </c>
      <c r="O18" s="15">
        <f t="shared" si="2"/>
        <v>1.2626082214545026E-2</v>
      </c>
    </row>
    <row r="19" spans="2:20">
      <c r="B19" s="1"/>
      <c r="I19" s="1"/>
      <c r="J19" s="15"/>
      <c r="K19" s="15"/>
      <c r="L19" s="15"/>
      <c r="M19" s="15"/>
      <c r="N19" s="15"/>
      <c r="P19" s="12"/>
      <c r="Q19" s="12"/>
      <c r="R19" s="12"/>
      <c r="S19" s="12"/>
      <c r="T19" s="12"/>
    </row>
    <row r="20" spans="2:20">
      <c r="J20" s="9"/>
      <c r="K20" s="9"/>
      <c r="L20" s="9"/>
      <c r="M20" s="9"/>
      <c r="N20" s="9"/>
      <c r="P20" s="12"/>
      <c r="Q20" s="12"/>
      <c r="R20" s="12"/>
      <c r="S20" s="12"/>
      <c r="T20" s="12"/>
    </row>
    <row r="21" spans="2:20">
      <c r="J21" s="9"/>
      <c r="K21" s="9"/>
      <c r="L21" s="9"/>
      <c r="M21" s="9"/>
      <c r="N21" s="9"/>
      <c r="P21" s="12"/>
      <c r="Q21" s="12"/>
      <c r="R21" s="12"/>
      <c r="S21" s="12"/>
      <c r="T21" s="12"/>
    </row>
    <row r="22" spans="2:20">
      <c r="B22" s="3" t="s">
        <v>13</v>
      </c>
      <c r="I22" s="3" t="s">
        <v>13</v>
      </c>
      <c r="J22" s="26">
        <v>132</v>
      </c>
      <c r="K22" s="26">
        <v>272</v>
      </c>
      <c r="L22" s="26">
        <v>10094</v>
      </c>
      <c r="M22" s="26">
        <v>2603</v>
      </c>
      <c r="N22" s="26">
        <v>25603</v>
      </c>
      <c r="P22" s="12"/>
      <c r="Q22" s="12"/>
      <c r="R22" s="12"/>
      <c r="S22" s="12"/>
      <c r="T22" s="12"/>
    </row>
    <row r="23" spans="2:20" ht="15.75">
      <c r="B23" s="4"/>
      <c r="C23" s="5" t="s">
        <v>0</v>
      </c>
      <c r="D23" s="5" t="s">
        <v>1</v>
      </c>
      <c r="E23" s="5" t="s">
        <v>2</v>
      </c>
      <c r="F23" s="5" t="s">
        <v>3</v>
      </c>
      <c r="G23" s="5" t="s">
        <v>4</v>
      </c>
      <c r="J23" s="5" t="s">
        <v>0</v>
      </c>
      <c r="K23" s="5" t="s">
        <v>1</v>
      </c>
      <c r="L23" s="5" t="s">
        <v>2</v>
      </c>
      <c r="M23" s="5" t="s">
        <v>3</v>
      </c>
      <c r="N23" s="5" t="s">
        <v>4</v>
      </c>
      <c r="P23" s="5"/>
      <c r="Q23" s="5"/>
      <c r="R23" s="5"/>
      <c r="S23" s="5"/>
      <c r="T23" s="5"/>
    </row>
    <row r="24" spans="2:20" ht="15.75">
      <c r="B24" s="6" t="s">
        <v>5</v>
      </c>
      <c r="C24" s="8">
        <v>3.0000000000000003E-4</v>
      </c>
      <c r="D24" s="8">
        <v>4.0000000000000002E-4</v>
      </c>
      <c r="E24" s="8">
        <v>4.5825756949558399E-4</v>
      </c>
      <c r="F24" s="8">
        <v>4.0000000000000002E-4</v>
      </c>
      <c r="G24" s="8">
        <v>4.8989794855663557E-4</v>
      </c>
      <c r="I24" s="6" t="s">
        <v>5</v>
      </c>
      <c r="J24" s="15">
        <f>C24*1.96/SQRT(10)</f>
        <v>1.8594192641790071E-4</v>
      </c>
      <c r="K24" s="15">
        <f t="shared" ref="K24:N30" si="4">D24*1.96/SQRT(10)</f>
        <v>2.4792256855720092E-4</v>
      </c>
      <c r="L24" s="15">
        <f t="shared" si="4"/>
        <v>2.8403098422531296E-4</v>
      </c>
      <c r="M24" s="15">
        <f t="shared" si="4"/>
        <v>2.4792256855720092E-4</v>
      </c>
      <c r="N24" s="15">
        <f t="shared" si="4"/>
        <v>3.036418943426614E-4</v>
      </c>
      <c r="O24" s="15">
        <f>((J24*J$22+K24*K$22+L24*L$22+M24*M$22+N24*N$22)/SUM(J$22:N$22))</f>
        <v>2.9398702703892579E-4</v>
      </c>
      <c r="P24" s="12"/>
      <c r="Q24" s="12"/>
      <c r="R24" s="12"/>
      <c r="S24" s="12"/>
      <c r="T24" s="12"/>
    </row>
    <row r="25" spans="2:20" ht="15.75">
      <c r="B25" s="6" t="s">
        <v>6</v>
      </c>
      <c r="C25" s="8">
        <v>4.3368086899420177E-19</v>
      </c>
      <c r="D25" s="8">
        <v>4.3368086899420177E-19</v>
      </c>
      <c r="E25" s="8">
        <v>4.3368086899420177E-19</v>
      </c>
      <c r="F25" s="8">
        <v>4.3368086899420177E-19</v>
      </c>
      <c r="G25" s="8">
        <v>4.3368086899420177E-19</v>
      </c>
      <c r="I25" s="6" t="s">
        <v>6</v>
      </c>
      <c r="J25" s="15">
        <f t="shared" ref="J25:J30" si="5">C25*1.96/SQRT(10)</f>
        <v>2.6879818743790367E-19</v>
      </c>
      <c r="K25" s="15">
        <f t="shared" si="4"/>
        <v>2.6879818743790367E-19</v>
      </c>
      <c r="L25" s="15">
        <f t="shared" si="4"/>
        <v>2.6879818743790367E-19</v>
      </c>
      <c r="M25" s="15">
        <f t="shared" si="4"/>
        <v>2.6879818743790367E-19</v>
      </c>
      <c r="N25" s="15">
        <f t="shared" si="4"/>
        <v>2.6879818743790367E-19</v>
      </c>
      <c r="O25" s="15">
        <f t="shared" ref="O25:O30" si="6">((J25*J$22+K25*K$22+L25*L$22+M25*M$22+N25*N$22)/SUM(J$22:N$22))</f>
        <v>2.6879818743790367E-19</v>
      </c>
      <c r="P25" s="12"/>
      <c r="Q25" s="12"/>
      <c r="R25" s="12"/>
      <c r="S25" s="12"/>
      <c r="T25" s="12"/>
    </row>
    <row r="26" spans="2:20" ht="15.75">
      <c r="B26" s="6" t="s">
        <v>7</v>
      </c>
      <c r="C26" s="8">
        <v>5.6258332716140865E-3</v>
      </c>
      <c r="D26" s="8">
        <v>8.6810137656842708E-3</v>
      </c>
      <c r="E26" s="8">
        <v>1.1178550889985706E-2</v>
      </c>
      <c r="F26" s="8">
        <v>9.3808315196468681E-3</v>
      </c>
      <c r="G26" s="8">
        <v>1.3984276885130684E-2</v>
      </c>
      <c r="I26" s="6" t="s">
        <v>7</v>
      </c>
      <c r="J26" s="15">
        <f t="shared" si="5"/>
        <v>3.4869275874328128E-3</v>
      </c>
      <c r="K26" s="15">
        <f t="shared" si="4"/>
        <v>5.3805480761721586E-3</v>
      </c>
      <c r="L26" s="15">
        <f t="shared" si="4"/>
        <v>6.9285376234816017E-3</v>
      </c>
      <c r="M26" s="15">
        <f t="shared" si="4"/>
        <v>5.8142996138830054E-3</v>
      </c>
      <c r="N26" s="15">
        <f t="shared" si="4"/>
        <v>8.6675446119417309E-3</v>
      </c>
      <c r="O26" s="15">
        <f t="shared" si="6"/>
        <v>7.9813509943200914E-3</v>
      </c>
      <c r="P26" s="12"/>
      <c r="Q26" s="12"/>
      <c r="R26" s="12"/>
      <c r="S26" s="12"/>
      <c r="T26" s="12"/>
    </row>
    <row r="27" spans="2:20" ht="15.75">
      <c r="B27" s="6" t="s">
        <v>8</v>
      </c>
      <c r="C27" s="8">
        <v>7.0540768354193399E-3</v>
      </c>
      <c r="D27" s="8">
        <v>8.9000000000000086E-3</v>
      </c>
      <c r="E27" s="8">
        <v>9.8838251704489264E-3</v>
      </c>
      <c r="F27" s="8">
        <v>1.6684124190379322E-2</v>
      </c>
      <c r="G27" s="8">
        <v>9.6896852374058137E-3</v>
      </c>
      <c r="I27" s="6" t="s">
        <v>8</v>
      </c>
      <c r="J27" s="15">
        <f t="shared" si="5"/>
        <v>4.3721621195925353E-3</v>
      </c>
      <c r="K27" s="15">
        <f t="shared" si="4"/>
        <v>5.5162771503977255E-3</v>
      </c>
      <c r="L27" s="15">
        <f t="shared" si="4"/>
        <v>6.12605830857003E-3</v>
      </c>
      <c r="M27" s="15">
        <f t="shared" si="4"/>
        <v>1.034092730851543E-2</v>
      </c>
      <c r="N27" s="15">
        <f t="shared" si="4"/>
        <v>6.005729131421101E-3</v>
      </c>
      <c r="O27" s="15">
        <f t="shared" si="6"/>
        <v>6.3196595206500726E-3</v>
      </c>
      <c r="P27" s="12"/>
      <c r="Q27" s="12"/>
      <c r="R27" s="12"/>
      <c r="S27" s="12"/>
      <c r="T27" s="12"/>
    </row>
    <row r="28" spans="2:20" ht="15.75">
      <c r="B28" s="6" t="s">
        <v>9</v>
      </c>
      <c r="C28" s="8">
        <v>5.3301031884945638E-3</v>
      </c>
      <c r="D28" s="8">
        <v>5.5000000000000049E-3</v>
      </c>
      <c r="E28" s="8">
        <v>1.0392785959500935E-2</v>
      </c>
      <c r="F28" s="8">
        <v>1.2830042868205863E-2</v>
      </c>
      <c r="G28" s="8">
        <v>1.8375255100270039E-2</v>
      </c>
      <c r="I28" s="6" t="s">
        <v>9</v>
      </c>
      <c r="J28" s="15">
        <f t="shared" si="5"/>
        <v>3.3036321829162467E-3</v>
      </c>
      <c r="K28" s="15">
        <f t="shared" si="4"/>
        <v>3.4089353176615161E-3</v>
      </c>
      <c r="L28" s="15">
        <f t="shared" si="4"/>
        <v>6.4415154738617147E-3</v>
      </c>
      <c r="M28" s="15">
        <f t="shared" si="4"/>
        <v>7.952142956461487E-3</v>
      </c>
      <c r="N28" s="15">
        <f t="shared" si="4"/>
        <v>1.1389101105881887E-2</v>
      </c>
      <c r="O28" s="15">
        <f t="shared" si="6"/>
        <v>9.7839642098303068E-3</v>
      </c>
      <c r="P28" s="12"/>
      <c r="Q28" s="12"/>
      <c r="R28" s="12"/>
      <c r="S28" s="12"/>
      <c r="T28" s="12"/>
    </row>
    <row r="29" spans="2:20" ht="15.75">
      <c r="B29" s="6" t="s">
        <v>10</v>
      </c>
      <c r="C29" s="8">
        <v>1.4108153670838732E-2</v>
      </c>
      <c r="D29" s="8">
        <v>5.3898051912847408E-3</v>
      </c>
      <c r="E29" s="8">
        <v>5.4990908339470016E-3</v>
      </c>
      <c r="F29" s="8">
        <v>1.1524322105876769E-2</v>
      </c>
      <c r="G29" s="8">
        <v>9.9744674043279087E-3</v>
      </c>
      <c r="I29" s="6" t="s">
        <v>10</v>
      </c>
      <c r="J29" s="15">
        <f t="shared" si="5"/>
        <v>8.7443242391851035E-3</v>
      </c>
      <c r="K29" s="15">
        <f t="shared" si="4"/>
        <v>3.3406358676156215E-3</v>
      </c>
      <c r="L29" s="15">
        <f t="shared" si="4"/>
        <v>3.4083718107037518E-3</v>
      </c>
      <c r="M29" s="15">
        <f t="shared" si="4"/>
        <v>7.1428488434237486E-3</v>
      </c>
      <c r="N29" s="15">
        <f t="shared" si="4"/>
        <v>6.1822389471776294E-3</v>
      </c>
      <c r="O29" s="15">
        <f t="shared" si="6"/>
        <v>5.5121875805298785E-3</v>
      </c>
      <c r="P29" s="12"/>
      <c r="Q29" s="12"/>
      <c r="R29" s="12"/>
      <c r="S29" s="12"/>
      <c r="T29" s="12"/>
    </row>
    <row r="30" spans="2:20" ht="15.75">
      <c r="B30" s="6" t="s">
        <v>11</v>
      </c>
      <c r="C30" s="8">
        <v>1.4332131732579084E-2</v>
      </c>
      <c r="D30" s="8">
        <v>5.8728187440104142E-3</v>
      </c>
      <c r="E30" s="8">
        <v>5.9531504264548922E-3</v>
      </c>
      <c r="F30" s="8">
        <v>1.2200000000000011E-2</v>
      </c>
      <c r="G30" s="8">
        <v>8.9084229805280434E-3</v>
      </c>
      <c r="I30" s="6" t="s">
        <v>11</v>
      </c>
      <c r="J30" s="15">
        <f t="shared" si="5"/>
        <v>8.8831472801029314E-3</v>
      </c>
      <c r="K30" s="15">
        <f t="shared" si="4"/>
        <v>3.6400107692148411E-3</v>
      </c>
      <c r="L30" s="15">
        <f t="shared" si="4"/>
        <v>3.6898008618352325E-3</v>
      </c>
      <c r="M30" s="15">
        <f t="shared" si="4"/>
        <v>7.5616383409946343E-3</v>
      </c>
      <c r="N30" s="15">
        <f t="shared" si="4"/>
        <v>5.52149776781627E-3</v>
      </c>
      <c r="O30" s="15">
        <f t="shared" si="6"/>
        <v>5.1792414277742312E-3</v>
      </c>
      <c r="P30" s="12"/>
      <c r="Q30" s="12"/>
      <c r="R30" s="12"/>
      <c r="S30" s="12"/>
      <c r="T30" s="12"/>
    </row>
    <row r="31" spans="2:20">
      <c r="P31" s="12"/>
      <c r="Q31" s="12"/>
      <c r="R31" s="12"/>
      <c r="S31" s="12"/>
      <c r="T31" s="12"/>
    </row>
    <row r="32" spans="2:20">
      <c r="P32" s="12"/>
      <c r="Q32" s="12"/>
      <c r="R32" s="12"/>
      <c r="S32" s="12"/>
      <c r="T32" s="12"/>
    </row>
    <row r="33" spans="2:20">
      <c r="P33" s="12"/>
      <c r="Q33" s="12"/>
      <c r="R33" s="12"/>
      <c r="S33" s="12"/>
      <c r="T33" s="12"/>
    </row>
    <row r="34" spans="2:20">
      <c r="B34" s="3" t="s">
        <v>14</v>
      </c>
      <c r="I34" s="3" t="s">
        <v>14</v>
      </c>
      <c r="J34" s="9"/>
      <c r="K34" s="9"/>
      <c r="L34" s="9"/>
      <c r="M34" s="9"/>
      <c r="N34" s="9"/>
      <c r="P34" s="12"/>
      <c r="Q34" s="12"/>
      <c r="R34" s="12"/>
      <c r="S34" s="12"/>
      <c r="T34" s="12"/>
    </row>
    <row r="35" spans="2:20" ht="15.75">
      <c r="B35" s="4"/>
      <c r="C35" s="5" t="s">
        <v>0</v>
      </c>
      <c r="D35" s="5" t="s">
        <v>1</v>
      </c>
      <c r="E35" s="5" t="s">
        <v>2</v>
      </c>
      <c r="F35" s="5" t="s">
        <v>3</v>
      </c>
      <c r="G35" s="5" t="s">
        <v>4</v>
      </c>
      <c r="J35" s="5" t="s">
        <v>0</v>
      </c>
      <c r="K35" s="5" t="s">
        <v>1</v>
      </c>
      <c r="L35" s="5" t="s">
        <v>2</v>
      </c>
      <c r="M35" s="5" t="s">
        <v>3</v>
      </c>
      <c r="N35" s="5" t="s">
        <v>4</v>
      </c>
      <c r="P35" s="5"/>
      <c r="Q35" s="5"/>
      <c r="R35" s="5"/>
      <c r="S35" s="5"/>
      <c r="T35" s="5"/>
    </row>
    <row r="36" spans="2:20" ht="15.75">
      <c r="B36" s="6" t="s">
        <v>5</v>
      </c>
      <c r="C36" s="8">
        <v>2.9999999999999997E-4</v>
      </c>
      <c r="D36" s="8">
        <v>2.9999999999999997E-4</v>
      </c>
      <c r="E36" s="8">
        <v>4.0000000000000002E-4</v>
      </c>
      <c r="F36" s="8">
        <v>4.5825756949558405E-4</v>
      </c>
      <c r="G36" s="8">
        <v>2.9999999999999997E-4</v>
      </c>
      <c r="I36" s="6" t="s">
        <v>5</v>
      </c>
      <c r="J36" s="15">
        <f>C36*1.96/SQRT(10)</f>
        <v>1.8594192641790069E-4</v>
      </c>
      <c r="K36" s="15">
        <f t="shared" ref="K36:K42" si="7">D36*1.96/SQRT(10)</f>
        <v>1.8594192641790069E-4</v>
      </c>
      <c r="L36" s="15">
        <f t="shared" ref="L36:L42" si="8">E36*1.96/SQRT(10)</f>
        <v>2.4792256855720092E-4</v>
      </c>
      <c r="M36" s="15">
        <f t="shared" ref="M36:M42" si="9">F36*1.96/SQRT(10)</f>
        <v>2.8403098422531302E-4</v>
      </c>
      <c r="N36" s="15">
        <f t="shared" ref="N36:N42" si="10">G36*1.96/SQRT(10)</f>
        <v>1.8594192641790069E-4</v>
      </c>
      <c r="P36" s="12"/>
      <c r="Q36" s="12"/>
      <c r="R36" s="12"/>
      <c r="S36" s="12"/>
      <c r="T36" s="12"/>
    </row>
    <row r="37" spans="2:20" ht="15.75">
      <c r="B37" s="6" t="s">
        <v>6</v>
      </c>
      <c r="C37" s="8">
        <v>4.5825756949558405E-4</v>
      </c>
      <c r="D37" s="8">
        <v>4.0000000000000002E-4</v>
      </c>
      <c r="E37" s="8">
        <v>7.4833147735478827E-4</v>
      </c>
      <c r="F37" s="8">
        <v>4.5825756949558405E-4</v>
      </c>
      <c r="G37" s="8">
        <v>6.0000000000000006E-4</v>
      </c>
      <c r="I37" s="6" t="s">
        <v>6</v>
      </c>
      <c r="J37" s="15">
        <f t="shared" ref="J37:J42" si="11">C37*1.96/SQRT(10)</f>
        <v>2.8403098422531302E-4</v>
      </c>
      <c r="K37" s="15">
        <f t="shared" si="7"/>
        <v>2.4792256855720092E-4</v>
      </c>
      <c r="L37" s="15">
        <f t="shared" si="8"/>
        <v>4.6382065499500982E-4</v>
      </c>
      <c r="M37" s="15">
        <f t="shared" si="9"/>
        <v>2.8403098422531302E-4</v>
      </c>
      <c r="N37" s="15">
        <f t="shared" si="10"/>
        <v>3.7188385283580143E-4</v>
      </c>
      <c r="P37" s="12"/>
      <c r="Q37" s="12"/>
      <c r="R37" s="12"/>
      <c r="S37" s="12"/>
      <c r="T37" s="12"/>
    </row>
    <row r="38" spans="2:20" ht="15.75">
      <c r="B38" s="6" t="s">
        <v>7</v>
      </c>
      <c r="C38" s="8">
        <v>3.133304964410584E-2</v>
      </c>
      <c r="D38" s="8">
        <v>2.6821819475941599E-2</v>
      </c>
      <c r="E38" s="8">
        <v>1.7683042724599182E-2</v>
      </c>
      <c r="F38" s="8">
        <v>1.7789041570584932E-2</v>
      </c>
      <c r="G38" s="8">
        <v>2.1453204888780591E-2</v>
      </c>
      <c r="I38" s="6" t="s">
        <v>7</v>
      </c>
      <c r="J38" s="15">
        <f t="shared" si="11"/>
        <v>1.9420425371242524E-2</v>
      </c>
      <c r="K38" s="15">
        <f t="shared" si="7"/>
        <v>1.6624335944632494E-2</v>
      </c>
      <c r="L38" s="15">
        <f t="shared" si="8"/>
        <v>1.0960063430473385E-2</v>
      </c>
      <c r="M38" s="15">
        <f t="shared" si="9"/>
        <v>1.1025762195875598E-2</v>
      </c>
      <c r="N38" s="15">
        <f t="shared" si="10"/>
        <v>1.329683414952596E-2</v>
      </c>
      <c r="P38" s="12"/>
      <c r="Q38" s="12"/>
      <c r="R38" s="12"/>
      <c r="S38" s="12"/>
      <c r="T38" s="12"/>
    </row>
    <row r="39" spans="2:20" ht="15.75">
      <c r="B39" s="6" t="s">
        <v>8</v>
      </c>
      <c r="C39" s="8">
        <v>3.0123910768690049E-2</v>
      </c>
      <c r="D39" s="8">
        <v>2.4100000000000007E-2</v>
      </c>
      <c r="E39" s="8">
        <v>1.1280070921762853E-2</v>
      </c>
      <c r="F39" s="8">
        <v>2.8572714256787007E-2</v>
      </c>
      <c r="G39" s="8">
        <v>2.2196621364523002E-2</v>
      </c>
      <c r="I39" s="6" t="s">
        <v>8</v>
      </c>
      <c r="J39" s="15">
        <f t="shared" si="11"/>
        <v>1.8670993331903904E-2</v>
      </c>
      <c r="K39" s="15">
        <f t="shared" si="7"/>
        <v>1.4937334755571361E-2</v>
      </c>
      <c r="L39" s="15">
        <f t="shared" si="8"/>
        <v>6.9914603910770983E-3</v>
      </c>
      <c r="M39" s="15">
        <f t="shared" si="9"/>
        <v>1.7709551772983972E-2</v>
      </c>
      <c r="N39" s="15">
        <f t="shared" si="10"/>
        <v>1.3757608454960461E-2</v>
      </c>
      <c r="P39" s="12"/>
      <c r="Q39" s="12"/>
      <c r="R39" s="12"/>
      <c r="S39" s="12"/>
      <c r="T39" s="12"/>
    </row>
    <row r="40" spans="2:20" ht="15.75">
      <c r="B40" s="6" t="s">
        <v>9</v>
      </c>
      <c r="C40" s="8">
        <v>1.9052821313390825E-2</v>
      </c>
      <c r="D40" s="8">
        <v>2.2595574787997758E-2</v>
      </c>
      <c r="E40" s="8">
        <v>1.5230233090796727E-2</v>
      </c>
      <c r="F40" s="8">
        <v>2.9243973738190918E-2</v>
      </c>
      <c r="G40" s="8">
        <v>1.9942166381815195E-2</v>
      </c>
      <c r="I40" s="6" t="s">
        <v>9</v>
      </c>
      <c r="J40" s="15">
        <f t="shared" si="11"/>
        <v>1.1809060995693088E-2</v>
      </c>
      <c r="K40" s="15">
        <f t="shared" si="7"/>
        <v>1.4004882348666836E-2</v>
      </c>
      <c r="L40" s="15">
        <f t="shared" si="8"/>
        <v>9.439796268988004E-3</v>
      </c>
      <c r="M40" s="15">
        <f t="shared" si="9"/>
        <v>1.8125602709979052E-2</v>
      </c>
      <c r="N40" s="15">
        <f t="shared" si="10"/>
        <v>1.2360282779936713E-2</v>
      </c>
      <c r="P40" s="12"/>
      <c r="Q40" s="12"/>
      <c r="R40" s="12"/>
      <c r="S40" s="12"/>
      <c r="T40" s="12"/>
    </row>
    <row r="41" spans="2:20" ht="15.75">
      <c r="B41" s="6" t="s">
        <v>10</v>
      </c>
      <c r="C41" s="8">
        <v>2.4467120795058847E-2</v>
      </c>
      <c r="D41" s="8">
        <v>2.0352149763600277E-2</v>
      </c>
      <c r="E41" s="8">
        <v>1.7332339715110591E-2</v>
      </c>
      <c r="F41" s="8">
        <v>1.6056462873248148E-2</v>
      </c>
      <c r="G41" s="8">
        <v>1.5537374295549343E-2</v>
      </c>
      <c r="I41" s="6" t="s">
        <v>10</v>
      </c>
      <c r="J41" s="15">
        <f t="shared" si="11"/>
        <v>1.5164878581775733E-2</v>
      </c>
      <c r="K41" s="15">
        <f t="shared" si="7"/>
        <v>1.2614393112631525E-2</v>
      </c>
      <c r="L41" s="15">
        <f t="shared" si="8"/>
        <v>1.0742695453190504E-2</v>
      </c>
      <c r="M41" s="15">
        <f t="shared" si="9"/>
        <v>9.9518987936975389E-3</v>
      </c>
      <c r="N41" s="15">
        <f t="shared" si="10"/>
        <v>9.6301643599680589E-3</v>
      </c>
      <c r="P41" s="12"/>
      <c r="Q41" s="12"/>
      <c r="R41" s="12"/>
      <c r="S41" s="12"/>
      <c r="T41" s="12"/>
    </row>
    <row r="42" spans="2:20" ht="15.75">
      <c r="B42" s="6" t="s">
        <v>11</v>
      </c>
      <c r="C42" s="8">
        <v>3.7822744480008316E-2</v>
      </c>
      <c r="D42" s="8">
        <v>1.6924538398432016E-2</v>
      </c>
      <c r="E42" s="8">
        <v>1.2434226956268729E-2</v>
      </c>
      <c r="F42" s="8">
        <v>3.4358259560111605E-2</v>
      </c>
      <c r="G42" s="8">
        <v>2.1619435700313733E-2</v>
      </c>
      <c r="I42" s="6" t="s">
        <v>11</v>
      </c>
      <c r="J42" s="15">
        <f t="shared" si="11"/>
        <v>2.3442779903415884E-2</v>
      </c>
      <c r="K42" s="15">
        <f t="shared" si="7"/>
        <v>1.0489937578460602E-2</v>
      </c>
      <c r="L42" s="15">
        <f t="shared" si="8"/>
        <v>7.7068137125533235E-3</v>
      </c>
      <c r="M42" s="15">
        <f t="shared" si="9"/>
        <v>2.1295469903244685E-2</v>
      </c>
      <c r="N42" s="15">
        <f t="shared" si="10"/>
        <v>1.3399865073947571E-2</v>
      </c>
      <c r="P42" s="12"/>
      <c r="Q42" s="12"/>
      <c r="R42" s="12"/>
      <c r="S42" s="12"/>
      <c r="T42" s="12"/>
    </row>
  </sheetData>
  <conditionalFormatting sqref="C24:C30">
    <cfRule type="colorScale" priority="35">
      <colorScale>
        <cfvo type="min" val="0"/>
        <cfvo type="max" val="0"/>
        <color rgb="FFFEED8B"/>
        <color rgb="FFFF6600"/>
      </colorScale>
    </cfRule>
  </conditionalFormatting>
  <conditionalFormatting sqref="D24:D30">
    <cfRule type="colorScale" priority="34">
      <colorScale>
        <cfvo type="min" val="0"/>
        <cfvo type="max" val="0"/>
        <color rgb="FFFEED8B"/>
        <color rgb="FFFF6600"/>
      </colorScale>
    </cfRule>
  </conditionalFormatting>
  <conditionalFormatting sqref="E24:E30">
    <cfRule type="colorScale" priority="33">
      <colorScale>
        <cfvo type="min" val="0"/>
        <cfvo type="max" val="0"/>
        <color rgb="FFFEED8B"/>
        <color rgb="FFFF6600"/>
      </colorScale>
    </cfRule>
  </conditionalFormatting>
  <conditionalFormatting sqref="F24:F30">
    <cfRule type="colorScale" priority="32">
      <colorScale>
        <cfvo type="min" val="0"/>
        <cfvo type="max" val="0"/>
        <color rgb="FFFEED8B"/>
        <color rgb="FFFF6600"/>
      </colorScale>
    </cfRule>
  </conditionalFormatting>
  <conditionalFormatting sqref="G24:G30">
    <cfRule type="colorScale" priority="31">
      <colorScale>
        <cfvo type="min" val="0"/>
        <cfvo type="max" val="0"/>
        <color rgb="FFFEED8B"/>
        <color rgb="FFFF6600"/>
      </colorScale>
    </cfRule>
  </conditionalFormatting>
  <conditionalFormatting sqref="C36:C42">
    <cfRule type="colorScale" priority="30">
      <colorScale>
        <cfvo type="min" val="0"/>
        <cfvo type="max" val="0"/>
        <color rgb="FFFEED8B"/>
        <color rgb="FFFF6600"/>
      </colorScale>
    </cfRule>
  </conditionalFormatting>
  <conditionalFormatting sqref="D36:D42">
    <cfRule type="colorScale" priority="29">
      <colorScale>
        <cfvo type="min" val="0"/>
        <cfvo type="max" val="0"/>
        <color rgb="FFFEED8B"/>
        <color rgb="FFFF6600"/>
      </colorScale>
    </cfRule>
  </conditionalFormatting>
  <conditionalFormatting sqref="E36:E42">
    <cfRule type="colorScale" priority="28">
      <colorScale>
        <cfvo type="min" val="0"/>
        <cfvo type="max" val="0"/>
        <color rgb="FFFEED8B"/>
        <color rgb="FFFF6600"/>
      </colorScale>
    </cfRule>
  </conditionalFormatting>
  <conditionalFormatting sqref="F36:F42">
    <cfRule type="colorScale" priority="27">
      <colorScale>
        <cfvo type="min" val="0"/>
        <cfvo type="max" val="0"/>
        <color rgb="FFFEED8B"/>
        <color rgb="FFFF6600"/>
      </colorScale>
    </cfRule>
  </conditionalFormatting>
  <conditionalFormatting sqref="G36:G42">
    <cfRule type="colorScale" priority="26">
      <colorScale>
        <cfvo type="min" val="0"/>
        <cfvo type="max" val="0"/>
        <color rgb="FFFEED8B"/>
        <color rgb="FFFF6600"/>
      </colorScale>
    </cfRule>
  </conditionalFormatting>
  <conditionalFormatting sqref="C16">
    <cfRule type="colorScale" priority="25">
      <colorScale>
        <cfvo type="min" val="0"/>
        <cfvo type="max" val="0"/>
        <color rgb="FFFEED8B"/>
        <color rgb="FFFF6600"/>
      </colorScale>
    </cfRule>
  </conditionalFormatting>
  <conditionalFormatting sqref="D16">
    <cfRule type="colorScale" priority="24">
      <colorScale>
        <cfvo type="min" val="0"/>
        <cfvo type="max" val="0"/>
        <color rgb="FFFEED8B"/>
        <color rgb="FFFF6600"/>
      </colorScale>
    </cfRule>
  </conditionalFormatting>
  <conditionalFormatting sqref="E16">
    <cfRule type="colorScale" priority="23">
      <colorScale>
        <cfvo type="min" val="0"/>
        <cfvo type="max" val="0"/>
        <color rgb="FFFEED8B"/>
        <color rgb="FFFF6600"/>
      </colorScale>
    </cfRule>
  </conditionalFormatting>
  <conditionalFormatting sqref="F16">
    <cfRule type="colorScale" priority="22">
      <colorScale>
        <cfvo type="min" val="0"/>
        <cfvo type="max" val="0"/>
        <color rgb="FFFEED8B"/>
        <color rgb="FFFF6600"/>
      </colorScale>
    </cfRule>
  </conditionalFormatting>
  <conditionalFormatting sqref="G16">
    <cfRule type="colorScale" priority="21">
      <colorScale>
        <cfvo type="min" val="0"/>
        <cfvo type="max" val="0"/>
        <color rgb="FFFEED8B"/>
        <color rgb="FFFF6600"/>
      </colorScale>
    </cfRule>
  </conditionalFormatting>
  <conditionalFormatting sqref="C16">
    <cfRule type="colorScale" priority="20">
      <colorScale>
        <cfvo type="min" val="0"/>
        <cfvo type="max" val="0"/>
        <color rgb="FFFEED8B"/>
        <color rgb="FFFF6600"/>
      </colorScale>
    </cfRule>
  </conditionalFormatting>
  <conditionalFormatting sqref="D16">
    <cfRule type="colorScale" priority="19">
      <colorScale>
        <cfvo type="min" val="0"/>
        <cfvo type="max" val="0"/>
        <color rgb="FFFEED8B"/>
        <color rgb="FFFF6600"/>
      </colorScale>
    </cfRule>
  </conditionalFormatting>
  <conditionalFormatting sqref="E16">
    <cfRule type="colorScale" priority="18">
      <colorScale>
        <cfvo type="min" val="0"/>
        <cfvo type="max" val="0"/>
        <color rgb="FFFEED8B"/>
        <color rgb="FFFF6600"/>
      </colorScale>
    </cfRule>
  </conditionalFormatting>
  <conditionalFormatting sqref="F16">
    <cfRule type="colorScale" priority="17">
      <colorScale>
        <cfvo type="min" val="0"/>
        <cfvo type="max" val="0"/>
        <color rgb="FFFEED8B"/>
        <color rgb="FFFF6600"/>
      </colorScale>
    </cfRule>
  </conditionalFormatting>
  <conditionalFormatting sqref="G16">
    <cfRule type="colorScale" priority="16">
      <colorScale>
        <cfvo type="min" val="0"/>
        <cfvo type="max" val="0"/>
        <color rgb="FFFEED8B"/>
        <color rgb="FFFF6600"/>
      </colorScale>
    </cfRule>
  </conditionalFormatting>
  <conditionalFormatting sqref="C17">
    <cfRule type="colorScale" priority="15">
      <colorScale>
        <cfvo type="min" val="0"/>
        <cfvo type="max" val="0"/>
        <color rgb="FFFEED8B"/>
        <color rgb="FFFF6600"/>
      </colorScale>
    </cfRule>
  </conditionalFormatting>
  <conditionalFormatting sqref="D17">
    <cfRule type="colorScale" priority="14">
      <colorScale>
        <cfvo type="min" val="0"/>
        <cfvo type="max" val="0"/>
        <color rgb="FFFEED8B"/>
        <color rgb="FFFF6600"/>
      </colorScale>
    </cfRule>
  </conditionalFormatting>
  <conditionalFormatting sqref="E17">
    <cfRule type="colorScale" priority="13">
      <colorScale>
        <cfvo type="min" val="0"/>
        <cfvo type="max" val="0"/>
        <color rgb="FFFEED8B"/>
        <color rgb="FFFF6600"/>
      </colorScale>
    </cfRule>
  </conditionalFormatting>
  <conditionalFormatting sqref="F17">
    <cfRule type="colorScale" priority="12">
      <colorScale>
        <cfvo type="min" val="0"/>
        <cfvo type="max" val="0"/>
        <color rgb="FFFEED8B"/>
        <color rgb="FFFF6600"/>
      </colorScale>
    </cfRule>
  </conditionalFormatting>
  <conditionalFormatting sqref="G17">
    <cfRule type="colorScale" priority="11">
      <colorScale>
        <cfvo type="min" val="0"/>
        <cfvo type="max" val="0"/>
        <color rgb="FFFEED8B"/>
        <color rgb="FFFF6600"/>
      </colorScale>
    </cfRule>
  </conditionalFormatting>
  <conditionalFormatting sqref="C18">
    <cfRule type="colorScale" priority="10">
      <colorScale>
        <cfvo type="min" val="0"/>
        <cfvo type="max" val="0"/>
        <color rgb="FFFEED8B"/>
        <color rgb="FFFF6600"/>
      </colorScale>
    </cfRule>
  </conditionalFormatting>
  <conditionalFormatting sqref="D18">
    <cfRule type="colorScale" priority="9">
      <colorScale>
        <cfvo type="min" val="0"/>
        <cfvo type="max" val="0"/>
        <color rgb="FFFEED8B"/>
        <color rgb="FFFF6600"/>
      </colorScale>
    </cfRule>
  </conditionalFormatting>
  <conditionalFormatting sqref="E18">
    <cfRule type="colorScale" priority="8">
      <colorScale>
        <cfvo type="min" val="0"/>
        <cfvo type="max" val="0"/>
        <color rgb="FFFEED8B"/>
        <color rgb="FFFF6600"/>
      </colorScale>
    </cfRule>
  </conditionalFormatting>
  <conditionalFormatting sqref="F18">
    <cfRule type="colorScale" priority="7">
      <colorScale>
        <cfvo type="min" val="0"/>
        <cfvo type="max" val="0"/>
        <color rgb="FFFEED8B"/>
        <color rgb="FFFF6600"/>
      </colorScale>
    </cfRule>
  </conditionalFormatting>
  <conditionalFormatting sqref="G18">
    <cfRule type="colorScale" priority="6">
      <colorScale>
        <cfvo type="min" val="0"/>
        <cfvo type="max" val="0"/>
        <color rgb="FFFEED8B"/>
        <color rgb="FFFF6600"/>
      </colorScale>
    </cfRule>
  </conditionalFormatting>
  <conditionalFormatting sqref="C5:C15">
    <cfRule type="colorScale" priority="41">
      <colorScale>
        <cfvo type="min" val="0"/>
        <cfvo type="max" val="0"/>
        <color rgb="FFFEED8B"/>
        <color rgb="FFFF6600"/>
      </colorScale>
    </cfRule>
  </conditionalFormatting>
  <conditionalFormatting sqref="D5:D15">
    <cfRule type="colorScale" priority="42">
      <colorScale>
        <cfvo type="min" val="0"/>
        <cfvo type="max" val="0"/>
        <color rgb="FFFEED8B"/>
        <color rgb="FFFF6600"/>
      </colorScale>
    </cfRule>
  </conditionalFormatting>
  <conditionalFormatting sqref="E5:E15">
    <cfRule type="colorScale" priority="43">
      <colorScale>
        <cfvo type="min" val="0"/>
        <cfvo type="max" val="0"/>
        <color rgb="FFFEED8B"/>
        <color rgb="FFFF6600"/>
      </colorScale>
    </cfRule>
  </conditionalFormatting>
  <conditionalFormatting sqref="F5:F15">
    <cfRule type="colorScale" priority="44">
      <colorScale>
        <cfvo type="min" val="0"/>
        <cfvo type="max" val="0"/>
        <color rgb="FFFEED8B"/>
        <color rgb="FFFF6600"/>
      </colorScale>
    </cfRule>
  </conditionalFormatting>
  <conditionalFormatting sqref="G5:G15">
    <cfRule type="colorScale" priority="45">
      <colorScale>
        <cfvo type="min" val="0"/>
        <cfvo type="max" val="0"/>
        <color rgb="FFFEED8B"/>
        <color rgb="FFFF6600"/>
      </colorScale>
    </cfRule>
  </conditionalFormatting>
  <conditionalFormatting sqref="C5:C18">
    <cfRule type="colorScale" priority="46">
      <colorScale>
        <cfvo type="min" val="0"/>
        <cfvo type="max" val="0"/>
        <color rgb="FFFFEF9C"/>
        <color rgb="FFFF7128"/>
      </colorScale>
    </cfRule>
  </conditionalFormatting>
  <conditionalFormatting sqref="D5:D18">
    <cfRule type="colorScale" priority="48">
      <colorScale>
        <cfvo type="min" val="0"/>
        <cfvo type="max" val="0"/>
        <color rgb="FFFFEF9C"/>
        <color rgb="FFFF7128"/>
      </colorScale>
    </cfRule>
  </conditionalFormatting>
  <conditionalFormatting sqref="E5:E18">
    <cfRule type="colorScale" priority="50">
      <colorScale>
        <cfvo type="min" val="0"/>
        <cfvo type="max" val="0"/>
        <color rgb="FFFFEF9C"/>
        <color rgb="FFFF7128"/>
      </colorScale>
    </cfRule>
  </conditionalFormatting>
  <conditionalFormatting sqref="F5:F18">
    <cfRule type="colorScale" priority="52">
      <colorScale>
        <cfvo type="min" val="0"/>
        <cfvo type="max" val="0"/>
        <color rgb="FFFFEF9C"/>
        <color rgb="FFFF7128"/>
      </colorScale>
    </cfRule>
  </conditionalFormatting>
  <conditionalFormatting sqref="G5:G18">
    <cfRule type="colorScale" priority="54">
      <colorScale>
        <cfvo type="min" val="0"/>
        <cfvo type="max" val="0"/>
        <color rgb="FFFFEF9C"/>
        <color rgb="FFFF7128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method by collection</vt:lpstr>
      <vt:lpstr>std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2016-12-13T14:45:34Z</dcterms:modified>
</cp:coreProperties>
</file>