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23040" windowHeight="10410" activeTab="5"/>
  </bookViews>
  <sheets>
    <sheet name="с-1" sheetId="1" r:id="rId1"/>
    <sheet name="с-2" sheetId="2" r:id="rId2"/>
    <sheet name="верификация" sheetId="3" r:id="rId3"/>
    <sheet name="ВЕРИФИК" sheetId="4" r:id="rId4"/>
    <sheet name="Отчет по верифик" sheetId="5" r:id="rId5"/>
    <sheet name="с-2 (2)" sheetId="6" r:id="rId6"/>
  </sheets>
  <externalReferences>
    <externalReference r:id="rId7"/>
  </externalReferences>
  <definedNames>
    <definedName name="_xlnm.Print_Area" localSheetId="0">'с-1'!$A$1:$N$1541</definedName>
    <definedName name="_xlnm.Print_Area" localSheetId="1">'с-2'!$A$1:$N$1541</definedName>
    <definedName name="_xlnm.Print_Area" localSheetId="5">'с-2 (2)'!$A$1:$O$1568</definedName>
  </definedNames>
  <calcPr calcId="125725"/>
</workbook>
</file>

<file path=xl/calcChain.xml><?xml version="1.0" encoding="utf-8"?>
<calcChain xmlns="http://schemas.openxmlformats.org/spreadsheetml/2006/main">
  <c r="E12" i="6"/>
  <c r="O77"/>
  <c r="K77"/>
  <c r="M77" s="1"/>
  <c r="O76"/>
  <c r="K76"/>
  <c r="I83" s="1"/>
  <c r="I81"/>
  <c r="F81"/>
  <c r="F83" s="1"/>
  <c r="C76"/>
  <c r="B76"/>
  <c r="A76"/>
  <c r="I1558"/>
  <c r="H1558"/>
  <c r="I1557"/>
  <c r="M1558" s="1"/>
  <c r="H1557"/>
  <c r="E1503"/>
  <c r="L1503" s="1"/>
  <c r="I1480"/>
  <c r="H1480"/>
  <c r="I1479"/>
  <c r="M1480" s="1"/>
  <c r="H1479"/>
  <c r="E1425"/>
  <c r="L1425" s="1"/>
  <c r="I1402"/>
  <c r="H1402"/>
  <c r="I1401"/>
  <c r="M1402" s="1"/>
  <c r="H1401"/>
  <c r="E1347"/>
  <c r="L1347" s="1"/>
  <c r="I1324"/>
  <c r="H1324"/>
  <c r="I1323"/>
  <c r="M1324" s="1"/>
  <c r="H1323"/>
  <c r="E1269"/>
  <c r="L1269" s="1"/>
  <c r="I1247"/>
  <c r="H1247"/>
  <c r="I1246"/>
  <c r="M1247" s="1"/>
  <c r="H1246"/>
  <c r="E1192"/>
  <c r="L1192" s="1"/>
  <c r="I1170"/>
  <c r="H1170"/>
  <c r="I1169"/>
  <c r="M1170" s="1"/>
  <c r="H1169"/>
  <c r="E1115"/>
  <c r="L1115" s="1"/>
  <c r="I1093"/>
  <c r="H1093"/>
  <c r="I1092"/>
  <c r="M1093" s="1"/>
  <c r="H1092"/>
  <c r="E1038"/>
  <c r="L1038" s="1"/>
  <c r="I1016"/>
  <c r="H1016"/>
  <c r="I1015"/>
  <c r="M1016" s="1"/>
  <c r="H1015"/>
  <c r="E961"/>
  <c r="L961" s="1"/>
  <c r="I940"/>
  <c r="H940"/>
  <c r="I939"/>
  <c r="M940" s="1"/>
  <c r="H939"/>
  <c r="E885"/>
  <c r="L885" s="1"/>
  <c r="I864"/>
  <c r="H864"/>
  <c r="I863"/>
  <c r="M864" s="1"/>
  <c r="H863"/>
  <c r="E809"/>
  <c r="L809" s="1"/>
  <c r="I788"/>
  <c r="H788"/>
  <c r="I787"/>
  <c r="M788" s="1"/>
  <c r="H787"/>
  <c r="E733"/>
  <c r="L733" s="1"/>
  <c r="I710"/>
  <c r="H710"/>
  <c r="I709"/>
  <c r="M710" s="1"/>
  <c r="H709"/>
  <c r="E655"/>
  <c r="L655" s="1"/>
  <c r="I632"/>
  <c r="H632"/>
  <c r="I631"/>
  <c r="M632" s="1"/>
  <c r="H631"/>
  <c r="E577"/>
  <c r="L577" s="1"/>
  <c r="I554"/>
  <c r="H554"/>
  <c r="I553"/>
  <c r="M554" s="1"/>
  <c r="H553"/>
  <c r="E499"/>
  <c r="L499" s="1"/>
  <c r="I477"/>
  <c r="H477"/>
  <c r="I476"/>
  <c r="M477" s="1"/>
  <c r="H476"/>
  <c r="E422"/>
  <c r="L422" s="1"/>
  <c r="I400"/>
  <c r="H400"/>
  <c r="I399"/>
  <c r="M400" s="1"/>
  <c r="H399"/>
  <c r="E345"/>
  <c r="L345" s="1"/>
  <c r="I323"/>
  <c r="H323"/>
  <c r="I322"/>
  <c r="M323" s="1"/>
  <c r="H322"/>
  <c r="E268"/>
  <c r="L268" s="1"/>
  <c r="I246"/>
  <c r="H246"/>
  <c r="I245"/>
  <c r="M246" s="1"/>
  <c r="H245"/>
  <c r="E191"/>
  <c r="L191" s="1"/>
  <c r="I170"/>
  <c r="H170"/>
  <c r="I169"/>
  <c r="M170" s="1"/>
  <c r="H169"/>
  <c r="E115"/>
  <c r="L115" s="1"/>
  <c r="L12"/>
  <c r="M76" l="1"/>
  <c r="I88" s="1"/>
  <c r="I86"/>
  <c r="D48" i="4"/>
  <c r="C48"/>
  <c r="J58"/>
  <c r="D57"/>
  <c r="C57"/>
  <c r="J31"/>
  <c r="D14" i="3"/>
  <c r="D13"/>
  <c r="D12"/>
  <c r="D11"/>
  <c r="D10"/>
  <c r="D9"/>
  <c r="D8"/>
  <c r="D7"/>
  <c r="D6"/>
  <c r="D5"/>
  <c r="F31" i="4" l="1"/>
  <c r="J51"/>
  <c r="E15" i="3"/>
  <c r="Q8" l="1"/>
  <c r="Q17"/>
  <c r="H1531" i="2" l="1"/>
  <c r="G1531"/>
  <c r="H1530"/>
  <c r="G1530"/>
  <c r="D1476"/>
  <c r="K1476" s="1"/>
  <c r="H1453"/>
  <c r="G1453"/>
  <c r="H1452"/>
  <c r="G1452"/>
  <c r="D1398"/>
  <c r="K1398" s="1"/>
  <c r="H1375"/>
  <c r="G1375"/>
  <c r="H1374"/>
  <c r="G1374"/>
  <c r="D1320"/>
  <c r="K1320" s="1"/>
  <c r="H1297"/>
  <c r="G1297"/>
  <c r="H1296"/>
  <c r="G1296"/>
  <c r="D1242"/>
  <c r="K1242" s="1"/>
  <c r="H1220"/>
  <c r="G1220"/>
  <c r="H1219"/>
  <c r="G1219"/>
  <c r="D1165"/>
  <c r="K1165" s="1"/>
  <c r="H1143"/>
  <c r="G1143"/>
  <c r="H1142"/>
  <c r="G1142"/>
  <c r="D1088"/>
  <c r="K1088" s="1"/>
  <c r="H1066"/>
  <c r="G1066"/>
  <c r="H1065"/>
  <c r="G1065"/>
  <c r="D1011"/>
  <c r="K1011" s="1"/>
  <c r="H989"/>
  <c r="G989"/>
  <c r="H988"/>
  <c r="G988"/>
  <c r="D934"/>
  <c r="K934" s="1"/>
  <c r="H913"/>
  <c r="G913"/>
  <c r="H912"/>
  <c r="G912"/>
  <c r="D858"/>
  <c r="K858" s="1"/>
  <c r="H837"/>
  <c r="G837"/>
  <c r="H836"/>
  <c r="G836"/>
  <c r="D782"/>
  <c r="K782" s="1"/>
  <c r="H761"/>
  <c r="G761"/>
  <c r="H760"/>
  <c r="G760"/>
  <c r="D706"/>
  <c r="K706" s="1"/>
  <c r="H683"/>
  <c r="G683"/>
  <c r="H682"/>
  <c r="G682"/>
  <c r="D628"/>
  <c r="K628" s="1"/>
  <c r="H605"/>
  <c r="G605"/>
  <c r="H604"/>
  <c r="G604"/>
  <c r="D550"/>
  <c r="K550" s="1"/>
  <c r="H527"/>
  <c r="G527"/>
  <c r="H526"/>
  <c r="G526"/>
  <c r="D472"/>
  <c r="K472" s="1"/>
  <c r="H450"/>
  <c r="G450"/>
  <c r="H449"/>
  <c r="G449"/>
  <c r="D395"/>
  <c r="K395" s="1"/>
  <c r="H373"/>
  <c r="G373"/>
  <c r="H372"/>
  <c r="G372"/>
  <c r="D318"/>
  <c r="K318" s="1"/>
  <c r="H296"/>
  <c r="G296"/>
  <c r="H295"/>
  <c r="G295"/>
  <c r="D241"/>
  <c r="K241" s="1"/>
  <c r="H219"/>
  <c r="G219"/>
  <c r="H218"/>
  <c r="G218"/>
  <c r="D164"/>
  <c r="K164" s="1"/>
  <c r="H143"/>
  <c r="G143"/>
  <c r="H142"/>
  <c r="G142"/>
  <c r="D88"/>
  <c r="K88" s="1"/>
  <c r="H67"/>
  <c r="G67"/>
  <c r="H66"/>
  <c r="G66"/>
  <c r="D12"/>
  <c r="K12" s="1"/>
  <c r="D318" i="1"/>
  <c r="K318" s="1"/>
  <c r="L527" i="2" l="1"/>
  <c r="G11" i="3" s="1"/>
  <c r="K39" i="4" s="1"/>
  <c r="D11" s="1"/>
  <c r="D23" s="1"/>
  <c r="L1531" i="2"/>
  <c r="L42" i="4" s="1"/>
  <c r="L837" i="2"/>
  <c r="L33" i="4" s="1"/>
  <c r="L373" i="2"/>
  <c r="G9" i="3" s="1"/>
  <c r="K37" i="4" s="1"/>
  <c r="D10" s="1"/>
  <c r="D36" s="1"/>
  <c r="L67" i="2"/>
  <c r="G5" i="3" s="1"/>
  <c r="K33" i="4" s="1"/>
  <c r="D8" s="1"/>
  <c r="L1453" i="2"/>
  <c r="L41" i="4" s="1"/>
  <c r="L605" i="2"/>
  <c r="G12" i="3" s="1"/>
  <c r="K40" i="4" s="1"/>
  <c r="L1220" i="2"/>
  <c r="L38" i="4" s="1"/>
  <c r="L219" i="2"/>
  <c r="G7" i="3" s="1"/>
  <c r="K35" i="4" s="1"/>
  <c r="D9" s="1"/>
  <c r="L1143" i="2"/>
  <c r="L37" i="4" s="1"/>
  <c r="L1297" i="2"/>
  <c r="L39" i="4" s="1"/>
  <c r="L296" i="2"/>
  <c r="G8" i="3" s="1"/>
  <c r="K36" i="4" s="1"/>
  <c r="L450" i="2"/>
  <c r="G10" i="3" s="1"/>
  <c r="K38" i="4" s="1"/>
  <c r="L683" i="2"/>
  <c r="G13" i="3" s="1"/>
  <c r="K41" i="4" s="1"/>
  <c r="D12" s="1"/>
  <c r="L989" i="2"/>
  <c r="L35" i="4" s="1"/>
  <c r="L913" i="2"/>
  <c r="L34" i="4" s="1"/>
  <c r="L1375" i="2"/>
  <c r="L40" i="4" s="1"/>
  <c r="L1066" i="2"/>
  <c r="L36" i="4" s="1"/>
  <c r="L761" i="2"/>
  <c r="G14" i="3" s="1"/>
  <c r="K42" i="4" s="1"/>
  <c r="D13" s="1"/>
  <c r="L143" i="2"/>
  <c r="G6" i="3" s="1"/>
  <c r="K34" i="4" s="1"/>
  <c r="H1531" i="1"/>
  <c r="G1531"/>
  <c r="H1530"/>
  <c r="G1530"/>
  <c r="D1476"/>
  <c r="K1476" s="1"/>
  <c r="H1453"/>
  <c r="G1453"/>
  <c r="H1452"/>
  <c r="G1452"/>
  <c r="D1398"/>
  <c r="K1398" s="1"/>
  <c r="H1375"/>
  <c r="G1375"/>
  <c r="H1374"/>
  <c r="G1374"/>
  <c r="D1320"/>
  <c r="K1320" s="1"/>
  <c r="H1297"/>
  <c r="G1297"/>
  <c r="H1296"/>
  <c r="G1296"/>
  <c r="D1242"/>
  <c r="K1242" s="1"/>
  <c r="H1220"/>
  <c r="G1220"/>
  <c r="H1219"/>
  <c r="G1219"/>
  <c r="D1165"/>
  <c r="K1165" s="1"/>
  <c r="H1143"/>
  <c r="G1143"/>
  <c r="H1142"/>
  <c r="G1142"/>
  <c r="D1088"/>
  <c r="K1088" s="1"/>
  <c r="H1066"/>
  <c r="G1066"/>
  <c r="H1065"/>
  <c r="G1065"/>
  <c r="D1011"/>
  <c r="K1011" s="1"/>
  <c r="H989"/>
  <c r="G989"/>
  <c r="H988"/>
  <c r="G988"/>
  <c r="D934"/>
  <c r="K934" s="1"/>
  <c r="H913"/>
  <c r="G913"/>
  <c r="H912"/>
  <c r="G912"/>
  <c r="D858"/>
  <c r="K858" s="1"/>
  <c r="H837"/>
  <c r="G837"/>
  <c r="H836"/>
  <c r="G836"/>
  <c r="D782"/>
  <c r="K782" s="1"/>
  <c r="H761"/>
  <c r="G761"/>
  <c r="H760"/>
  <c r="G760"/>
  <c r="D706"/>
  <c r="K706" s="1"/>
  <c r="H683"/>
  <c r="G683"/>
  <c r="H682"/>
  <c r="G682"/>
  <c r="D628"/>
  <c r="K628" s="1"/>
  <c r="H605"/>
  <c r="G605"/>
  <c r="H604"/>
  <c r="G604"/>
  <c r="D550"/>
  <c r="K550" s="1"/>
  <c r="H527"/>
  <c r="G527"/>
  <c r="H526"/>
  <c r="G526"/>
  <c r="D472"/>
  <c r="K472" s="1"/>
  <c r="H450"/>
  <c r="G450"/>
  <c r="H449"/>
  <c r="G449"/>
  <c r="D395"/>
  <c r="K395" s="1"/>
  <c r="H373"/>
  <c r="G373"/>
  <c r="H372"/>
  <c r="G372"/>
  <c r="H296"/>
  <c r="G296"/>
  <c r="H295"/>
  <c r="G295"/>
  <c r="D241"/>
  <c r="K241" s="1"/>
  <c r="H219"/>
  <c r="G219"/>
  <c r="H218"/>
  <c r="G218"/>
  <c r="D164"/>
  <c r="K164" s="1"/>
  <c r="H143"/>
  <c r="G143"/>
  <c r="H142"/>
  <c r="G142"/>
  <c r="D88"/>
  <c r="K88" s="1"/>
  <c r="D51" i="4" l="1"/>
  <c r="D52"/>
  <c r="D37"/>
  <c r="D22"/>
  <c r="D43"/>
  <c r="D54"/>
  <c r="D39"/>
  <c r="D25"/>
  <c r="D24"/>
  <c r="D38"/>
  <c r="D53"/>
  <c r="D21"/>
  <c r="D50"/>
  <c r="D35"/>
  <c r="D49"/>
  <c r="D20"/>
  <c r="D34"/>
  <c r="L761" i="1"/>
  <c r="F14" i="3" s="1"/>
  <c r="L1375" i="1"/>
  <c r="H40" i="4" s="1"/>
  <c r="L527" i="1"/>
  <c r="F11" i="3" s="1"/>
  <c r="G39" i="4" s="1"/>
  <c r="C11" s="1"/>
  <c r="L1143" i="1"/>
  <c r="H37" i="4" s="1"/>
  <c r="L1220" i="1"/>
  <c r="H38" i="4" s="1"/>
  <c r="G42"/>
  <c r="C13" s="1"/>
  <c r="J14" i="3"/>
  <c r="K14" s="1"/>
  <c r="H14"/>
  <c r="I14" s="1"/>
  <c r="L913" i="1"/>
  <c r="H34" i="4" s="1"/>
  <c r="H11" i="3"/>
  <c r="I11" s="1"/>
  <c r="J11"/>
  <c r="K11" s="1"/>
  <c r="L296" i="1"/>
  <c r="F8" i="3" s="1"/>
  <c r="L837" i="1"/>
  <c r="H33" i="4" s="1"/>
  <c r="L1531" i="1"/>
  <c r="H42" i="4" s="1"/>
  <c r="L219" i="1"/>
  <c r="F7" i="3" s="1"/>
  <c r="L1453" i="1"/>
  <c r="H41" i="4" s="1"/>
  <c r="L1297" i="1"/>
  <c r="H39" i="4" s="1"/>
  <c r="L1066" i="1"/>
  <c r="H36" i="4" s="1"/>
  <c r="L989" i="1"/>
  <c r="H35" i="4" s="1"/>
  <c r="L683" i="1"/>
  <c r="F13" i="3" s="1"/>
  <c r="L605" i="1"/>
  <c r="F12" i="3" s="1"/>
  <c r="L450" i="1"/>
  <c r="F10" i="3" s="1"/>
  <c r="L373" i="1"/>
  <c r="F9" i="3" s="1"/>
  <c r="L143" i="1"/>
  <c r="F6" i="3" s="1"/>
  <c r="D12" i="1"/>
  <c r="K12" s="1"/>
  <c r="H67"/>
  <c r="H66"/>
  <c r="G67"/>
  <c r="G66"/>
  <c r="D42" i="4" l="1"/>
  <c r="D40"/>
  <c r="K61" s="1"/>
  <c r="D55"/>
  <c r="D56"/>
  <c r="D58" s="1"/>
  <c r="C52"/>
  <c r="C37"/>
  <c r="C23"/>
  <c r="E23" s="1"/>
  <c r="E11"/>
  <c r="G11" s="1"/>
  <c r="G34"/>
  <c r="J6" i="3"/>
  <c r="K6" s="1"/>
  <c r="H6"/>
  <c r="I6" s="1"/>
  <c r="H7"/>
  <c r="I7" s="1"/>
  <c r="J7"/>
  <c r="K7" s="1"/>
  <c r="G35" i="4"/>
  <c r="C9" s="1"/>
  <c r="G40"/>
  <c r="H12" i="3"/>
  <c r="I12" s="1"/>
  <c r="J12"/>
  <c r="K12" s="1"/>
  <c r="C39" i="4"/>
  <c r="C25"/>
  <c r="E25" s="1"/>
  <c r="E13"/>
  <c r="G13" s="1"/>
  <c r="C54"/>
  <c r="J9" i="3"/>
  <c r="K9" s="1"/>
  <c r="G37" i="4"/>
  <c r="C10" s="1"/>
  <c r="H9" i="3"/>
  <c r="I9" s="1"/>
  <c r="J10"/>
  <c r="K10" s="1"/>
  <c r="G38" i="4"/>
  <c r="H10" i="3"/>
  <c r="I10" s="1"/>
  <c r="G41" i="4"/>
  <c r="C12" s="1"/>
  <c r="H13" i="3"/>
  <c r="I13" s="1"/>
  <c r="J13"/>
  <c r="K13" s="1"/>
  <c r="G36" i="4"/>
  <c r="J8" i="3"/>
  <c r="K8" s="1"/>
  <c r="H8"/>
  <c r="I8" s="1"/>
  <c r="L67" i="1"/>
  <c r="F5" i="3" s="1"/>
  <c r="D59" i="4" l="1"/>
  <c r="D60" s="1"/>
  <c r="D61" s="1"/>
  <c r="D44" s="1"/>
  <c r="K62"/>
  <c r="L61" s="1"/>
  <c r="C53"/>
  <c r="C24"/>
  <c r="E24" s="1"/>
  <c r="C38"/>
  <c r="E12"/>
  <c r="G12" s="1"/>
  <c r="G33"/>
  <c r="H5" i="3"/>
  <c r="J5"/>
  <c r="K5" s="1"/>
  <c r="C36" i="4"/>
  <c r="C22"/>
  <c r="E22" s="1"/>
  <c r="C51"/>
  <c r="E10"/>
  <c r="G10" s="1"/>
  <c r="C35"/>
  <c r="E9"/>
  <c r="G9" s="1"/>
  <c r="C50"/>
  <c r="C21"/>
  <c r="E21" s="1"/>
  <c r="P4" i="3" l="1"/>
  <c r="J18"/>
  <c r="H19" s="1"/>
  <c r="I5"/>
  <c r="I17" s="1"/>
  <c r="P13"/>
  <c r="H16"/>
  <c r="J24" s="1"/>
  <c r="R13" s="1"/>
  <c r="C8" i="4"/>
  <c r="C43"/>
  <c r="Q13" i="3" l="1"/>
  <c r="Q4"/>
  <c r="C49" i="4"/>
  <c r="C20"/>
  <c r="E20" s="1"/>
  <c r="E8"/>
  <c r="C34"/>
  <c r="H21" i="3"/>
  <c r="H22" s="1"/>
  <c r="J22" s="1"/>
  <c r="J19"/>
  <c r="H25" l="1"/>
  <c r="J23"/>
  <c r="J20"/>
  <c r="H24"/>
  <c r="C40" i="4"/>
  <c r="C42"/>
  <c r="G8"/>
  <c r="G14" s="1"/>
  <c r="I9" s="1"/>
  <c r="E14"/>
  <c r="G20"/>
  <c r="F20"/>
  <c r="C55"/>
  <c r="C56"/>
  <c r="C58" s="1"/>
  <c r="H20" l="1"/>
  <c r="I20"/>
  <c r="K55"/>
  <c r="C59"/>
  <c r="C60" s="1"/>
  <c r="C61" s="1"/>
  <c r="C44" s="1"/>
  <c r="C45" s="1"/>
  <c r="C41"/>
  <c r="K54"/>
  <c r="L54" s="1"/>
</calcChain>
</file>

<file path=xl/sharedStrings.xml><?xml version="1.0" encoding="utf-8"?>
<sst xmlns="http://schemas.openxmlformats.org/spreadsheetml/2006/main" count="4444" uniqueCount="253">
  <si>
    <t>“TASDIQLAYMAN”</t>
  </si>
  <si>
    <t>"REAL ELEKTRONICS" МCHJ</t>
  </si>
  <si>
    <t>_________________  G.N.Badalov</t>
  </si>
  <si>
    <t>QIYOSLASH BAYONNOMASI</t>
  </si>
  <si>
    <t xml:space="preserve"> Qiyoslangan sana:</t>
  </si>
  <si>
    <t>Berilgan sana:</t>
  </si>
  <si>
    <t>va manzili</t>
  </si>
  <si>
    <t xml:space="preserve">Laboratoriya nomi </t>
  </si>
  <si>
    <t xml:space="preserve">Buyurtmachi nomi va </t>
  </si>
  <si>
    <t xml:space="preserve">manzili </t>
  </si>
  <si>
    <t>Qiyoslash usiubiyoti</t>
  </si>
  <si>
    <t>GSE. ГОСТ 8.220-76 Moy tarqatish ustunchasi. QU.</t>
  </si>
  <si>
    <t xml:space="preserve">Qiyosla obekti </t>
  </si>
  <si>
    <t>o’lchash darajasi 10 l/min Moy tarqayish ustunchasi  367 M5 Д turidagi № .  1.</t>
  </si>
  <si>
    <t>Qiyosla shartlari</t>
  </si>
  <si>
    <t>Qiyoslash vositalari</t>
  </si>
  <si>
    <t>namunali vakuum o'lchagich VO -1 dan 0 kgs / sm2 gacha, 0,4 % xatoligi</t>
  </si>
  <si>
    <t>Tayyorgarlik ishlar</t>
  </si>
  <si>
    <t>GOST 8.541-81 va operatsion hujjatlarning 5-bandi talablariga muvofiq tekshirish amalga oshirildi.</t>
  </si>
  <si>
    <t>Tekshirish natijasi:</t>
  </si>
  <si>
    <t>- tashqi ko'rinish GOST 8.541-81 ning 6.1-band talablariga  va ishlab chiqaruvchining operatsion hujjatlariga javob beradi</t>
  </si>
  <si>
    <t xml:space="preserve">- yopishqoqlik GOST 8.541-81 ning 6.3.1-band talablariga  va ishlab chiqaruvchining operatsion hujjatlariga javob beradi. </t>
  </si>
  <si>
    <t xml:space="preserve">- gaz separatorining ishlashi GOST 8.541-81 ning 6.3.2-band talablariga va ishlab chiqaruvchining operatsion hujjatlariga javob beradi. </t>
  </si>
  <si>
    <t xml:space="preserve">- bir martalik o'lchash ko'rsatkichini nol holatiga o'rnatish imkoniyati GOST 8.541-81 ning 6.3.3-band talablariga va ishlab chiqaruvchining operatsion hujjatlariga javob beradi. </t>
  </si>
  <si>
    <t xml:space="preserve">- bir martalik, umumiy buxgalteriya hisobi va asosiy qurilmaning ishlashi GOST 8.541-81 ning 6.3.4-band talablariga va ishlab chiqaruvchining operatsion hujjatlariga javob beradi. </t>
  </si>
  <si>
    <t>- oqim tezligini aniqlash - kolondan o'tgan yoqilg'i hajmi GOST 8.541-81 ning ning 6.4.1 -band talablariga javob beradi</t>
  </si>
  <si>
    <t>-metrologik tavsiflarni aniqlash 6.5 -bet. GOST 8.541-81 va ishlab chiqaruvchining operatsion hujjatlari.</t>
  </si>
  <si>
    <t>-nisbiy xatolik hisoblanadi:</t>
  </si>
  <si>
    <t xml:space="preserve">                                                            δ = (Vk-Vm) / Vm x100</t>
  </si>
  <si>
    <t>Bu erda Vk - dispenser tomonidan etkazib beriladigan yoqilg'i dozasining hajmi, l,</t>
  </si>
  <si>
    <t xml:space="preserve">       Vm - o'lchash idishidagi yonilg'i dozasining hajmi, l,</t>
  </si>
  <si>
    <t>- mutlaq xato:</t>
  </si>
  <si>
    <t xml:space="preserve">                                                         Δ = Vk- (Vm + ΔVm)</t>
  </si>
  <si>
    <t>Bu erda DVm - o'lchov hajmining o'zgarishini hisobga olgan holda haroratni tuzatish</t>
  </si>
  <si>
    <t>- nisbiy xato:</t>
  </si>
  <si>
    <t xml:space="preserve">                                                          δ = Δ / Vm + ΔVmx100%</t>
  </si>
  <si>
    <t>№</t>
  </si>
  <si>
    <t>O'lchov raqami</t>
  </si>
  <si>
    <t>Yoqilg'i harorati</t>
  </si>
  <si>
    <r>
      <t>о</t>
    </r>
    <r>
      <rPr>
        <sz val="10"/>
        <color theme="1"/>
        <rFont val="Courier New"/>
        <family val="3"/>
        <charset val="204"/>
      </rPr>
      <t>С</t>
    </r>
  </si>
  <si>
    <t>Sig’im hajmi</t>
  </si>
  <si>
    <t>Ustunchadan utgan hajm</t>
  </si>
  <si>
    <t>Mutlaq xato</t>
  </si>
  <si>
    <t>Δ</t>
  </si>
  <si>
    <t>Nisbiy xato</t>
  </si>
  <si>
    <t>%</t>
  </si>
  <si>
    <t>Eslatma</t>
  </si>
  <si>
    <r>
      <t xml:space="preserve">Xulosa: </t>
    </r>
    <r>
      <rPr>
        <sz val="10"/>
        <color rgb="FF202124"/>
        <rFont val="Times New Roman"/>
        <family val="1"/>
        <charset val="204"/>
      </rPr>
      <t>Moy tarqayish ustunchasi   367M5D turidagi ( № 1)  q</t>
    </r>
    <r>
      <rPr>
        <sz val="10"/>
        <color theme="1"/>
        <rFont val="Times New Roman"/>
        <family val="1"/>
        <charset val="204"/>
      </rPr>
      <t>iyoslash natijalariga ko'ra mos deb tan olindi.</t>
    </r>
  </si>
  <si>
    <t xml:space="preserve">Манометр образцовый 1226
</t>
  </si>
  <si>
    <r>
      <t>V</t>
    </r>
    <r>
      <rPr>
        <vertAlign val="subscript"/>
        <sz val="10"/>
        <color theme="1"/>
        <rFont val="Times New Roman"/>
        <family val="1"/>
        <charset val="204"/>
      </rPr>
      <t>m,</t>
    </r>
    <r>
      <rPr>
        <sz val="10"/>
        <color theme="1"/>
        <rFont val="Times New Roman"/>
        <family val="1"/>
        <charset val="204"/>
      </rPr>
      <t xml:space="preserve">  l</t>
    </r>
  </si>
  <si>
    <r>
      <t>V</t>
    </r>
    <r>
      <rPr>
        <vertAlign val="subscript"/>
        <sz val="10"/>
        <color theme="1"/>
        <rFont val="Times New Roman"/>
        <family val="1"/>
        <charset val="204"/>
      </rPr>
      <t>k,</t>
    </r>
    <r>
      <rPr>
        <sz val="10"/>
        <color theme="1"/>
        <rFont val="Times New Roman"/>
        <family val="1"/>
        <charset val="204"/>
      </rPr>
      <t xml:space="preserve"> l</t>
    </r>
  </si>
  <si>
    <t>shisha simob termometr ТН -30 °С dan  до 50 °С gacha.</t>
  </si>
  <si>
    <t xml:space="preserve">model bosim o'lchagich MO 40 MPa </t>
  </si>
  <si>
    <t xml:space="preserve">0,0 dan 60 s gacha CoC-2 pr sekundomer, </t>
  </si>
  <si>
    <t xml:space="preserve">namunaviy sig’im o’lchash vositasi Мерник МР1Р-5-01-У.1.1,  </t>
  </si>
  <si>
    <t xml:space="preserve">atrof -muhit J 16ºС
 nisbiy namlik, 84%
 atmosfera bosimi, 720 hPa
220 V kuchlanishli elektr ta'minoti
 quvvat manbai chastotasi 50 Hz
</t>
  </si>
  <si>
    <t xml:space="preserve"> Bayonnoma raqami:    </t>
  </si>
  <si>
    <t>11.03.2023y</t>
  </si>
  <si>
    <t>M.'O.</t>
  </si>
  <si>
    <t>MX boshligi</t>
  </si>
  <si>
    <t xml:space="preserve">Samarqand viloyati Samarqand shahar Ali Qushchi  ko`chasi 15 A uy     </t>
  </si>
  <si>
    <t>Tel: (0366) 231-22-97;  90-104-57-77; 98-111-32-00</t>
  </si>
  <si>
    <t>Akkreditasiya guvohnomasi raqami___________________________________</t>
  </si>
  <si>
    <t>"Agromir Petrol oil" MCHJ Samarqand shahar</t>
  </si>
  <si>
    <t>Qiyoslash ishlari amalga oshirilgan  joy</t>
  </si>
  <si>
    <t>"Agromir Petrol oil" MCHJ  ishlab chiqarishdagi sinovlar uchun mo'ljallangan xona</t>
  </si>
  <si>
    <t>Mutaxasis:</t>
  </si>
  <si>
    <t>I.Urunov</t>
  </si>
  <si>
    <t xml:space="preserve"> Bayonnoma  yakuni</t>
  </si>
  <si>
    <t>12.03.2023y</t>
  </si>
  <si>
    <t>13.03.2023y</t>
  </si>
  <si>
    <t>14.03.2023y</t>
  </si>
  <si>
    <t>15.03.2023y</t>
  </si>
  <si>
    <t>S.Xojaev</t>
  </si>
  <si>
    <r>
      <rPr>
        <b/>
        <sz val="11"/>
        <color rgb="FF0070C0"/>
        <rFont val="Calibri"/>
        <family val="2"/>
        <charset val="204"/>
        <scheme val="minor"/>
      </rPr>
      <t>Верификация бўйича ҳисоб-китоблар /</t>
    </r>
    <r>
      <rPr>
        <b/>
        <sz val="11"/>
        <color theme="1"/>
        <rFont val="Calibri"/>
        <family val="2"/>
        <charset val="204"/>
        <scheme val="minor"/>
      </rPr>
      <t xml:space="preserve"> Расчёты по верификации 
</t>
    </r>
    <r>
      <rPr>
        <sz val="11"/>
        <color rgb="FF0070C0"/>
        <rFont val="Calibri"/>
        <family val="2"/>
        <charset val="204"/>
        <scheme val="minor"/>
      </rPr>
      <t>(Манба /</t>
    </r>
    <r>
      <rPr>
        <sz val="11"/>
        <color theme="1"/>
        <rFont val="Calibri"/>
        <family val="2"/>
        <charset val="186"/>
        <scheme val="minor"/>
      </rPr>
      <t xml:space="preserve"> Источник: Jonas Reklaitis, 2021-05-07, Валидация/Верификация методов) </t>
    </r>
  </si>
  <si>
    <r>
      <rPr>
        <sz val="11"/>
        <color rgb="FF0070C0"/>
        <rFont val="Calibri"/>
        <family val="2"/>
        <charset val="204"/>
        <scheme val="minor"/>
      </rPr>
      <t xml:space="preserve">ISO 5725-2 бўйича Кохрен и Граббс қийматлари
</t>
    </r>
    <r>
      <rPr>
        <sz val="11"/>
        <color theme="1"/>
        <rFont val="Calibri"/>
        <family val="2"/>
        <charset val="186"/>
        <scheme val="minor"/>
      </rPr>
      <t xml:space="preserve">Расчёты по ISO 5725-2, значения Кохрена и Граббса </t>
    </r>
  </si>
  <si>
    <t>I уровень</t>
  </si>
  <si>
    <t>No</t>
  </si>
  <si>
    <t>Дата</t>
  </si>
  <si>
    <t>Иници-алы</t>
  </si>
  <si>
    <r>
      <t>x</t>
    </r>
    <r>
      <rPr>
        <b/>
        <vertAlign val="subscript"/>
        <sz val="11"/>
        <color indexed="8"/>
        <rFont val="Times New Roman"/>
        <family val="1"/>
        <charset val="204"/>
      </rPr>
      <t>1</t>
    </r>
  </si>
  <si>
    <r>
      <t>x</t>
    </r>
    <r>
      <rPr>
        <b/>
        <vertAlign val="subscript"/>
        <sz val="11"/>
        <color indexed="8"/>
        <rFont val="Times New Roman"/>
        <family val="1"/>
        <charset val="204"/>
      </rPr>
      <t>2</t>
    </r>
  </si>
  <si>
    <t>xx= (x1+x2)/2</t>
  </si>
  <si>
    <r>
      <t>(xx)</t>
    </r>
    <r>
      <rPr>
        <b/>
        <vertAlign val="superscript"/>
        <sz val="12"/>
        <color indexed="8"/>
        <rFont val="Times New Roman"/>
        <family val="1"/>
        <charset val="204"/>
      </rPr>
      <t>2</t>
    </r>
  </si>
  <si>
    <r>
      <t>(x</t>
    </r>
    <r>
      <rPr>
        <b/>
        <vertAlign val="subscript"/>
        <sz val="11"/>
        <color indexed="8"/>
        <rFont val="Times New Roman"/>
        <family val="1"/>
        <charset val="204"/>
      </rPr>
      <t>1</t>
    </r>
    <r>
      <rPr>
        <b/>
        <sz val="11"/>
        <color indexed="8"/>
        <rFont val="Times New Roman"/>
        <family val="1"/>
        <charset val="204"/>
      </rPr>
      <t>-x</t>
    </r>
    <r>
      <rPr>
        <b/>
        <vertAlign val="subscript"/>
        <sz val="11"/>
        <color indexed="8"/>
        <rFont val="Times New Roman"/>
        <family val="1"/>
        <charset val="204"/>
      </rPr>
      <t>2</t>
    </r>
    <r>
      <rPr>
        <b/>
        <sz val="11"/>
        <color indexed="8"/>
        <rFont val="Times New Roman"/>
        <family val="1"/>
        <charset val="204"/>
      </rPr>
      <t>)</t>
    </r>
  </si>
  <si>
    <r>
      <t>(x</t>
    </r>
    <r>
      <rPr>
        <b/>
        <vertAlign val="subscript"/>
        <sz val="11"/>
        <rFont val="Times New Roman"/>
        <family val="1"/>
        <charset val="204"/>
      </rPr>
      <t>1</t>
    </r>
    <r>
      <rPr>
        <b/>
        <sz val="11"/>
        <rFont val="Times New Roman"/>
        <family val="1"/>
        <charset val="204"/>
      </rPr>
      <t xml:space="preserve"> – x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)</t>
    </r>
    <r>
      <rPr>
        <b/>
        <vertAlign val="superscript"/>
        <sz val="11"/>
        <rFont val="Times New Roman"/>
        <family val="1"/>
        <charset val="204"/>
      </rPr>
      <t>2</t>
    </r>
  </si>
  <si>
    <t>Cochran</t>
  </si>
  <si>
    <t>Table</t>
  </si>
  <si>
    <t>С.Х.</t>
  </si>
  <si>
    <t>Max</t>
  </si>
  <si>
    <t>Min</t>
  </si>
  <si>
    <t>Grubbs</t>
  </si>
  <si>
    <t>p=</t>
  </si>
  <si>
    <r>
      <t>T</t>
    </r>
    <r>
      <rPr>
        <b/>
        <vertAlign val="subscript"/>
        <sz val="11"/>
        <color indexed="8"/>
        <rFont val="Times New Roman"/>
        <family val="1"/>
        <charset val="186"/>
      </rPr>
      <t>1</t>
    </r>
    <r>
      <rPr>
        <sz val="11"/>
        <color indexed="8"/>
        <rFont val="Times New Roman"/>
        <family val="1"/>
        <charset val="186"/>
      </rPr>
      <t>=</t>
    </r>
    <r>
      <rPr>
        <sz val="11"/>
        <color indexed="8"/>
        <rFont val="Calibri"/>
        <family val="2"/>
        <charset val="186"/>
      </rPr>
      <t>Σxx</t>
    </r>
  </si>
  <si>
    <r>
      <t>T</t>
    </r>
    <r>
      <rPr>
        <b/>
        <vertAlign val="subscript"/>
        <sz val="11"/>
        <color indexed="8"/>
        <rFont val="Times New Roman"/>
        <family val="1"/>
        <charset val="186"/>
      </rPr>
      <t>2</t>
    </r>
    <r>
      <rPr>
        <sz val="11"/>
        <color indexed="8"/>
        <rFont val="Times New Roman"/>
        <family val="1"/>
        <charset val="186"/>
      </rPr>
      <t>=</t>
    </r>
    <r>
      <rPr>
        <sz val="11"/>
        <color indexed="8"/>
        <rFont val="Calibri"/>
        <family val="2"/>
        <charset val="186"/>
      </rPr>
      <t>Σ</t>
    </r>
    <r>
      <rPr>
        <sz val="11"/>
        <color indexed="8"/>
        <rFont val="Times New Roman"/>
        <family val="1"/>
        <charset val="186"/>
      </rPr>
      <t>xx</t>
    </r>
    <r>
      <rPr>
        <vertAlign val="superscript"/>
        <sz val="11"/>
        <color indexed="8"/>
        <rFont val="Times New Roman"/>
        <family val="1"/>
        <charset val="186"/>
      </rPr>
      <t>2</t>
    </r>
  </si>
  <si>
    <r>
      <t>T</t>
    </r>
    <r>
      <rPr>
        <b/>
        <vertAlign val="subscript"/>
        <sz val="11"/>
        <color indexed="8"/>
        <rFont val="Times New Roman"/>
        <family val="1"/>
        <charset val="186"/>
      </rPr>
      <t>3</t>
    </r>
    <r>
      <rPr>
        <sz val="11"/>
        <color indexed="8"/>
        <rFont val="Times New Roman"/>
        <family val="1"/>
        <charset val="186"/>
      </rPr>
      <t>=</t>
    </r>
    <r>
      <rPr>
        <sz val="11"/>
        <color indexed="8"/>
        <rFont val="Calibri"/>
        <family val="2"/>
        <charset val="186"/>
      </rPr>
      <t>Σ(x</t>
    </r>
    <r>
      <rPr>
        <vertAlign val="subscript"/>
        <sz val="11"/>
        <color indexed="8"/>
        <rFont val="Calibri"/>
        <family val="2"/>
        <charset val="186"/>
      </rPr>
      <t>1</t>
    </r>
    <r>
      <rPr>
        <sz val="11"/>
        <color indexed="8"/>
        <rFont val="Calibri"/>
        <family val="2"/>
        <charset val="186"/>
      </rPr>
      <t>-x</t>
    </r>
    <r>
      <rPr>
        <vertAlign val="subscript"/>
        <sz val="11"/>
        <color indexed="8"/>
        <rFont val="Calibri"/>
        <family val="2"/>
        <charset val="186"/>
      </rPr>
      <t>2</t>
    </r>
    <r>
      <rPr>
        <sz val="11"/>
        <color indexed="8"/>
        <rFont val="Calibri"/>
        <family val="2"/>
        <charset val="186"/>
      </rPr>
      <t>)</t>
    </r>
    <r>
      <rPr>
        <vertAlign val="superscript"/>
        <sz val="11"/>
        <color indexed="8"/>
        <rFont val="Calibri"/>
        <family val="2"/>
        <charset val="186"/>
      </rPr>
      <t>2</t>
    </r>
  </si>
  <si>
    <r>
      <t>s</t>
    </r>
    <r>
      <rPr>
        <vertAlign val="subscript"/>
        <sz val="11"/>
        <color indexed="8"/>
        <rFont val="Times New Roman"/>
        <family val="1"/>
        <charset val="186"/>
      </rPr>
      <t>r</t>
    </r>
    <r>
      <rPr>
        <vertAlign val="superscript"/>
        <sz val="11"/>
        <color indexed="8"/>
        <rFont val="Times New Roman"/>
        <family val="1"/>
        <charset val="186"/>
      </rPr>
      <t>2</t>
    </r>
    <r>
      <rPr>
        <sz val="11"/>
        <color indexed="8"/>
        <rFont val="Times New Roman"/>
        <family val="1"/>
        <charset val="186"/>
      </rPr>
      <t>=</t>
    </r>
    <r>
      <rPr>
        <b/>
        <sz val="11"/>
        <color indexed="8"/>
        <rFont val="Times New Roman"/>
        <family val="1"/>
        <charset val="186"/>
      </rPr>
      <t>T</t>
    </r>
    <r>
      <rPr>
        <b/>
        <vertAlign val="subscript"/>
        <sz val="11"/>
        <color indexed="8"/>
        <rFont val="Times New Roman"/>
        <family val="1"/>
        <charset val="186"/>
      </rPr>
      <t>3</t>
    </r>
    <r>
      <rPr>
        <sz val="11"/>
        <color indexed="8"/>
        <rFont val="Times New Roman"/>
        <family val="1"/>
        <charset val="186"/>
      </rPr>
      <t>/2p</t>
    </r>
  </si>
  <si>
    <r>
      <t>s</t>
    </r>
    <r>
      <rPr>
        <b/>
        <vertAlign val="subscript"/>
        <sz val="11"/>
        <color indexed="8"/>
        <rFont val="Times New Roman"/>
        <family val="1"/>
        <charset val="186"/>
      </rPr>
      <t>r</t>
    </r>
  </si>
  <si>
    <r>
      <t xml:space="preserve"> RSD</t>
    </r>
    <r>
      <rPr>
        <vertAlign val="subscript"/>
        <sz val="11"/>
        <color indexed="8"/>
        <rFont val="Times New Roman"/>
        <family val="1"/>
      </rPr>
      <t>r</t>
    </r>
    <r>
      <rPr>
        <sz val="11"/>
        <color indexed="8"/>
        <rFont val="Times New Roman"/>
        <family val="1"/>
        <charset val="186"/>
      </rPr>
      <t>(%)</t>
    </r>
  </si>
  <si>
    <r>
      <t>s</t>
    </r>
    <r>
      <rPr>
        <vertAlign val="subscript"/>
        <sz val="11"/>
        <color indexed="8"/>
        <rFont val="Times New Roman"/>
        <family val="1"/>
        <charset val="186"/>
      </rPr>
      <t>L</t>
    </r>
    <r>
      <rPr>
        <vertAlign val="superscript"/>
        <sz val="11"/>
        <color indexed="8"/>
        <rFont val="Times New Roman"/>
        <family val="1"/>
        <charset val="186"/>
      </rPr>
      <t>2</t>
    </r>
    <r>
      <rPr>
        <sz val="11"/>
        <color indexed="8"/>
        <rFont val="Times New Roman"/>
        <family val="1"/>
        <charset val="186"/>
      </rPr>
      <t>=(p×</t>
    </r>
    <r>
      <rPr>
        <b/>
        <sz val="11"/>
        <color indexed="8"/>
        <rFont val="Times New Roman"/>
        <family val="1"/>
        <charset val="186"/>
      </rPr>
      <t>T</t>
    </r>
    <r>
      <rPr>
        <b/>
        <vertAlign val="subscript"/>
        <sz val="11"/>
        <color indexed="8"/>
        <rFont val="Times New Roman"/>
        <family val="1"/>
        <charset val="186"/>
      </rPr>
      <t>2</t>
    </r>
    <r>
      <rPr>
        <sz val="11"/>
        <color indexed="8"/>
        <rFont val="Times New Roman"/>
        <family val="1"/>
        <charset val="186"/>
      </rPr>
      <t>-</t>
    </r>
    <r>
      <rPr>
        <b/>
        <sz val="11"/>
        <color indexed="8"/>
        <rFont val="Times New Roman"/>
        <family val="1"/>
        <charset val="186"/>
      </rPr>
      <t>T</t>
    </r>
    <r>
      <rPr>
        <b/>
        <vertAlign val="subscript"/>
        <sz val="11"/>
        <color indexed="8"/>
        <rFont val="Times New Roman"/>
        <family val="1"/>
        <charset val="186"/>
      </rPr>
      <t>1</t>
    </r>
    <r>
      <rPr>
        <vertAlign val="superscript"/>
        <sz val="11"/>
        <color indexed="8"/>
        <rFont val="Times New Roman"/>
        <family val="1"/>
        <charset val="186"/>
      </rPr>
      <t>2</t>
    </r>
    <r>
      <rPr>
        <sz val="11"/>
        <color indexed="8"/>
        <rFont val="Times New Roman"/>
        <family val="1"/>
        <charset val="186"/>
      </rPr>
      <t>)/(p×(p-1))-s</t>
    </r>
    <r>
      <rPr>
        <vertAlign val="subscript"/>
        <sz val="11"/>
        <color indexed="8"/>
        <rFont val="Times New Roman"/>
        <family val="1"/>
        <charset val="186"/>
      </rPr>
      <t>r</t>
    </r>
    <r>
      <rPr>
        <vertAlign val="superscript"/>
        <sz val="11"/>
        <color indexed="8"/>
        <rFont val="Times New Roman"/>
        <family val="1"/>
        <charset val="186"/>
      </rPr>
      <t>2</t>
    </r>
    <r>
      <rPr>
        <sz val="11"/>
        <color indexed="8"/>
        <rFont val="Times New Roman"/>
        <family val="1"/>
        <charset val="186"/>
      </rPr>
      <t>/2</t>
    </r>
  </si>
  <si>
    <r>
      <t>s</t>
    </r>
    <r>
      <rPr>
        <vertAlign val="subscript"/>
        <sz val="11"/>
        <color indexed="8"/>
        <rFont val="Times New Roman"/>
        <family val="1"/>
        <charset val="186"/>
      </rPr>
      <t>R</t>
    </r>
    <r>
      <rPr>
        <vertAlign val="superscript"/>
        <sz val="11"/>
        <color indexed="8"/>
        <rFont val="Times New Roman"/>
        <family val="1"/>
        <charset val="186"/>
      </rPr>
      <t>2</t>
    </r>
    <r>
      <rPr>
        <sz val="11"/>
        <color indexed="8"/>
        <rFont val="Times New Roman"/>
        <family val="1"/>
        <charset val="186"/>
      </rPr>
      <t>= s</t>
    </r>
    <r>
      <rPr>
        <vertAlign val="subscript"/>
        <sz val="11"/>
        <color indexed="8"/>
        <rFont val="Times New Roman"/>
        <family val="1"/>
        <charset val="186"/>
      </rPr>
      <t>L</t>
    </r>
    <r>
      <rPr>
        <vertAlign val="superscript"/>
        <sz val="11"/>
        <color indexed="8"/>
        <rFont val="Times New Roman"/>
        <family val="1"/>
        <charset val="186"/>
      </rPr>
      <t>2</t>
    </r>
    <r>
      <rPr>
        <sz val="11"/>
        <color indexed="8"/>
        <rFont val="Times New Roman"/>
        <family val="1"/>
        <charset val="186"/>
      </rPr>
      <t>+ s</t>
    </r>
    <r>
      <rPr>
        <vertAlign val="subscript"/>
        <sz val="11"/>
        <color indexed="8"/>
        <rFont val="Times New Roman"/>
        <family val="1"/>
        <charset val="186"/>
      </rPr>
      <t>r</t>
    </r>
    <r>
      <rPr>
        <vertAlign val="superscript"/>
        <sz val="11"/>
        <color indexed="8"/>
        <rFont val="Times New Roman"/>
        <family val="1"/>
        <charset val="186"/>
      </rPr>
      <t>2</t>
    </r>
  </si>
  <si>
    <r>
      <t>s</t>
    </r>
    <r>
      <rPr>
        <b/>
        <vertAlign val="subscript"/>
        <sz val="11"/>
        <color indexed="8"/>
        <rFont val="Times New Roman"/>
        <family val="1"/>
        <charset val="186"/>
      </rPr>
      <t>R</t>
    </r>
  </si>
  <si>
    <r>
      <t>RSD</t>
    </r>
    <r>
      <rPr>
        <vertAlign val="subscript"/>
        <sz val="11"/>
        <color indexed="8"/>
        <rFont val="Times New Roman"/>
        <family val="1"/>
      </rPr>
      <t>R</t>
    </r>
    <r>
      <rPr>
        <sz val="11"/>
        <color indexed="8"/>
        <rFont val="Times New Roman"/>
        <family val="1"/>
        <charset val="186"/>
      </rPr>
      <t xml:space="preserve"> (%)</t>
    </r>
  </si>
  <si>
    <t>r,</t>
  </si>
  <si>
    <r>
      <t>m=</t>
    </r>
    <r>
      <rPr>
        <b/>
        <sz val="11"/>
        <color indexed="8"/>
        <rFont val="Times New Roman"/>
        <family val="1"/>
        <charset val="186"/>
      </rPr>
      <t>T</t>
    </r>
    <r>
      <rPr>
        <b/>
        <vertAlign val="subscript"/>
        <sz val="11"/>
        <color indexed="8"/>
        <rFont val="Times New Roman"/>
        <family val="1"/>
        <charset val="186"/>
      </rPr>
      <t>1</t>
    </r>
    <r>
      <rPr>
        <sz val="11"/>
        <color indexed="8"/>
        <rFont val="Times New Roman"/>
        <family val="1"/>
        <charset val="186"/>
      </rPr>
      <t>/p</t>
    </r>
  </si>
  <si>
    <t xml:space="preserve">R, </t>
  </si>
  <si>
    <t>Критерий Кохрена Повторяемость</t>
  </si>
  <si>
    <t>двух паралельные значения</t>
  </si>
  <si>
    <t>Выборная дисперсия резултатов паралелных определиния  Sл</t>
  </si>
  <si>
    <t xml:space="preserve"> №</t>
  </si>
  <si>
    <t xml:space="preserve">     х1 (kgf/cm² )</t>
  </si>
  <si>
    <t xml:space="preserve">    х2 (kgf/cm² )</t>
  </si>
  <si>
    <t>х(ср) (kgf/cm² )</t>
  </si>
  <si>
    <t>1.</t>
  </si>
  <si>
    <t>2.</t>
  </si>
  <si>
    <t>3.</t>
  </si>
  <si>
    <t>4.</t>
  </si>
  <si>
    <t>≤</t>
  </si>
  <si>
    <t>5.</t>
  </si>
  <si>
    <t>6.</t>
  </si>
  <si>
    <t xml:space="preserve">Критерий Грабсса  Прецизионность </t>
  </si>
  <si>
    <r>
      <t>Х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м </t>
    </r>
    <r>
      <rPr>
        <sz val="11"/>
        <color theme="1"/>
        <rFont val="Calibri"/>
        <family val="2"/>
        <charset val="204"/>
        <scheme val="minor"/>
      </rPr>
      <t>(об.ср)</t>
    </r>
  </si>
  <si>
    <t xml:space="preserve">х1(kgf/cm² </t>
  </si>
  <si>
    <r>
      <t xml:space="preserve">х2(kgf/cm² </t>
    </r>
    <r>
      <rPr>
        <sz val="11"/>
        <color theme="1"/>
        <rFont val="Calibri"/>
        <family val="2"/>
        <charset val="204"/>
        <scheme val="minor"/>
      </rPr>
      <t>)</t>
    </r>
  </si>
  <si>
    <t>х(ср)</t>
  </si>
  <si>
    <t>1,24≤1,887</t>
  </si>
  <si>
    <t>1,51≤1,887</t>
  </si>
  <si>
    <t>Промежуточная прецизионность</t>
  </si>
  <si>
    <t>Метод</t>
  </si>
  <si>
    <t>RSDr - Повторяемость</t>
  </si>
  <si>
    <t>Персонал</t>
  </si>
  <si>
    <t>Xi</t>
  </si>
  <si>
    <t>Yi</t>
  </si>
  <si>
    <t>RSDi - Промеж. прецизионность</t>
  </si>
  <si>
    <t xml:space="preserve">Измерения </t>
  </si>
  <si>
    <t xml:space="preserve">kgf/cm² </t>
  </si>
  <si>
    <t>U - Расширенная неопред.</t>
  </si>
  <si>
    <t>En - фактор</t>
  </si>
  <si>
    <t>Среднее</t>
  </si>
  <si>
    <t>RSDr</t>
  </si>
  <si>
    <t>RSDi</t>
  </si>
  <si>
    <t>U</t>
  </si>
  <si>
    <t>En</t>
  </si>
  <si>
    <t>Принятие решений</t>
  </si>
  <si>
    <t>TU</t>
  </si>
  <si>
    <t>y</t>
  </si>
  <si>
    <t>u</t>
  </si>
  <si>
    <t>UA</t>
  </si>
  <si>
    <t>UB</t>
  </si>
  <si>
    <t>veff</t>
  </si>
  <si>
    <t>p=95</t>
  </si>
  <si>
    <t>РК Приложение D</t>
  </si>
  <si>
    <t>Информация по проведенной сертификации</t>
  </si>
  <si>
    <t>Условия для проведения поверки</t>
  </si>
  <si>
    <t>Результаты оценки</t>
  </si>
  <si>
    <t>Комментарии</t>
  </si>
  <si>
    <t>Помещения для проведения поверки</t>
  </si>
  <si>
    <r>
      <rPr>
        <sz val="12"/>
        <color theme="1"/>
        <rFont val="Symbol"/>
        <family val="1"/>
        <charset val="2"/>
      </rPr>
      <t xml:space="preserve">* </t>
    </r>
    <r>
      <rPr>
        <sz val="12"/>
        <color theme="1"/>
        <rFont val="Times New Roman"/>
        <family val="1"/>
        <charset val="204"/>
      </rPr>
      <t xml:space="preserve">соответствует                   </t>
    </r>
    <r>
      <rPr>
        <sz val="12"/>
        <color theme="1"/>
        <rFont val="Symbol"/>
        <family val="1"/>
        <charset val="2"/>
      </rPr>
      <t xml:space="preserve">ð </t>
    </r>
    <r>
      <rPr>
        <sz val="12"/>
        <color theme="1"/>
        <rFont val="Times New Roman"/>
        <family val="1"/>
        <charset val="204"/>
      </rPr>
      <t>не соответствует</t>
    </r>
  </si>
  <si>
    <t>Помещение измерения давления и вакуума МС</t>
  </si>
  <si>
    <t>Условия окружающей среды</t>
  </si>
  <si>
    <r>
      <rPr>
        <sz val="12"/>
        <color theme="1"/>
        <rFont val="Symbol"/>
        <family val="1"/>
        <charset val="2"/>
      </rPr>
      <t xml:space="preserve">* </t>
    </r>
    <r>
      <rPr>
        <sz val="12"/>
        <color theme="1"/>
        <rFont val="Times New Roman"/>
        <family val="1"/>
        <charset val="204"/>
      </rPr>
      <t xml:space="preserve"> соответствует                    </t>
    </r>
    <r>
      <rPr>
        <sz val="12"/>
        <color theme="1"/>
        <rFont val="Symbol"/>
        <family val="1"/>
        <charset val="2"/>
      </rPr>
      <t>ð</t>
    </r>
    <r>
      <rPr>
        <sz val="12"/>
        <color theme="1"/>
        <rFont val="Times New Roman"/>
        <family val="1"/>
        <charset val="204"/>
      </rPr>
      <t xml:space="preserve">  не соответствует</t>
    </r>
  </si>
  <si>
    <t>Требованиям НД</t>
  </si>
  <si>
    <t>Применяемое оборудование (включая средства измерений, поверочное оборудование исвспогательные устройства)</t>
  </si>
  <si>
    <r>
      <rPr>
        <sz val="12"/>
        <color theme="1"/>
        <rFont val="Times New Roman"/>
        <family val="1"/>
        <charset val="204"/>
      </rPr>
      <t xml:space="preserve">*  соответствует                    </t>
    </r>
    <r>
      <rPr>
        <sz val="12"/>
        <color theme="1"/>
        <rFont val="Symbol"/>
        <family val="1"/>
        <charset val="2"/>
      </rPr>
      <t>ð</t>
    </r>
    <r>
      <rPr>
        <sz val="12"/>
        <color theme="1"/>
        <rFont val="Times New Roman"/>
        <family val="1"/>
        <charset val="204"/>
      </rPr>
      <t xml:space="preserve">  не соответствует</t>
    </r>
  </si>
  <si>
    <t>Компетентность персонала</t>
  </si>
  <si>
    <r>
      <rPr>
        <sz val="12"/>
        <color theme="1"/>
        <rFont val="Times New Roman"/>
        <family val="1"/>
        <charset val="204"/>
      </rPr>
      <t xml:space="preserve">* соответствует                    </t>
    </r>
    <r>
      <rPr>
        <sz val="12"/>
        <color theme="1"/>
        <rFont val="Symbol"/>
        <family val="1"/>
        <charset val="2"/>
      </rPr>
      <t>ð</t>
    </r>
    <r>
      <rPr>
        <sz val="12"/>
        <color theme="1"/>
        <rFont val="Times New Roman"/>
        <family val="1"/>
        <charset val="204"/>
      </rPr>
      <t xml:space="preserve"> не соответствует</t>
    </r>
  </si>
  <si>
    <t>Для проведения метрологических работ</t>
  </si>
  <si>
    <t>другие факторы (указать)</t>
  </si>
  <si>
    <t>Учтены все факторы</t>
  </si>
  <si>
    <r>
      <t xml:space="preserve">Результаты экуспериментальных работ:    </t>
    </r>
    <r>
      <rPr>
        <sz val="12"/>
        <color rgb="FFFF0000"/>
        <rFont val="Times New Roman"/>
        <family val="1"/>
        <charset val="204"/>
      </rPr>
      <t>Удовлетворительны</t>
    </r>
  </si>
  <si>
    <t>Характеристики исследуемого метода</t>
  </si>
  <si>
    <t>Наименование характеристики (параметра)</t>
  </si>
  <si>
    <t>Целевые значения характеристик (параметров)/критерии пиемлемости</t>
  </si>
  <si>
    <t>Результат</t>
  </si>
  <si>
    <t>диапазон измерение</t>
  </si>
  <si>
    <t>соответствует</t>
  </si>
  <si>
    <t>погрещност измерение</t>
  </si>
  <si>
    <t>Заключение по результатам верификации: соответсвует требованием НД</t>
  </si>
  <si>
    <t>Верификация проведена специалистами МС:</t>
  </si>
  <si>
    <t>_____________ Ходжаев С.</t>
  </si>
  <si>
    <t>Материалы верификации проверены:</t>
  </si>
  <si>
    <t>______________Бадалов Г.</t>
  </si>
  <si>
    <t xml:space="preserve">GSE. ГОСТ 8.220-76 Moy tarqatish ustunchasi. QU.                           </t>
  </si>
  <si>
    <t>GSE. ГОСТ 8.220-76</t>
  </si>
  <si>
    <t>Согласно методи поверке                    GSE. ГОСТ 8.220-76</t>
  </si>
  <si>
    <r>
      <t xml:space="preserve">Отчёт по верификации метода поверки </t>
    </r>
    <r>
      <rPr>
        <sz val="14"/>
        <color theme="1"/>
        <rFont val="Times New Roman"/>
        <family val="1"/>
        <charset val="204"/>
      </rPr>
      <t xml:space="preserve">GSE. ГОСТ 8.220-76 Moy tarqatish ustunchasi. QU.       </t>
    </r>
    <r>
      <rPr>
        <sz val="14"/>
        <color rgb="FFFF0000"/>
        <rFont val="Times New Roman"/>
        <family val="1"/>
        <charset val="204"/>
      </rPr>
      <t xml:space="preserve">                                                            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</t>
    </r>
    <r>
      <rPr>
        <b/>
        <sz val="14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 xml:space="preserve">(обозначение и наименование норматоивного документа на метод поверки)    </t>
    </r>
    <r>
      <rPr>
        <b/>
        <sz val="14"/>
        <color theme="1"/>
        <rFont val="Times New Roman"/>
        <family val="1"/>
        <charset val="204"/>
      </rPr>
      <t xml:space="preserve">                                                  </t>
    </r>
  </si>
  <si>
    <r>
      <t xml:space="preserve">Цел и область применения метода поверки </t>
    </r>
    <r>
      <rPr>
        <sz val="12"/>
        <color rgb="FFFF0000"/>
        <rFont val="Times New Roman"/>
        <family val="1"/>
        <charset val="204"/>
      </rPr>
      <t>Метрологические параметры</t>
    </r>
    <r>
      <rPr>
        <sz val="12"/>
        <color theme="1"/>
        <rFont val="Times New Roman"/>
        <family val="1"/>
        <charset val="204"/>
      </rPr>
      <t xml:space="preserve">                                                                               Требования безопасности </t>
    </r>
    <r>
      <rPr>
        <sz val="12"/>
        <color rgb="FFFF0000"/>
        <rFont val="Times New Roman"/>
        <family val="1"/>
        <charset val="204"/>
      </rPr>
      <t xml:space="preserve">ГОСТ 12.0.004-90 Система стандартов безопасности труда. Организация обучения безопасности труда.  ГОСТ 11537—75 в части, касающейся приемосдаточных испытаний. ГОСТ 12.4.003—74.                                                  </t>
    </r>
    <r>
      <rPr>
        <sz val="12"/>
        <color theme="1"/>
        <rFont val="Times New Roman"/>
        <family val="1"/>
        <charset val="204"/>
      </rPr>
      <t xml:space="preserve">                   </t>
    </r>
  </si>
  <si>
    <r>
      <t xml:space="preserve">от 0 до 99999,99 </t>
    </r>
    <r>
      <rPr>
        <i/>
        <sz val="12"/>
        <color rgb="FFFF0000"/>
        <rFont val="Times New Roman"/>
        <family val="1"/>
        <charset val="204"/>
      </rPr>
      <t>l</t>
    </r>
    <r>
      <rPr>
        <sz val="12"/>
        <color rgb="FFFF0000"/>
        <rFont val="Times New Roman"/>
        <family val="1"/>
        <charset val="204"/>
      </rPr>
      <t xml:space="preserve"> </t>
    </r>
  </si>
  <si>
    <t>ПГ ±0,5.</t>
  </si>
  <si>
    <t>______________ Урунов И.</t>
  </si>
  <si>
    <t>И.У.</t>
  </si>
  <si>
    <t>1 спец</t>
  </si>
  <si>
    <t>2 спец</t>
  </si>
  <si>
    <t xml:space="preserve">"REAL ELEСTRONICS" MChJ Samarqand shahar </t>
  </si>
  <si>
    <t xml:space="preserve">       Hisobot kontekstidan tashqarida noto'g'ri talqin qilinishiga yo'l qo'ymaslik uchun "REAL ELEСTRONICS" MChJ ruxsatisiz to'liq ko'paytirish tavsiya etilmaydi.</t>
  </si>
  <si>
    <t>16.03.2023y</t>
  </si>
  <si>
    <t>17.03.2023y</t>
  </si>
  <si>
    <r>
      <t>Верификация проведена в период с</t>
    </r>
    <r>
      <rPr>
        <sz val="12"/>
        <color rgb="FFFF0000"/>
        <rFont val="Times New Roman"/>
        <family val="1"/>
        <charset val="204"/>
      </rPr>
      <t xml:space="preserve"> "11" марта 2023г. по "17" марта 2023г.</t>
    </r>
  </si>
  <si>
    <t>12.09.2024y</t>
  </si>
  <si>
    <t>ГОСТ 8.220-76 me`yoriy hujjatlarning 5-bandi talablariga muvofiq tekshirish amalga oshirildi.</t>
  </si>
  <si>
    <t xml:space="preserve"> tashqi ko'rinishГОСТ 8.220-76  ning 5.1-band talablariga  javob beradi</t>
  </si>
  <si>
    <t xml:space="preserve"> sizdirmaslik ГОСТ 8.220-76 ning 6.3.1-band talablariga muvofiq :</t>
  </si>
  <si>
    <t xml:space="preserve">gaz separatorining ishlashi GOST 8.541-81 ning 6.3.2-band talablariga va ishlab chiqaruvchining operatsion hujjatlariga javob beradi. </t>
  </si>
  <si>
    <t xml:space="preserve">bir martalik o'lchash ko'rsatkichini nol holatiga o'rnatish imkoniyati ГОСТ 8.220-76 ning 5.2.4 -band talablariga muvofiq. </t>
  </si>
  <si>
    <t xml:space="preserve">bir martalik, umumiy hisob yurituvchi qurilmaning ishlashi ГОСТ 8.220-76 ning 5.2.5-band talablariga muvofiq. </t>
  </si>
  <si>
    <t>qurilma nasosining funksionalligi ГОСТ 8.220-76 ning 5.2.6-band talablariga muvofiq</t>
  </si>
  <si>
    <t>bloklash qurilmasining funksionalligini tekshirish ГОСТ 8.220-76 ning 5.2.7-band talablariga muvofiq</t>
  </si>
  <si>
    <t>metrologik tavsiflarni aniqlash (massa usili) ГОСТ 8.220-76 ning 5.3.2-5.3.7-band talablariga muvofiq</t>
  </si>
  <si>
    <t>kolondan o'tgan yoqilg'i hajmini aniqlash ГОСТ 8.220-76 ning 5.4-band talablariga muvofiq</t>
  </si>
  <si>
    <t>namunaviy IV razryadli tarozi o`lchash ko`lami 0,5 dan 5 kg</t>
  </si>
  <si>
    <t>namunaviy IV razryadli  tarozi o`lchash ko`lami 20 kg</t>
  </si>
  <si>
    <t>namunaviy IV razryadli   tarozi toshlari o`lchash ko`lami 1 dan 10 kg</t>
  </si>
  <si>
    <t xml:space="preserve">neftidensimetrlar to`plami </t>
  </si>
  <si>
    <t>areometr uchun silindr</t>
  </si>
  <si>
    <t>namunaviy II razryadli sig’im o’lchash vositasi Мерник МР2Р 2l; 5l; 10l;</t>
  </si>
  <si>
    <t>shishali silindr o`lchash ko`lami 1000 ml</t>
  </si>
  <si>
    <t>namunaviy elektron termometr LTE va LTA</t>
  </si>
  <si>
    <t>sekundomer СщС 2пр</t>
  </si>
  <si>
    <t>ml</t>
  </si>
  <si>
    <t>Qiyoslash sanasi/Дата поверки</t>
  </si>
  <si>
    <t xml:space="preserve">Ustuncha raqami va turi/Номер и тип колонки </t>
  </si>
  <si>
    <t>Keltirilgan yog` zichligi/Приведенная плотность масла P1 g/сm³</t>
  </si>
  <si>
    <t>qiyoslanuvchi nominal yog` dozasining massasiga mutanosib namunaviy tarozi toshlar massasi/Масса образцовых
гирь, соответствующих по
массе номминальному значению поверяемой дозы масла
m 1 , g</t>
  </si>
  <si>
    <t>Tarozi pallalarini tenglashtirish jarayonidagi qo`shilga(ayirga) tarozi toshlarning massasi/Масса гирь
разновеса,
добавленных (снятых) при
уравновешивании
весов, m0, g</t>
  </si>
  <si>
    <t>Yog` dozasining massasi/Масса
дозы
масла
М, g</t>
  </si>
  <si>
    <t>Ustuncha orqali berilgan yog' dozasining hajmi/Объем
дозы
мосла
выданного
колонкой
Vk,l</t>
  </si>
  <si>
    <t>Ustuncha xatoligi/Погрешность колонки
Δ, %
ɑ, ml</t>
  </si>
  <si>
    <t>Ustuncha orqali o`tkazilgan eng katta yog` dozasiga sarflangan vaqt/Время пропускания наибольшей дозы масла через колонку t, s</t>
  </si>
  <si>
    <t>Yog` sarfining haqiqiy qiymati/Действительный
расход
масла
Q, l /min</t>
  </si>
  <si>
    <t xml:space="preserve"> </t>
  </si>
  <si>
    <t>pokazaniye vesov</t>
  </si>
  <si>
    <t>-</t>
  </si>
  <si>
    <t xml:space="preserve"> 367 M5 Д</t>
  </si>
  <si>
    <t xml:space="preserve"> turidagi</t>
  </si>
  <si>
    <t xml:space="preserve">o’lchash darajasi 10 l/min Moy tarqayish ustunchasi  </t>
  </si>
  <si>
    <t>№ .  1.</t>
  </si>
  <si>
    <t>zavod raqamli</t>
  </si>
  <si>
    <t>ΔΡt=βm(20-t2)Ρ2</t>
  </si>
  <si>
    <t>Densimetr ko`satgichidagi yog` zichligi/ Плотность
масла по
показанию
денсиметра
Р2, g/сm³</t>
  </si>
  <si>
    <t>Densimetr termometrining ko`rsargichidagi yog` harorati/Температура масла по
термометру
денсиметра t2,
°с</t>
  </si>
  <si>
    <t>Ustuncha orqali beriladigan yog` harorati/Температура
масла,
выдаваемого
колонкой t1 , °с</t>
  </si>
  <si>
    <t>Ρt=Ρ2+ΔΡt</t>
  </si>
  <si>
    <t>Ρ1=Ρ2-γ(t1-t2)</t>
  </si>
  <si>
    <t>(5) formula asosida hisoblangan yog' dozasining hajmi/Объем
дозы
масла,
рассчитанный
по формул е(5)
Vm , l</t>
  </si>
  <si>
    <t>Vm=1,001(M*P1)*10‾³</t>
  </si>
  <si>
    <r>
      <t>ПГ</t>
    </r>
    <r>
      <rPr>
        <sz val="12"/>
        <color theme="1"/>
        <rFont val="Calibri"/>
        <family val="2"/>
        <charset val="204"/>
      </rPr>
      <t>±</t>
    </r>
    <r>
      <rPr>
        <sz val="12"/>
        <color theme="1"/>
        <rFont val="Times New Roman"/>
        <family val="1"/>
        <charset val="204"/>
      </rPr>
      <t>1,5</t>
    </r>
  </si>
  <si>
    <t>Q=(Vk*60)t</t>
  </si>
  <si>
    <t>S.Xodjaev</t>
  </si>
  <si>
    <t xml:space="preserve">atrof -muhit J 20ºС
 nisbiy namlik, 84%
 atmosfera bosimi, 720 mmHg
220 V kuchlanishli elektr ta'minoti
 quvvat manbai chastotasi 50 Hz
</t>
  </si>
  <si>
    <t>Nisbiy xatolik/Относительная погрешность</t>
  </si>
  <si>
    <t>Mutlaq xatolik/Абсолютная погреш ность</t>
  </si>
  <si>
    <t>Xulosa/Заключение: Ustuncha yaroqli</t>
  </si>
  <si>
    <r>
      <t xml:space="preserve">Xulosa/Заключение: </t>
    </r>
    <r>
      <rPr>
        <sz val="10"/>
        <color rgb="FF202124"/>
        <rFont val="Times New Roman"/>
        <family val="1"/>
        <charset val="204"/>
      </rPr>
      <t>Moy tarqayish ustunchasi   367M5D turidagi ( № 1)  q</t>
    </r>
    <r>
      <rPr>
        <sz val="10"/>
        <color theme="1"/>
        <rFont val="Times New Roman"/>
        <family val="1"/>
        <charset val="204"/>
      </rPr>
      <t>iyoslash natijalariga ko'ra mos deb tan olindi.</t>
    </r>
  </si>
</sst>
</file>

<file path=xl/styles.xml><?xml version="1.0" encoding="utf-8"?>
<styleSheet xmlns="http://schemas.openxmlformats.org/spreadsheetml/2006/main">
  <numFmts count="10">
    <numFmt numFmtId="43" formatCode="_-* #,##0.00\ _₽_-;\-* #,##0.00\ _₽_-;_-* &quot;-&quot;??\ _₽_-;_-@_-"/>
    <numFmt numFmtId="164" formatCode="0.0000"/>
    <numFmt numFmtId="165" formatCode="d/m/yyyy;@"/>
    <numFmt numFmtId="166" formatCode="0.000"/>
    <numFmt numFmtId="167" formatCode="0.00000"/>
    <numFmt numFmtId="168" formatCode="0.000%"/>
    <numFmt numFmtId="169" formatCode="_-* #,##0.00000000\ _₽_-;\-* #,##0.00000000\ _₽_-;_-* &quot;-&quot;??\ _₽_-;_-@_-"/>
    <numFmt numFmtId="170" formatCode="0.000000"/>
    <numFmt numFmtId="171" formatCode="_-* #,##0.000000000000\ _₽_-;\-* #,##0.000000000000\ _₽_-;_-* &quot;-&quot;????????????\ _₽_-;_-@_-"/>
    <numFmt numFmtId="172" formatCode="#,##0.00000000_ ;\-#,##0.00000000\ "/>
  </numFmts>
  <fonts count="52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theme="1"/>
      <name val="Courier New"/>
      <family val="3"/>
      <charset val="204"/>
    </font>
    <font>
      <b/>
      <sz val="10"/>
      <color rgb="FF000000"/>
      <name val="Times New Roman"/>
      <family val="1"/>
      <charset val="204"/>
    </font>
    <font>
      <sz val="10"/>
      <color rgb="FF202124"/>
      <name val="Inherit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vertAlign val="superscript"/>
      <sz val="10"/>
      <color theme="1"/>
      <name val="Courier New"/>
      <family val="3"/>
      <charset val="204"/>
    </font>
    <font>
      <vertAlign val="subscript"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</font>
    <font>
      <sz val="10"/>
      <color rgb="FF20212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86"/>
      <scheme val="minor"/>
    </font>
    <font>
      <b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name val="Calibri"/>
      <family val="2"/>
      <charset val="186"/>
      <scheme val="minor"/>
    </font>
    <font>
      <sz val="11"/>
      <color theme="1"/>
      <name val="Times New Roman"/>
      <family val="1"/>
      <charset val="186"/>
    </font>
    <font>
      <b/>
      <sz val="11"/>
      <color theme="1"/>
      <name val="Times New Roman"/>
      <family val="1"/>
      <charset val="204"/>
    </font>
    <font>
      <b/>
      <vertAlign val="subscript"/>
      <sz val="11"/>
      <color indexed="8"/>
      <name val="Times New Roman"/>
      <family val="1"/>
      <charset val="204"/>
    </font>
    <font>
      <b/>
      <vertAlign val="superscript"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vertAlign val="superscript"/>
      <sz val="11"/>
      <name val="Times New Roman"/>
      <family val="1"/>
      <charset val="204"/>
    </font>
    <font>
      <sz val="11"/>
      <name val="Times New Roman"/>
      <family val="1"/>
      <charset val="186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186"/>
    </font>
    <font>
      <b/>
      <vertAlign val="subscript"/>
      <sz val="11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11"/>
      <color indexed="8"/>
      <name val="Calibri"/>
      <family val="2"/>
      <charset val="186"/>
    </font>
    <font>
      <vertAlign val="superscript"/>
      <sz val="11"/>
      <color indexed="8"/>
      <name val="Times New Roman"/>
      <family val="1"/>
      <charset val="186"/>
    </font>
    <font>
      <vertAlign val="subscript"/>
      <sz val="11"/>
      <color indexed="8"/>
      <name val="Calibri"/>
      <family val="2"/>
      <charset val="186"/>
    </font>
    <font>
      <vertAlign val="superscript"/>
      <sz val="11"/>
      <color indexed="8"/>
      <name val="Calibri"/>
      <family val="2"/>
      <charset val="186"/>
    </font>
    <font>
      <vertAlign val="subscript"/>
      <sz val="11"/>
      <color indexed="8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vertAlign val="subscript"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4"/>
      <color rgb="FFFF0000"/>
      <name val="Times New Roman"/>
      <family val="1"/>
      <charset val="204"/>
    </font>
    <font>
      <sz val="12"/>
      <color theme="1"/>
      <name val="Times New Roman"/>
      <family val="1"/>
      <charset val="2"/>
    </font>
    <font>
      <sz val="12"/>
      <color theme="1"/>
      <name val="Symbol"/>
      <family val="1"/>
      <charset val="2"/>
    </font>
    <font>
      <i/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7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8" fillId="0" borderId="0"/>
    <xf numFmtId="9" fontId="18" fillId="0" borderId="0" applyFont="0" applyFill="0" applyBorder="0" applyAlignment="0" applyProtection="0"/>
    <xf numFmtId="0" fontId="42" fillId="0" borderId="0"/>
    <xf numFmtId="43" fontId="15" fillId="0" borderId="0" applyFont="0" applyFill="0" applyBorder="0" applyAlignment="0" applyProtection="0"/>
  </cellStyleXfs>
  <cellXfs count="3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6" fillId="0" borderId="0" xfId="0" applyFont="1"/>
    <xf numFmtId="0" fontId="7" fillId="0" borderId="0" xfId="0" applyFont="1"/>
    <xf numFmtId="0" fontId="7" fillId="0" borderId="6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justify" vertical="top" wrapText="1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2" borderId="0" xfId="0" applyFont="1" applyFill="1"/>
    <xf numFmtId="0" fontId="1" fillId="2" borderId="0" xfId="0" applyFont="1" applyFill="1"/>
    <xf numFmtId="0" fontId="6" fillId="2" borderId="0" xfId="0" applyFont="1" applyFill="1"/>
    <xf numFmtId="0" fontId="7" fillId="0" borderId="0" xfId="0" applyFont="1" applyAlignment="1"/>
    <xf numFmtId="0" fontId="7" fillId="3" borderId="6" xfId="0" applyFont="1" applyFill="1" applyBorder="1" applyAlignment="1">
      <alignment horizontal="center" vertical="top" wrapText="1"/>
    </xf>
    <xf numFmtId="0" fontId="1" fillId="4" borderId="0" xfId="0" applyFont="1" applyFill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13" fillId="0" borderId="0" xfId="0" applyFont="1" applyAlignment="1"/>
    <xf numFmtId="0" fontId="0" fillId="0" borderId="0" xfId="0" applyBorder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8" fillId="0" borderId="0" xfId="1"/>
    <xf numFmtId="0" fontId="21" fillId="0" borderId="0" xfId="1" applyFont="1"/>
    <xf numFmtId="0" fontId="8" fillId="0" borderId="10" xfId="1" applyFont="1" applyBorder="1" applyAlignment="1">
      <alignment horizontal="center" vertical="center" wrapText="1"/>
    </xf>
    <xf numFmtId="0" fontId="23" fillId="0" borderId="7" xfId="1" applyFont="1" applyBorder="1" applyAlignment="1">
      <alignment horizontal="center" vertical="center" wrapText="1"/>
    </xf>
    <xf numFmtId="0" fontId="23" fillId="0" borderId="11" xfId="1" applyFont="1" applyBorder="1" applyAlignment="1">
      <alignment horizontal="center" vertical="center" wrapText="1"/>
    </xf>
    <xf numFmtId="0" fontId="23" fillId="0" borderId="9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 wrapText="1"/>
    </xf>
    <xf numFmtId="0" fontId="23" fillId="0" borderId="14" xfId="1" applyFont="1" applyBorder="1" applyAlignment="1">
      <alignment horizontal="center" vertical="center" wrapText="1"/>
    </xf>
    <xf numFmtId="0" fontId="27" fillId="0" borderId="14" xfId="1" applyFont="1" applyBorder="1" applyAlignment="1">
      <alignment horizontal="center" vertical="center" wrapText="1"/>
    </xf>
    <xf numFmtId="0" fontId="23" fillId="0" borderId="7" xfId="1" applyFont="1" applyBorder="1" applyAlignment="1">
      <alignment horizontal="center" vertical="center"/>
    </xf>
    <xf numFmtId="164" fontId="18" fillId="0" borderId="11" xfId="1" applyNumberFormat="1" applyBorder="1" applyAlignment="1">
      <alignment horizontal="center" vertical="center"/>
    </xf>
    <xf numFmtId="0" fontId="18" fillId="0" borderId="9" xfId="1" applyBorder="1" applyAlignment="1">
      <alignment horizontal="center" vertical="center"/>
    </xf>
    <xf numFmtId="0" fontId="22" fillId="0" borderId="11" xfId="1" applyFont="1" applyBorder="1" applyAlignment="1">
      <alignment horizontal="center" vertical="center" wrapText="1"/>
    </xf>
    <xf numFmtId="49" fontId="1" fillId="2" borderId="15" xfId="1" applyNumberFormat="1" applyFont="1" applyFill="1" applyBorder="1"/>
    <xf numFmtId="0" fontId="1" fillId="2" borderId="16" xfId="1" applyFont="1" applyFill="1" applyBorder="1" applyAlignment="1">
      <alignment horizontal="center" vertical="center"/>
    </xf>
    <xf numFmtId="164" fontId="1" fillId="2" borderId="16" xfId="1" applyNumberFormat="1" applyFont="1" applyFill="1" applyBorder="1"/>
    <xf numFmtId="164" fontId="1" fillId="2" borderId="17" xfId="1" applyNumberFormat="1" applyFont="1" applyFill="1" applyBorder="1"/>
    <xf numFmtId="164" fontId="22" fillId="2" borderId="9" xfId="1" applyNumberFormat="1" applyFont="1" applyFill="1" applyBorder="1" applyAlignment="1">
      <alignment horizontal="center" vertical="center" wrapText="1"/>
    </xf>
    <xf numFmtId="164" fontId="22" fillId="2" borderId="11" xfId="1" applyNumberFormat="1" applyFont="1" applyFill="1" applyBorder="1" applyAlignment="1">
      <alignment horizontal="center" vertical="center" wrapText="1"/>
    </xf>
    <xf numFmtId="164" fontId="30" fillId="2" borderId="9" xfId="1" applyNumberFormat="1" applyFont="1" applyFill="1" applyBorder="1" applyAlignment="1">
      <alignment horizontal="center" vertical="center" wrapText="1"/>
    </xf>
    <xf numFmtId="165" fontId="1" fillId="2" borderId="15" xfId="1" applyNumberFormat="1" applyFont="1" applyFill="1" applyBorder="1"/>
    <xf numFmtId="164" fontId="1" fillId="2" borderId="18" xfId="1" applyNumberFormat="1" applyFont="1" applyFill="1" applyBorder="1"/>
    <xf numFmtId="164" fontId="1" fillId="2" borderId="19" xfId="1" applyNumberFormat="1" applyFont="1" applyFill="1" applyBorder="1"/>
    <xf numFmtId="164" fontId="22" fillId="2" borderId="20" xfId="1" applyNumberFormat="1" applyFont="1" applyFill="1" applyBorder="1" applyAlignment="1">
      <alignment horizontal="center" vertical="center" wrapText="1"/>
    </xf>
    <xf numFmtId="164" fontId="30" fillId="2" borderId="20" xfId="1" applyNumberFormat="1" applyFont="1" applyFill="1" applyBorder="1" applyAlignment="1">
      <alignment horizontal="center" vertical="center" wrapText="1"/>
    </xf>
    <xf numFmtId="0" fontId="31" fillId="0" borderId="13" xfId="1" applyFont="1" applyBorder="1" applyAlignment="1">
      <alignment horizontal="center" vertical="center"/>
    </xf>
    <xf numFmtId="0" fontId="31" fillId="0" borderId="11" xfId="1" applyFont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 wrapText="1"/>
    </xf>
    <xf numFmtId="165" fontId="1" fillId="2" borderId="21" xfId="1" applyNumberFormat="1" applyFont="1" applyFill="1" applyBorder="1"/>
    <xf numFmtId="0" fontId="31" fillId="0" borderId="7" xfId="1" applyFont="1" applyBorder="1" applyAlignment="1">
      <alignment horizontal="center" vertical="center"/>
    </xf>
    <xf numFmtId="0" fontId="23" fillId="0" borderId="11" xfId="1" applyFont="1" applyBorder="1" applyAlignment="1">
      <alignment horizontal="center" vertical="center"/>
    </xf>
    <xf numFmtId="0" fontId="18" fillId="0" borderId="11" xfId="1" applyBorder="1" applyAlignment="1">
      <alignment horizontal="center" vertical="center"/>
    </xf>
    <xf numFmtId="164" fontId="30" fillId="2" borderId="11" xfId="1" applyNumberFormat="1" applyFont="1" applyFill="1" applyBorder="1" applyAlignment="1">
      <alignment horizontal="center" vertical="center" wrapText="1"/>
    </xf>
    <xf numFmtId="0" fontId="23" fillId="0" borderId="22" xfId="1" applyFont="1" applyBorder="1" applyAlignment="1">
      <alignment horizontal="center" vertical="center"/>
    </xf>
    <xf numFmtId="0" fontId="23" fillId="0" borderId="23" xfId="1" applyFont="1" applyBorder="1" applyAlignment="1">
      <alignment horizontal="center" vertical="center"/>
    </xf>
    <xf numFmtId="165" fontId="1" fillId="0" borderId="21" xfId="1" applyNumberFormat="1" applyFont="1" applyBorder="1"/>
    <xf numFmtId="164" fontId="1" fillId="0" borderId="19" xfId="1" applyNumberFormat="1" applyFont="1" applyBorder="1"/>
    <xf numFmtId="164" fontId="22" fillId="0" borderId="9" xfId="1" applyNumberFormat="1" applyFont="1" applyBorder="1" applyAlignment="1">
      <alignment horizontal="center" vertical="center" wrapText="1"/>
    </xf>
    <xf numFmtId="164" fontId="22" fillId="0" borderId="11" xfId="1" applyNumberFormat="1" applyFont="1" applyBorder="1" applyAlignment="1">
      <alignment horizontal="center" vertical="center" wrapText="1"/>
    </xf>
    <xf numFmtId="164" fontId="30" fillId="0" borderId="11" xfId="1" applyNumberFormat="1" applyFont="1" applyBorder="1" applyAlignment="1">
      <alignment horizontal="center" vertical="center" wrapText="1"/>
    </xf>
    <xf numFmtId="164" fontId="18" fillId="0" borderId="11" xfId="1" applyNumberFormat="1" applyBorder="1"/>
    <xf numFmtId="0" fontId="18" fillId="0" borderId="24" xfId="1" applyBorder="1"/>
    <xf numFmtId="0" fontId="18" fillId="0" borderId="25" xfId="1" applyBorder="1"/>
    <xf numFmtId="164" fontId="18" fillId="0" borderId="0" xfId="1" applyNumberFormat="1"/>
    <xf numFmtId="164" fontId="1" fillId="2" borderId="26" xfId="1" applyNumberFormat="1" applyFont="1" applyFill="1" applyBorder="1"/>
    <xf numFmtId="0" fontId="22" fillId="0" borderId="28" xfId="1" applyFont="1" applyBorder="1" applyAlignment="1">
      <alignment horizontal="center" vertical="center" wrapText="1"/>
    </xf>
    <xf numFmtId="0" fontId="22" fillId="0" borderId="28" xfId="1" applyFont="1" applyBorder="1" applyAlignment="1">
      <alignment vertical="center" wrapText="1"/>
    </xf>
    <xf numFmtId="166" fontId="32" fillId="5" borderId="9" xfId="1" applyNumberFormat="1" applyFont="1" applyFill="1" applyBorder="1" applyAlignment="1">
      <alignment horizontal="center" vertical="center" wrapText="1"/>
    </xf>
    <xf numFmtId="166" fontId="32" fillId="6" borderId="29" xfId="1" applyNumberFormat="1" applyFont="1" applyFill="1" applyBorder="1" applyAlignment="1">
      <alignment horizontal="center" vertical="center" wrapText="1"/>
    </xf>
    <xf numFmtId="0" fontId="32" fillId="0" borderId="36" xfId="1" applyFont="1" applyBorder="1" applyAlignment="1">
      <alignment horizontal="center" vertical="center" wrapText="1"/>
    </xf>
    <xf numFmtId="0" fontId="22" fillId="2" borderId="30" xfId="1" applyFont="1" applyFill="1" applyBorder="1" applyAlignment="1">
      <alignment horizontal="center" vertical="center" wrapText="1"/>
    </xf>
    <xf numFmtId="0" fontId="22" fillId="2" borderId="44" xfId="1" applyFont="1" applyFill="1" applyBorder="1" applyAlignment="1">
      <alignment horizontal="center" vertical="center" wrapText="1"/>
    </xf>
    <xf numFmtId="0" fontId="22" fillId="0" borderId="30" xfId="1" applyFont="1" applyBorder="1" applyAlignment="1">
      <alignment horizontal="center" vertical="center" wrapText="1"/>
    </xf>
    <xf numFmtId="0" fontId="32" fillId="2" borderId="46" xfId="1" applyFont="1" applyFill="1" applyBorder="1" applyAlignment="1">
      <alignment horizontal="center" vertical="center" wrapText="1"/>
    </xf>
    <xf numFmtId="0" fontId="32" fillId="2" borderId="49" xfId="1" applyFont="1" applyFill="1" applyBorder="1" applyAlignment="1">
      <alignment horizontal="center" vertical="center" wrapText="1"/>
    </xf>
    <xf numFmtId="0" fontId="42" fillId="0" borderId="0" xfId="3"/>
    <xf numFmtId="0" fontId="44" fillId="0" borderId="0" xfId="3" applyFont="1"/>
    <xf numFmtId="0" fontId="44" fillId="0" borderId="52" xfId="3" applyFont="1" applyBorder="1"/>
    <xf numFmtId="0" fontId="44" fillId="0" borderId="55" xfId="3" applyFont="1" applyBorder="1" applyAlignment="1">
      <alignment horizontal="center"/>
    </xf>
    <xf numFmtId="0" fontId="44" fillId="0" borderId="55" xfId="3" applyFont="1" applyBorder="1" applyAlignment="1">
      <alignment horizontal="left"/>
    </xf>
    <xf numFmtId="0" fontId="44" fillId="0" borderId="18" xfId="3" applyFont="1" applyBorder="1" applyAlignment="1">
      <alignment horizontal="center"/>
    </xf>
    <xf numFmtId="166" fontId="1" fillId="3" borderId="18" xfId="3" applyNumberFormat="1" applyFont="1" applyFill="1" applyBorder="1" applyAlignment="1">
      <alignment horizontal="center" vertical="center" wrapText="1"/>
    </xf>
    <xf numFmtId="0" fontId="44" fillId="0" borderId="58" xfId="3" applyFont="1" applyBorder="1"/>
    <xf numFmtId="171" fontId="44" fillId="0" borderId="18" xfId="3" applyNumberFormat="1" applyFont="1" applyBorder="1"/>
    <xf numFmtId="0" fontId="45" fillId="0" borderId="58" xfId="3" applyFont="1" applyBorder="1" applyAlignment="1">
      <alignment horizontal="center"/>
    </xf>
    <xf numFmtId="0" fontId="45" fillId="0" borderId="55" xfId="3" applyFont="1" applyBorder="1"/>
    <xf numFmtId="0" fontId="44" fillId="0" borderId="18" xfId="3" applyFont="1" applyBorder="1"/>
    <xf numFmtId="0" fontId="44" fillId="0" borderId="18" xfId="3" applyFont="1" applyFill="1" applyBorder="1"/>
    <xf numFmtId="0" fontId="42" fillId="0" borderId="18" xfId="3" applyBorder="1" applyAlignment="1">
      <alignment horizontal="center"/>
    </xf>
    <xf numFmtId="0" fontId="42" fillId="0" borderId="57" xfId="3" applyBorder="1" applyAlignment="1">
      <alignment horizontal="center"/>
    </xf>
    <xf numFmtId="0" fontId="42" fillId="0" borderId="55" xfId="3" applyBorder="1" applyAlignment="1"/>
    <xf numFmtId="166" fontId="1" fillId="2" borderId="18" xfId="3" applyNumberFormat="1" applyFont="1" applyFill="1" applyBorder="1" applyAlignment="1">
      <alignment horizontal="center" vertical="center" wrapText="1"/>
    </xf>
    <xf numFmtId="164" fontId="0" fillId="0" borderId="18" xfId="4" applyNumberFormat="1" applyFont="1" applyBorder="1" applyAlignment="1">
      <alignment horizontal="center"/>
    </xf>
    <xf numFmtId="0" fontId="42" fillId="0" borderId="52" xfId="3" applyBorder="1" applyAlignment="1"/>
    <xf numFmtId="164" fontId="42" fillId="0" borderId="18" xfId="3" applyNumberFormat="1" applyBorder="1" applyAlignment="1">
      <alignment horizontal="center"/>
    </xf>
    <xf numFmtId="0" fontId="42" fillId="0" borderId="58" xfId="3" applyBorder="1" applyAlignment="1"/>
    <xf numFmtId="164" fontId="42" fillId="0" borderId="18" xfId="3" applyNumberFormat="1" applyBorder="1"/>
    <xf numFmtId="0" fontId="42" fillId="8" borderId="0" xfId="3" applyFill="1"/>
    <xf numFmtId="0" fontId="1" fillId="0" borderId="15" xfId="3" applyFont="1" applyBorder="1" applyAlignment="1">
      <alignment horizontal="center"/>
    </xf>
    <xf numFmtId="0" fontId="1" fillId="0" borderId="0" xfId="3" applyFont="1"/>
    <xf numFmtId="0" fontId="1" fillId="0" borderId="21" xfId="3" applyFont="1" applyBorder="1" applyAlignment="1">
      <alignment horizontal="center" vertical="center"/>
    </xf>
    <xf numFmtId="0" fontId="3" fillId="0" borderId="19" xfId="3" applyFont="1" applyBorder="1" applyAlignment="1">
      <alignment horizontal="center"/>
    </xf>
    <xf numFmtId="49" fontId="3" fillId="0" borderId="19" xfId="3" applyNumberFormat="1" applyFont="1" applyBorder="1" applyAlignment="1">
      <alignment horizontal="center"/>
    </xf>
    <xf numFmtId="0" fontId="1" fillId="8" borderId="21" xfId="3" applyFont="1" applyFill="1" applyBorder="1" applyAlignment="1">
      <alignment horizontal="center"/>
    </xf>
    <xf numFmtId="0" fontId="1" fillId="8" borderId="18" xfId="3" applyFont="1" applyFill="1" applyBorder="1" applyAlignment="1">
      <alignment horizontal="center"/>
    </xf>
    <xf numFmtId="0" fontId="1" fillId="8" borderId="19" xfId="3" applyFont="1" applyFill="1" applyBorder="1" applyAlignment="1">
      <alignment horizontal="center"/>
    </xf>
    <xf numFmtId="0" fontId="3" fillId="0" borderId="18" xfId="3" applyFont="1" applyBorder="1" applyAlignment="1">
      <alignment horizontal="center"/>
    </xf>
    <xf numFmtId="164" fontId="1" fillId="8" borderId="18" xfId="3" applyNumberFormat="1" applyFont="1" applyFill="1" applyBorder="1" applyAlignment="1">
      <alignment horizontal="center"/>
    </xf>
    <xf numFmtId="164" fontId="1" fillId="8" borderId="73" xfId="3" applyNumberFormat="1" applyFont="1" applyFill="1" applyBorder="1" applyAlignment="1">
      <alignment horizontal="center"/>
    </xf>
    <xf numFmtId="164" fontId="1" fillId="0" borderId="21" xfId="3" applyNumberFormat="1" applyFont="1" applyBorder="1" applyAlignment="1">
      <alignment horizontal="center" vertical="center"/>
    </xf>
    <xf numFmtId="166" fontId="1" fillId="0" borderId="18" xfId="3" applyNumberFormat="1" applyFont="1" applyBorder="1" applyAlignment="1">
      <alignment horizontal="center"/>
    </xf>
    <xf numFmtId="166" fontId="1" fillId="0" borderId="19" xfId="3" applyNumberFormat="1" applyFont="1" applyBorder="1" applyAlignment="1">
      <alignment horizontal="center"/>
    </xf>
    <xf numFmtId="166" fontId="1" fillId="0" borderId="62" xfId="3" applyNumberFormat="1" applyFont="1" applyBorder="1" applyAlignment="1">
      <alignment horizontal="center"/>
    </xf>
    <xf numFmtId="166" fontId="1" fillId="0" borderId="74" xfId="3" applyNumberFormat="1" applyFont="1" applyBorder="1" applyAlignment="1">
      <alignment horizontal="center"/>
    </xf>
    <xf numFmtId="0" fontId="42" fillId="8" borderId="28" xfId="3" applyFill="1" applyBorder="1"/>
    <xf numFmtId="0" fontId="1" fillId="8" borderId="0" xfId="3" applyFont="1" applyFill="1" applyBorder="1" applyAlignment="1">
      <alignment vertical="center"/>
    </xf>
    <xf numFmtId="166" fontId="1" fillId="8" borderId="0" xfId="3" applyNumberFormat="1" applyFont="1" applyFill="1" applyBorder="1" applyAlignment="1">
      <alignment horizontal="center"/>
    </xf>
    <xf numFmtId="0" fontId="42" fillId="8" borderId="0" xfId="3" applyFill="1" applyBorder="1"/>
    <xf numFmtId="164" fontId="1" fillId="0" borderId="77" xfId="3" applyNumberFormat="1" applyFont="1" applyBorder="1" applyAlignment="1">
      <alignment horizontal="center" vertical="center"/>
    </xf>
    <xf numFmtId="0" fontId="1" fillId="0" borderId="0" xfId="3" applyFont="1" applyBorder="1" applyAlignment="1">
      <alignment horizontal="center" vertical="center"/>
    </xf>
    <xf numFmtId="0" fontId="1" fillId="0" borderId="19" xfId="3" applyFont="1" applyBorder="1" applyAlignment="1">
      <alignment horizontal="center"/>
    </xf>
    <xf numFmtId="49" fontId="1" fillId="0" borderId="19" xfId="3" applyNumberFormat="1" applyFont="1" applyBorder="1" applyAlignment="1">
      <alignment horizontal="center"/>
    </xf>
    <xf numFmtId="0" fontId="42" fillId="0" borderId="21" xfId="3" applyBorder="1"/>
    <xf numFmtId="0" fontId="42" fillId="0" borderId="18" xfId="3" applyBorder="1"/>
    <xf numFmtId="0" fontId="42" fillId="0" borderId="14" xfId="3" applyBorder="1"/>
    <xf numFmtId="166" fontId="42" fillId="0" borderId="18" xfId="3" applyNumberFormat="1" applyBorder="1"/>
    <xf numFmtId="167" fontId="16" fillId="0" borderId="18" xfId="3" applyNumberFormat="1" applyFont="1" applyBorder="1"/>
    <xf numFmtId="164" fontId="1" fillId="0" borderId="18" xfId="3" applyNumberFormat="1" applyFont="1" applyBorder="1" applyAlignment="1">
      <alignment horizontal="center" vertical="center"/>
    </xf>
    <xf numFmtId="164" fontId="1" fillId="0" borderId="19" xfId="3" applyNumberFormat="1" applyFont="1" applyBorder="1" applyAlignment="1">
      <alignment horizontal="center" vertical="center"/>
    </xf>
    <xf numFmtId="0" fontId="42" fillId="0" borderId="77" xfId="3" applyBorder="1"/>
    <xf numFmtId="166" fontId="42" fillId="0" borderId="73" xfId="3" applyNumberFormat="1" applyBorder="1"/>
    <xf numFmtId="0" fontId="42" fillId="0" borderId="28" xfId="3" applyBorder="1"/>
    <xf numFmtId="0" fontId="42" fillId="0" borderId="20" xfId="3" applyBorder="1"/>
    <xf numFmtId="164" fontId="31" fillId="0" borderId="21" xfId="3" applyNumberFormat="1" applyFont="1" applyBorder="1" applyAlignment="1">
      <alignment horizontal="center" vertical="center"/>
    </xf>
    <xf numFmtId="164" fontId="44" fillId="0" borderId="18" xfId="3" applyNumberFormat="1" applyFont="1" applyBorder="1" applyAlignment="1">
      <alignment horizontal="center"/>
    </xf>
    <xf numFmtId="164" fontId="44" fillId="0" borderId="19" xfId="3" applyNumberFormat="1" applyFont="1" applyBorder="1" applyAlignment="1">
      <alignment horizontal="center"/>
    </xf>
    <xf numFmtId="164" fontId="31" fillId="0" borderId="77" xfId="3" applyNumberFormat="1" applyFont="1" applyBorder="1" applyAlignment="1">
      <alignment horizontal="center" vertical="center"/>
    </xf>
    <xf numFmtId="164" fontId="44" fillId="0" borderId="73" xfId="3" applyNumberFormat="1" applyFont="1" applyBorder="1" applyAlignment="1">
      <alignment horizontal="center"/>
    </xf>
    <xf numFmtId="164" fontId="44" fillId="0" borderId="26" xfId="3" applyNumberFormat="1" applyFont="1" applyBorder="1" applyAlignment="1">
      <alignment horizontal="center"/>
    </xf>
    <xf numFmtId="164" fontId="16" fillId="0" borderId="18" xfId="3" applyNumberFormat="1" applyFont="1" applyBorder="1"/>
    <xf numFmtId="170" fontId="42" fillId="0" borderId="73" xfId="3" applyNumberFormat="1" applyBorder="1"/>
    <xf numFmtId="0" fontId="14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distributed" wrapText="1"/>
    </xf>
    <xf numFmtId="0" fontId="48" fillId="0" borderId="61" xfId="0" applyFont="1" applyBorder="1" applyAlignment="1">
      <alignment vertical="center" wrapText="1"/>
    </xf>
    <xf numFmtId="0" fontId="3" fillId="0" borderId="18" xfId="0" applyFont="1" applyBorder="1" applyAlignment="1">
      <alignment horizontal="center" vertical="center" wrapText="1"/>
    </xf>
    <xf numFmtId="0" fontId="48" fillId="0" borderId="61" xfId="0" applyFont="1" applyBorder="1" applyAlignment="1">
      <alignment horizontal="left" vertical="center" wrapText="1"/>
    </xf>
    <xf numFmtId="0" fontId="1" fillId="0" borderId="61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distributed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distributed" wrapText="1"/>
    </xf>
    <xf numFmtId="0" fontId="2" fillId="0" borderId="18" xfId="0" applyFont="1" applyBorder="1" applyAlignment="1">
      <alignment horizontal="center" vertical="distributed" wrapText="1"/>
    </xf>
    <xf numFmtId="0" fontId="3" fillId="0" borderId="18" xfId="0" applyFont="1" applyBorder="1" applyAlignment="1">
      <alignment vertical="distributed" wrapText="1"/>
    </xf>
    <xf numFmtId="0" fontId="3" fillId="0" borderId="0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18" xfId="0" applyFont="1" applyBorder="1"/>
    <xf numFmtId="0" fontId="6" fillId="0" borderId="18" xfId="0" applyFont="1" applyBorder="1"/>
    <xf numFmtId="0" fontId="1" fillId="0" borderId="0" xfId="0" applyFont="1" applyAlignment="1">
      <alignment wrapText="1"/>
    </xf>
    <xf numFmtId="0" fontId="1" fillId="0" borderId="0" xfId="0" applyNumberFormat="1" applyFont="1" applyAlignment="1"/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0" fontId="6" fillId="0" borderId="0" xfId="0" applyFont="1" applyBorder="1"/>
    <xf numFmtId="170" fontId="1" fillId="0" borderId="0" xfId="0" applyNumberFormat="1" applyFont="1" applyBorder="1"/>
    <xf numFmtId="0" fontId="1" fillId="3" borderId="18" xfId="0" applyFont="1" applyFill="1" applyBorder="1" applyAlignment="1">
      <alignment horizontal="center" vertical="center"/>
    </xf>
    <xf numFmtId="164" fontId="1" fillId="3" borderId="18" xfId="0" applyNumberFormat="1" applyFont="1" applyFill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8" xfId="0" applyNumberFormat="1" applyFont="1" applyBorder="1"/>
    <xf numFmtId="0" fontId="1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" fillId="3" borderId="0" xfId="0" applyFont="1" applyFill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  <xf numFmtId="0" fontId="1" fillId="3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1" applyFont="1" applyAlignment="1">
      <alignment horizontal="center" vertical="center" wrapText="1"/>
    </xf>
    <xf numFmtId="0" fontId="18" fillId="0" borderId="0" xfId="1" applyAlignment="1">
      <alignment horizontal="center" vertical="center"/>
    </xf>
    <xf numFmtId="0" fontId="0" fillId="0" borderId="0" xfId="1" applyFont="1" applyAlignment="1">
      <alignment horizontal="center" wrapText="1"/>
    </xf>
    <xf numFmtId="0" fontId="22" fillId="0" borderId="7" xfId="1" applyFont="1" applyBorder="1" applyAlignment="1">
      <alignment horizontal="center" vertical="center" wrapText="1"/>
    </xf>
    <xf numFmtId="0" fontId="22" fillId="0" borderId="8" xfId="1" applyFont="1" applyBorder="1" applyAlignment="1">
      <alignment horizontal="center" vertical="center" wrapText="1"/>
    </xf>
    <xf numFmtId="0" fontId="22" fillId="0" borderId="9" xfId="1" applyFont="1" applyBorder="1" applyAlignment="1">
      <alignment horizontal="center" vertical="center" wrapText="1"/>
    </xf>
    <xf numFmtId="0" fontId="23" fillId="0" borderId="27" xfId="1" applyFont="1" applyBorder="1" applyAlignment="1">
      <alignment horizontal="right" vertical="center" wrapText="1"/>
    </xf>
    <xf numFmtId="0" fontId="23" fillId="0" borderId="20" xfId="1" applyFont="1" applyBorder="1" applyAlignment="1">
      <alignment horizontal="right" vertical="center" wrapText="1"/>
    </xf>
    <xf numFmtId="0" fontId="22" fillId="0" borderId="28" xfId="1" applyFont="1" applyBorder="1" applyAlignment="1">
      <alignment horizontal="right" vertical="center" wrapText="1"/>
    </xf>
    <xf numFmtId="0" fontId="22" fillId="0" borderId="28" xfId="1" applyFont="1" applyBorder="1" applyAlignment="1">
      <alignment vertical="center" wrapText="1"/>
    </xf>
    <xf numFmtId="0" fontId="22" fillId="0" borderId="20" xfId="1" applyFont="1" applyBorder="1" applyAlignment="1">
      <alignment vertical="center" wrapText="1"/>
    </xf>
    <xf numFmtId="0" fontId="32" fillId="5" borderId="7" xfId="1" applyFont="1" applyFill="1" applyBorder="1" applyAlignment="1">
      <alignment horizontal="left" vertical="center" wrapText="1"/>
    </xf>
    <xf numFmtId="0" fontId="32" fillId="5" borderId="8" xfId="1" applyFont="1" applyFill="1" applyBorder="1" applyAlignment="1">
      <alignment horizontal="left" vertical="center" wrapText="1"/>
    </xf>
    <xf numFmtId="0" fontId="32" fillId="6" borderId="7" xfId="1" applyFont="1" applyFill="1" applyBorder="1" applyAlignment="1">
      <alignment vertical="center" wrapText="1"/>
    </xf>
    <xf numFmtId="0" fontId="32" fillId="6" borderId="8" xfId="1" applyFont="1" applyFill="1" applyBorder="1" applyAlignment="1">
      <alignment vertical="center" wrapText="1"/>
    </xf>
    <xf numFmtId="0" fontId="32" fillId="6" borderId="9" xfId="1" applyFont="1" applyFill="1" applyBorder="1" applyAlignment="1">
      <alignment vertical="center" wrapText="1"/>
    </xf>
    <xf numFmtId="0" fontId="32" fillId="7" borderId="30" xfId="1" applyFont="1" applyFill="1" applyBorder="1" applyAlignment="1">
      <alignment vertical="center" wrapText="1"/>
    </xf>
    <xf numFmtId="0" fontId="32" fillId="7" borderId="31" xfId="1" applyFont="1" applyFill="1" applyBorder="1" applyAlignment="1">
      <alignment vertical="center" wrapText="1"/>
    </xf>
    <xf numFmtId="167" fontId="32" fillId="7" borderId="30" xfId="1" applyNumberFormat="1" applyFont="1" applyFill="1" applyBorder="1" applyAlignment="1">
      <alignment horizontal="center" vertical="center" wrapText="1"/>
    </xf>
    <xf numFmtId="167" fontId="32" fillId="7" borderId="32" xfId="1" applyNumberFormat="1" applyFont="1" applyFill="1" applyBorder="1" applyAlignment="1">
      <alignment horizontal="center" vertical="center" wrapText="1"/>
    </xf>
    <xf numFmtId="0" fontId="22" fillId="0" borderId="33" xfId="1" applyFont="1" applyBorder="1" applyAlignment="1">
      <alignment vertical="center" wrapText="1"/>
    </xf>
    <xf numFmtId="0" fontId="22" fillId="0" borderId="34" xfId="1" applyFont="1" applyBorder="1" applyAlignment="1">
      <alignment vertical="center" wrapText="1"/>
    </xf>
    <xf numFmtId="0" fontId="22" fillId="0" borderId="38" xfId="1" applyFont="1" applyBorder="1" applyAlignment="1">
      <alignment vertical="center" wrapText="1"/>
    </xf>
    <xf numFmtId="0" fontId="22" fillId="0" borderId="39" xfId="1" applyFont="1" applyBorder="1" applyAlignment="1">
      <alignment vertical="center" wrapText="1"/>
    </xf>
    <xf numFmtId="0" fontId="22" fillId="0" borderId="35" xfId="1" applyFont="1" applyBorder="1" applyAlignment="1">
      <alignment horizontal="center" vertical="center" wrapText="1"/>
    </xf>
    <xf numFmtId="0" fontId="22" fillId="0" borderId="40" xfId="1" applyFont="1" applyBorder="1" applyAlignment="1">
      <alignment horizontal="center" vertical="center" wrapText="1"/>
    </xf>
    <xf numFmtId="0" fontId="32" fillId="0" borderId="36" xfId="1" applyFont="1" applyBorder="1" applyAlignment="1">
      <alignment horizontal="center" vertical="center" wrapText="1"/>
    </xf>
    <xf numFmtId="0" fontId="32" fillId="0" borderId="37" xfId="1" applyFont="1" applyBorder="1" applyAlignment="1">
      <alignment horizontal="center" vertical="center" wrapText="1"/>
    </xf>
    <xf numFmtId="168" fontId="22" fillId="2" borderId="30" xfId="2" applyNumberFormat="1" applyFont="1" applyFill="1" applyBorder="1" applyAlignment="1">
      <alignment horizontal="center" vertical="center" wrapText="1"/>
    </xf>
    <xf numFmtId="168" fontId="22" fillId="2" borderId="32" xfId="2" applyNumberFormat="1" applyFont="1" applyFill="1" applyBorder="1" applyAlignment="1">
      <alignment horizontal="center" vertical="center" wrapText="1"/>
    </xf>
    <xf numFmtId="0" fontId="22" fillId="0" borderId="41" xfId="1" applyFont="1" applyBorder="1" applyAlignment="1">
      <alignment vertical="center" wrapText="1"/>
    </xf>
    <xf numFmtId="0" fontId="22" fillId="0" borderId="42" xfId="1" applyFont="1" applyBorder="1" applyAlignment="1">
      <alignment vertical="center" wrapText="1"/>
    </xf>
    <xf numFmtId="0" fontId="22" fillId="0" borderId="43" xfId="1" applyFont="1" applyBorder="1" applyAlignment="1">
      <alignment vertical="center" wrapText="1"/>
    </xf>
    <xf numFmtId="0" fontId="22" fillId="0" borderId="41" xfId="1" applyFont="1" applyBorder="1" applyAlignment="1">
      <alignment horizontal="center" vertical="center" wrapText="1"/>
    </xf>
    <xf numFmtId="0" fontId="22" fillId="0" borderId="42" xfId="1" applyFont="1" applyBorder="1" applyAlignment="1">
      <alignment horizontal="center" vertical="center" wrapText="1"/>
    </xf>
    <xf numFmtId="0" fontId="22" fillId="0" borderId="43" xfId="1" applyFont="1" applyBorder="1" applyAlignment="1">
      <alignment horizontal="center" vertical="center" wrapText="1"/>
    </xf>
    <xf numFmtId="0" fontId="22" fillId="2" borderId="35" xfId="1" applyFont="1" applyFill="1" applyBorder="1" applyAlignment="1">
      <alignment horizontal="center" vertical="center" wrapText="1"/>
    </xf>
    <xf numFmtId="0" fontId="22" fillId="2" borderId="40" xfId="1" applyFont="1" applyFill="1" applyBorder="1" applyAlignment="1">
      <alignment horizontal="center" vertical="center" wrapText="1"/>
    </xf>
    <xf numFmtId="0" fontId="32" fillId="2" borderId="36" xfId="1" applyFont="1" applyFill="1" applyBorder="1" applyAlignment="1">
      <alignment horizontal="center" vertical="center" wrapText="1"/>
    </xf>
    <xf numFmtId="0" fontId="32" fillId="2" borderId="37" xfId="1" applyFont="1" applyFill="1" applyBorder="1" applyAlignment="1">
      <alignment horizontal="center" vertical="center" wrapText="1"/>
    </xf>
    <xf numFmtId="0" fontId="32" fillId="0" borderId="36" xfId="1" applyFont="1" applyBorder="1" applyAlignment="1">
      <alignment vertical="center" wrapText="1"/>
    </xf>
    <xf numFmtId="0" fontId="32" fillId="0" borderId="45" xfId="1" applyFont="1" applyBorder="1" applyAlignment="1">
      <alignment vertical="center" wrapText="1"/>
    </xf>
    <xf numFmtId="0" fontId="22" fillId="0" borderId="47" xfId="1" applyFont="1" applyBorder="1" applyAlignment="1">
      <alignment horizontal="center" vertical="center" wrapText="1"/>
    </xf>
    <xf numFmtId="0" fontId="22" fillId="0" borderId="50" xfId="1" applyFont="1" applyBorder="1" applyAlignment="1">
      <alignment horizontal="center" vertical="center" wrapText="1"/>
    </xf>
    <xf numFmtId="0" fontId="22" fillId="0" borderId="34" xfId="1" applyFont="1" applyBorder="1" applyAlignment="1">
      <alignment horizontal="center" vertical="center" wrapText="1"/>
    </xf>
    <xf numFmtId="0" fontId="22" fillId="0" borderId="48" xfId="1" applyFont="1" applyBorder="1" applyAlignment="1">
      <alignment horizontal="center" vertical="center" wrapText="1"/>
    </xf>
    <xf numFmtId="0" fontId="22" fillId="0" borderId="39" xfId="1" applyFont="1" applyBorder="1" applyAlignment="1">
      <alignment horizontal="center" vertical="center" wrapText="1"/>
    </xf>
    <xf numFmtId="0" fontId="22" fillId="0" borderId="51" xfId="1" applyFont="1" applyBorder="1" applyAlignment="1">
      <alignment horizontal="center" vertical="center" wrapText="1"/>
    </xf>
    <xf numFmtId="0" fontId="32" fillId="0" borderId="30" xfId="1" applyFont="1" applyBorder="1" applyAlignment="1">
      <alignment vertical="center" wrapText="1"/>
    </xf>
    <xf numFmtId="0" fontId="32" fillId="0" borderId="31" xfId="1" applyFont="1" applyBorder="1" applyAlignment="1">
      <alignment vertical="center" wrapText="1"/>
    </xf>
    <xf numFmtId="0" fontId="43" fillId="0" borderId="0" xfId="3" applyFont="1" applyAlignment="1">
      <alignment horizontal="center" wrapText="1"/>
    </xf>
    <xf numFmtId="0" fontId="44" fillId="0" borderId="18" xfId="3" applyFont="1" applyBorder="1" applyAlignment="1">
      <alignment horizontal="center" wrapText="1"/>
    </xf>
    <xf numFmtId="0" fontId="44" fillId="0" borderId="53" xfId="3" applyFont="1" applyBorder="1" applyAlignment="1">
      <alignment horizontal="center" vertical="top" wrapText="1"/>
    </xf>
    <xf numFmtId="0" fontId="44" fillId="0" borderId="54" xfId="3" applyFont="1" applyBorder="1" applyAlignment="1">
      <alignment horizontal="center" vertical="top" wrapText="1"/>
    </xf>
    <xf numFmtId="0" fontId="44" fillId="0" borderId="56" xfId="3" applyFont="1" applyBorder="1" applyAlignment="1">
      <alignment horizontal="center" vertical="top" wrapText="1"/>
    </xf>
    <xf numFmtId="0" fontId="44" fillId="0" borderId="57" xfId="3" applyFont="1" applyBorder="1" applyAlignment="1">
      <alignment horizontal="center" vertical="top" wrapText="1"/>
    </xf>
    <xf numFmtId="0" fontId="44" fillId="0" borderId="52" xfId="3" applyFont="1" applyBorder="1" applyAlignment="1">
      <alignment horizontal="center"/>
    </xf>
    <xf numFmtId="0" fontId="44" fillId="0" borderId="55" xfId="3" applyFont="1" applyBorder="1" applyAlignment="1">
      <alignment horizontal="center"/>
    </xf>
    <xf numFmtId="0" fontId="44" fillId="0" borderId="56" xfId="3" applyFont="1" applyBorder="1" applyAlignment="1">
      <alignment horizontal="center"/>
    </xf>
    <xf numFmtId="0" fontId="44" fillId="0" borderId="57" xfId="3" applyFont="1" applyBorder="1" applyAlignment="1">
      <alignment horizontal="center"/>
    </xf>
    <xf numFmtId="0" fontId="44" fillId="0" borderId="18" xfId="3" applyFont="1" applyBorder="1" applyAlignment="1">
      <alignment horizontal="center"/>
    </xf>
    <xf numFmtId="170" fontId="44" fillId="0" borderId="18" xfId="3" applyNumberFormat="1" applyFont="1" applyBorder="1" applyAlignment="1">
      <alignment horizontal="center"/>
    </xf>
    <xf numFmtId="170" fontId="44" fillId="0" borderId="59" xfId="3" applyNumberFormat="1" applyFont="1" applyBorder="1" applyAlignment="1">
      <alignment horizontal="center"/>
    </xf>
    <xf numFmtId="170" fontId="44" fillId="0" borderId="60" xfId="3" applyNumberFormat="1" applyFont="1" applyBorder="1" applyAlignment="1">
      <alignment horizontal="center"/>
    </xf>
    <xf numFmtId="169" fontId="44" fillId="0" borderId="53" xfId="4" applyNumberFormat="1" applyFont="1" applyBorder="1" applyAlignment="1">
      <alignment horizontal="center"/>
    </xf>
    <xf numFmtId="169" fontId="44" fillId="0" borderId="54" xfId="4" applyNumberFormat="1" applyFont="1" applyBorder="1" applyAlignment="1">
      <alignment horizontal="center"/>
    </xf>
    <xf numFmtId="0" fontId="44" fillId="0" borderId="53" xfId="3" applyFont="1" applyBorder="1" applyAlignment="1">
      <alignment horizontal="center"/>
    </xf>
    <xf numFmtId="0" fontId="44" fillId="0" borderId="54" xfId="3" applyFont="1" applyBorder="1" applyAlignment="1">
      <alignment horizontal="center"/>
    </xf>
    <xf numFmtId="0" fontId="42" fillId="0" borderId="52" xfId="3" applyBorder="1" applyAlignment="1">
      <alignment horizontal="center"/>
    </xf>
    <xf numFmtId="0" fontId="42" fillId="0" borderId="55" xfId="3" applyBorder="1" applyAlignment="1">
      <alignment horizontal="center"/>
    </xf>
    <xf numFmtId="170" fontId="44" fillId="0" borderId="53" xfId="3" applyNumberFormat="1" applyFont="1" applyBorder="1" applyAlignment="1">
      <alignment horizontal="center"/>
    </xf>
    <xf numFmtId="170" fontId="44" fillId="0" borderId="54" xfId="3" applyNumberFormat="1" applyFont="1" applyBorder="1" applyAlignment="1">
      <alignment horizontal="center"/>
    </xf>
    <xf numFmtId="0" fontId="44" fillId="0" borderId="61" xfId="3" applyFont="1" applyBorder="1" applyAlignment="1">
      <alignment horizontal="center"/>
    </xf>
    <xf numFmtId="0" fontId="44" fillId="0" borderId="62" xfId="3" applyFont="1" applyBorder="1" applyAlignment="1">
      <alignment horizontal="center"/>
    </xf>
    <xf numFmtId="0" fontId="44" fillId="0" borderId="18" xfId="3" applyFont="1" applyFill="1" applyBorder="1" applyAlignment="1">
      <alignment horizontal="center"/>
    </xf>
    <xf numFmtId="172" fontId="44" fillId="0" borderId="61" xfId="3" applyNumberFormat="1" applyFont="1" applyBorder="1" applyAlignment="1">
      <alignment horizontal="right"/>
    </xf>
    <xf numFmtId="172" fontId="44" fillId="0" borderId="62" xfId="3" applyNumberFormat="1" applyFont="1" applyBorder="1" applyAlignment="1">
      <alignment horizontal="right"/>
    </xf>
    <xf numFmtId="0" fontId="42" fillId="0" borderId="53" xfId="3" applyBorder="1" applyAlignment="1">
      <alignment horizontal="center" vertical="top" wrapText="1"/>
    </xf>
    <xf numFmtId="0" fontId="42" fillId="0" borderId="63" xfId="3" applyBorder="1" applyAlignment="1">
      <alignment horizontal="center" vertical="top" wrapText="1"/>
    </xf>
    <xf numFmtId="0" fontId="42" fillId="0" borderId="54" xfId="3" applyBorder="1" applyAlignment="1">
      <alignment horizontal="center" vertical="top" wrapText="1"/>
    </xf>
    <xf numFmtId="164" fontId="42" fillId="0" borderId="52" xfId="3" applyNumberFormat="1" applyBorder="1" applyAlignment="1">
      <alignment horizontal="center" vertical="center"/>
    </xf>
    <xf numFmtId="164" fontId="42" fillId="0" borderId="58" xfId="3" applyNumberFormat="1" applyBorder="1" applyAlignment="1">
      <alignment horizontal="center" vertical="center"/>
    </xf>
    <xf numFmtId="164" fontId="42" fillId="0" borderId="55" xfId="3" applyNumberFormat="1" applyBorder="1" applyAlignment="1">
      <alignment horizontal="center" vertical="center"/>
    </xf>
    <xf numFmtId="0" fontId="42" fillId="0" borderId="18" xfId="3" applyBorder="1" applyAlignment="1">
      <alignment horizontal="center" vertical="center"/>
    </xf>
    <xf numFmtId="0" fontId="42" fillId="0" borderId="59" xfId="3" applyBorder="1" applyAlignment="1">
      <alignment horizontal="center"/>
    </xf>
    <xf numFmtId="0" fontId="42" fillId="0" borderId="0" xfId="3" applyBorder="1" applyAlignment="1">
      <alignment horizontal="center"/>
    </xf>
    <xf numFmtId="0" fontId="42" fillId="0" borderId="60" xfId="3" applyBorder="1" applyAlignment="1">
      <alignment horizontal="center"/>
    </xf>
    <xf numFmtId="0" fontId="42" fillId="0" borderId="56" xfId="3" applyBorder="1" applyAlignment="1">
      <alignment horizontal="center"/>
    </xf>
    <xf numFmtId="0" fontId="42" fillId="0" borderId="64" xfId="3" applyBorder="1" applyAlignment="1">
      <alignment horizontal="center"/>
    </xf>
    <xf numFmtId="0" fontId="42" fillId="0" borderId="57" xfId="3" applyBorder="1" applyAlignment="1">
      <alignment horizontal="center"/>
    </xf>
    <xf numFmtId="0" fontId="1" fillId="8" borderId="65" xfId="3" applyFont="1" applyFill="1" applyBorder="1" applyAlignment="1">
      <alignment horizontal="center"/>
    </xf>
    <xf numFmtId="0" fontId="1" fillId="8" borderId="66" xfId="3" applyFont="1" applyFill="1" applyBorder="1" applyAlignment="1">
      <alignment horizontal="center"/>
    </xf>
    <xf numFmtId="0" fontId="1" fillId="8" borderId="23" xfId="3" applyFont="1" applyFill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3" fillId="0" borderId="23" xfId="3" applyFont="1" applyBorder="1" applyAlignment="1">
      <alignment horizontal="center"/>
    </xf>
    <xf numFmtId="0" fontId="3" fillId="8" borderId="68" xfId="3" applyFont="1" applyFill="1" applyBorder="1" applyAlignment="1">
      <alignment horizontal="center"/>
    </xf>
    <xf numFmtId="0" fontId="3" fillId="8" borderId="64" xfId="3" applyFont="1" applyFill="1" applyBorder="1" applyAlignment="1">
      <alignment horizontal="center"/>
    </xf>
    <xf numFmtId="0" fontId="3" fillId="8" borderId="57" xfId="3" applyFont="1" applyFill="1" applyBorder="1" applyAlignment="1">
      <alignment horizontal="center"/>
    </xf>
    <xf numFmtId="49" fontId="3" fillId="8" borderId="56" xfId="3" applyNumberFormat="1" applyFont="1" applyFill="1" applyBorder="1" applyAlignment="1">
      <alignment horizontal="center"/>
    </xf>
    <xf numFmtId="0" fontId="3" fillId="8" borderId="69" xfId="3" applyFont="1" applyFill="1" applyBorder="1" applyAlignment="1">
      <alignment horizontal="center"/>
    </xf>
    <xf numFmtId="0" fontId="31" fillId="0" borderId="70" xfId="3" applyFont="1" applyBorder="1" applyAlignment="1">
      <alignment horizontal="center" vertical="center"/>
    </xf>
    <xf numFmtId="0" fontId="31" fillId="0" borderId="71" xfId="3" applyFont="1" applyBorder="1" applyAlignment="1">
      <alignment horizontal="center" vertical="center"/>
    </xf>
    <xf numFmtId="0" fontId="31" fillId="0" borderId="72" xfId="3" applyFont="1" applyBorder="1" applyAlignment="1">
      <alignment horizontal="center" vertical="center"/>
    </xf>
    <xf numFmtId="0" fontId="42" fillId="0" borderId="7" xfId="3" applyBorder="1" applyAlignment="1">
      <alignment horizontal="center"/>
    </xf>
    <xf numFmtId="0" fontId="42" fillId="0" borderId="8" xfId="3" applyBorder="1" applyAlignment="1">
      <alignment horizontal="center"/>
    </xf>
    <xf numFmtId="0" fontId="42" fillId="0" borderId="9" xfId="3" applyBorder="1" applyAlignment="1">
      <alignment horizontal="center"/>
    </xf>
    <xf numFmtId="0" fontId="42" fillId="0" borderId="15" xfId="3" applyBorder="1" applyAlignment="1">
      <alignment horizontal="center"/>
    </xf>
    <xf numFmtId="0" fontId="42" fillId="0" borderId="16" xfId="3" applyBorder="1" applyAlignment="1">
      <alignment horizontal="center"/>
    </xf>
    <xf numFmtId="0" fontId="42" fillId="0" borderId="17" xfId="3" applyBorder="1" applyAlignment="1">
      <alignment horizontal="center"/>
    </xf>
    <xf numFmtId="0" fontId="1" fillId="0" borderId="70" xfId="3" applyFont="1" applyBorder="1" applyAlignment="1">
      <alignment horizontal="center" vertical="center"/>
    </xf>
    <xf numFmtId="0" fontId="1" fillId="0" borderId="71" xfId="3" applyFont="1" applyBorder="1" applyAlignment="1">
      <alignment horizontal="center" vertical="center"/>
    </xf>
    <xf numFmtId="0" fontId="1" fillId="0" borderId="72" xfId="3" applyFont="1" applyBorder="1" applyAlignment="1">
      <alignment horizontal="center" vertical="center"/>
    </xf>
    <xf numFmtId="0" fontId="1" fillId="8" borderId="70" xfId="3" applyFont="1" applyFill="1" applyBorder="1" applyAlignment="1">
      <alignment horizontal="center" vertical="center"/>
    </xf>
    <xf numFmtId="0" fontId="1" fillId="8" borderId="72" xfId="3" applyFont="1" applyFill="1" applyBorder="1" applyAlignment="1">
      <alignment horizontal="center" vertical="center"/>
    </xf>
    <xf numFmtId="0" fontId="1" fillId="8" borderId="52" xfId="3" applyFont="1" applyFill="1" applyBorder="1" applyAlignment="1">
      <alignment horizontal="center" vertical="center"/>
    </xf>
    <xf numFmtId="0" fontId="1" fillId="8" borderId="55" xfId="3" applyFont="1" applyFill="1" applyBorder="1" applyAlignment="1">
      <alignment horizontal="center" vertical="center"/>
    </xf>
    <xf numFmtId="49" fontId="42" fillId="0" borderId="7" xfId="3" applyNumberFormat="1" applyBorder="1" applyAlignment="1">
      <alignment horizontal="center"/>
    </xf>
    <xf numFmtId="166" fontId="1" fillId="0" borderId="61" xfId="3" applyNumberFormat="1" applyFont="1" applyBorder="1" applyAlignment="1">
      <alignment horizontal="center"/>
    </xf>
    <xf numFmtId="166" fontId="1" fillId="0" borderId="74" xfId="3" applyNumberFormat="1" applyFont="1" applyBorder="1" applyAlignment="1">
      <alignment horizontal="center"/>
    </xf>
    <xf numFmtId="0" fontId="1" fillId="8" borderId="75" xfId="3" applyFont="1" applyFill="1" applyBorder="1" applyAlignment="1">
      <alignment horizontal="center" vertical="center"/>
    </xf>
    <xf numFmtId="0" fontId="1" fillId="8" borderId="76" xfId="3" applyFont="1" applyFill="1" applyBorder="1" applyAlignment="1">
      <alignment horizontal="center" vertical="center"/>
    </xf>
    <xf numFmtId="166" fontId="1" fillId="0" borderId="78" xfId="3" applyNumberFormat="1" applyFont="1" applyBorder="1" applyAlignment="1">
      <alignment horizontal="center"/>
    </xf>
    <xf numFmtId="166" fontId="1" fillId="0" borderId="25" xfId="3" applyNumberFormat="1" applyFont="1" applyBorder="1" applyAlignment="1">
      <alignment horizontal="center"/>
    </xf>
    <xf numFmtId="0" fontId="1" fillId="0" borderId="0" xfId="3" applyFont="1" applyBorder="1" applyAlignment="1">
      <alignment horizontal="center"/>
    </xf>
    <xf numFmtId="0" fontId="1" fillId="0" borderId="0" xfId="0" applyFont="1" applyBorder="1" applyAlignment="1">
      <alignment horizontal="left" vertical="distributed" wrapText="1"/>
    </xf>
    <xf numFmtId="0" fontId="1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52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6" fillId="3" borderId="52" xfId="0" applyFont="1" applyFill="1" applyBorder="1" applyAlignment="1">
      <alignment horizontal="center" vertical="center"/>
    </xf>
    <xf numFmtId="0" fontId="6" fillId="3" borderId="55" xfId="0" applyFont="1" applyFill="1" applyBorder="1" applyAlignment="1">
      <alignment horizontal="center" vertical="center"/>
    </xf>
    <xf numFmtId="0" fontId="6" fillId="0" borderId="61" xfId="0" applyFont="1" applyBorder="1" applyAlignment="1">
      <alignment horizontal="center" vertical="center" wrapText="1"/>
    </xf>
    <xf numFmtId="0" fontId="6" fillId="0" borderId="62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5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/>
  </cellXfs>
  <cellStyles count="5">
    <cellStyle name="Обычный" xfId="0" builtinId="0"/>
    <cellStyle name="Обычный 2 2" xfId="1"/>
    <cellStyle name="Обычный 3 2" xfId="3"/>
    <cellStyle name="Процентный 2" xfId="2"/>
    <cellStyle name="Финансовый 2" xfId="4"/>
  </cellStyles>
  <dxfs count="6">
    <dxf>
      <fill>
        <patternFill>
          <bgColor rgb="FFFF996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9" tint="0.59996337778862885"/>
        </patternFill>
      </fill>
    </dxf>
    <dxf>
      <fill>
        <patternFill>
          <bgColor rgb="FFFF9966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12</xdr:row>
      <xdr:rowOff>95250</xdr:rowOff>
    </xdr:from>
    <xdr:to>
      <xdr:col>12</xdr:col>
      <xdr:colOff>9525</xdr:colOff>
      <xdr:row>12</xdr:row>
      <xdr:rowOff>104775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209550" y="2495550"/>
          <a:ext cx="6229350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12</xdr:row>
      <xdr:rowOff>133350</xdr:rowOff>
    </xdr:from>
    <xdr:to>
      <xdr:col>12</xdr:col>
      <xdr:colOff>9525</xdr:colOff>
      <xdr:row>12</xdr:row>
      <xdr:rowOff>142875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209550" y="2533650"/>
          <a:ext cx="6229350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88</xdr:row>
      <xdr:rowOff>95250</xdr:rowOff>
    </xdr:from>
    <xdr:to>
      <xdr:col>12</xdr:col>
      <xdr:colOff>9525</xdr:colOff>
      <xdr:row>88</xdr:row>
      <xdr:rowOff>104775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209550" y="24955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88</xdr:row>
      <xdr:rowOff>133350</xdr:rowOff>
    </xdr:from>
    <xdr:to>
      <xdr:col>12</xdr:col>
      <xdr:colOff>9525</xdr:colOff>
      <xdr:row>88</xdr:row>
      <xdr:rowOff>142875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209550" y="25336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164</xdr:row>
      <xdr:rowOff>95250</xdr:rowOff>
    </xdr:from>
    <xdr:to>
      <xdr:col>12</xdr:col>
      <xdr:colOff>9525</xdr:colOff>
      <xdr:row>164</xdr:row>
      <xdr:rowOff>104775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209550" y="24955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164</xdr:row>
      <xdr:rowOff>133350</xdr:rowOff>
    </xdr:from>
    <xdr:to>
      <xdr:col>12</xdr:col>
      <xdr:colOff>9525</xdr:colOff>
      <xdr:row>164</xdr:row>
      <xdr:rowOff>142875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209550" y="25336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241</xdr:row>
      <xdr:rowOff>95250</xdr:rowOff>
    </xdr:from>
    <xdr:to>
      <xdr:col>12</xdr:col>
      <xdr:colOff>9525</xdr:colOff>
      <xdr:row>241</xdr:row>
      <xdr:rowOff>104775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209550" y="24955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241</xdr:row>
      <xdr:rowOff>133350</xdr:rowOff>
    </xdr:from>
    <xdr:to>
      <xdr:col>12</xdr:col>
      <xdr:colOff>9525</xdr:colOff>
      <xdr:row>241</xdr:row>
      <xdr:rowOff>142875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209550" y="25336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318</xdr:row>
      <xdr:rowOff>95250</xdr:rowOff>
    </xdr:from>
    <xdr:to>
      <xdr:col>12</xdr:col>
      <xdr:colOff>9525</xdr:colOff>
      <xdr:row>318</xdr:row>
      <xdr:rowOff>104775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209550" y="24955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318</xdr:row>
      <xdr:rowOff>133350</xdr:rowOff>
    </xdr:from>
    <xdr:to>
      <xdr:col>12</xdr:col>
      <xdr:colOff>9525</xdr:colOff>
      <xdr:row>318</xdr:row>
      <xdr:rowOff>142875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209550" y="25336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395</xdr:row>
      <xdr:rowOff>95250</xdr:rowOff>
    </xdr:from>
    <xdr:to>
      <xdr:col>12</xdr:col>
      <xdr:colOff>9525</xdr:colOff>
      <xdr:row>395</xdr:row>
      <xdr:rowOff>104775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209550" y="24955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395</xdr:row>
      <xdr:rowOff>133350</xdr:rowOff>
    </xdr:from>
    <xdr:to>
      <xdr:col>12</xdr:col>
      <xdr:colOff>9525</xdr:colOff>
      <xdr:row>395</xdr:row>
      <xdr:rowOff>142875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CxnSpPr/>
      </xdr:nvCxnSpPr>
      <xdr:spPr>
        <a:xfrm flipV="1">
          <a:off x="209550" y="25336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472</xdr:row>
      <xdr:rowOff>95250</xdr:rowOff>
    </xdr:from>
    <xdr:to>
      <xdr:col>12</xdr:col>
      <xdr:colOff>9525</xdr:colOff>
      <xdr:row>472</xdr:row>
      <xdr:rowOff>104775</xdr:rowOff>
    </xdr:to>
    <xdr:cxnSp macro="">
      <xdr:nvCxnSpPr>
        <xdr:cNvPr id="15" name="Прямая соединительная линия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CxnSpPr/>
      </xdr:nvCxnSpPr>
      <xdr:spPr>
        <a:xfrm flipV="1">
          <a:off x="209550" y="24955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472</xdr:row>
      <xdr:rowOff>133350</xdr:rowOff>
    </xdr:from>
    <xdr:to>
      <xdr:col>12</xdr:col>
      <xdr:colOff>9525</xdr:colOff>
      <xdr:row>472</xdr:row>
      <xdr:rowOff>142875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CxnSpPr/>
      </xdr:nvCxnSpPr>
      <xdr:spPr>
        <a:xfrm flipV="1">
          <a:off x="209550" y="25336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550</xdr:row>
      <xdr:rowOff>95250</xdr:rowOff>
    </xdr:from>
    <xdr:to>
      <xdr:col>12</xdr:col>
      <xdr:colOff>9525</xdr:colOff>
      <xdr:row>550</xdr:row>
      <xdr:rowOff>104775</xdr:rowOff>
    </xdr:to>
    <xdr:cxnSp macro="">
      <xdr:nvCxnSpPr>
        <xdr:cNvPr id="17" name="Прямая соединительная линия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 flipV="1">
          <a:off x="209550" y="24955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550</xdr:row>
      <xdr:rowOff>133350</xdr:rowOff>
    </xdr:from>
    <xdr:to>
      <xdr:col>12</xdr:col>
      <xdr:colOff>9525</xdr:colOff>
      <xdr:row>550</xdr:row>
      <xdr:rowOff>142875</xdr:rowOff>
    </xdr:to>
    <xdr:cxnSp macro="">
      <xdr:nvCxnSpPr>
        <xdr:cNvPr id="18" name="Прямая соединительная линия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 flipV="1">
          <a:off x="209550" y="25336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628</xdr:row>
      <xdr:rowOff>95250</xdr:rowOff>
    </xdr:from>
    <xdr:to>
      <xdr:col>12</xdr:col>
      <xdr:colOff>9525</xdr:colOff>
      <xdr:row>628</xdr:row>
      <xdr:rowOff>104775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CxnSpPr/>
      </xdr:nvCxnSpPr>
      <xdr:spPr>
        <a:xfrm flipV="1">
          <a:off x="209550" y="24955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628</xdr:row>
      <xdr:rowOff>133350</xdr:rowOff>
    </xdr:from>
    <xdr:to>
      <xdr:col>12</xdr:col>
      <xdr:colOff>9525</xdr:colOff>
      <xdr:row>628</xdr:row>
      <xdr:rowOff>142875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CxnSpPr/>
      </xdr:nvCxnSpPr>
      <xdr:spPr>
        <a:xfrm flipV="1">
          <a:off x="209550" y="25336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706</xdr:row>
      <xdr:rowOff>95250</xdr:rowOff>
    </xdr:from>
    <xdr:to>
      <xdr:col>12</xdr:col>
      <xdr:colOff>9525</xdr:colOff>
      <xdr:row>706</xdr:row>
      <xdr:rowOff>104775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CxnSpPr/>
      </xdr:nvCxnSpPr>
      <xdr:spPr>
        <a:xfrm flipV="1">
          <a:off x="209550" y="24955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706</xdr:row>
      <xdr:rowOff>133350</xdr:rowOff>
    </xdr:from>
    <xdr:to>
      <xdr:col>12</xdr:col>
      <xdr:colOff>9525</xdr:colOff>
      <xdr:row>706</xdr:row>
      <xdr:rowOff>142875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CxnSpPr/>
      </xdr:nvCxnSpPr>
      <xdr:spPr>
        <a:xfrm flipV="1">
          <a:off x="209550" y="25336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782</xdr:row>
      <xdr:rowOff>95250</xdr:rowOff>
    </xdr:from>
    <xdr:to>
      <xdr:col>12</xdr:col>
      <xdr:colOff>9525</xdr:colOff>
      <xdr:row>782</xdr:row>
      <xdr:rowOff>104775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CxnSpPr/>
      </xdr:nvCxnSpPr>
      <xdr:spPr>
        <a:xfrm flipV="1">
          <a:off x="209550" y="24955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782</xdr:row>
      <xdr:rowOff>133350</xdr:rowOff>
    </xdr:from>
    <xdr:to>
      <xdr:col>12</xdr:col>
      <xdr:colOff>9525</xdr:colOff>
      <xdr:row>782</xdr:row>
      <xdr:rowOff>142875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CxnSpPr/>
      </xdr:nvCxnSpPr>
      <xdr:spPr>
        <a:xfrm flipV="1">
          <a:off x="209550" y="25336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858</xdr:row>
      <xdr:rowOff>95250</xdr:rowOff>
    </xdr:from>
    <xdr:to>
      <xdr:col>12</xdr:col>
      <xdr:colOff>9525</xdr:colOff>
      <xdr:row>858</xdr:row>
      <xdr:rowOff>104775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CxnSpPr/>
      </xdr:nvCxnSpPr>
      <xdr:spPr>
        <a:xfrm flipV="1">
          <a:off x="209550" y="1959292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858</xdr:row>
      <xdr:rowOff>133350</xdr:rowOff>
    </xdr:from>
    <xdr:to>
      <xdr:col>12</xdr:col>
      <xdr:colOff>9525</xdr:colOff>
      <xdr:row>858</xdr:row>
      <xdr:rowOff>142875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CxnSpPr/>
      </xdr:nvCxnSpPr>
      <xdr:spPr>
        <a:xfrm flipV="1">
          <a:off x="209550" y="1963102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934</xdr:row>
      <xdr:rowOff>95250</xdr:rowOff>
    </xdr:from>
    <xdr:to>
      <xdr:col>12</xdr:col>
      <xdr:colOff>9525</xdr:colOff>
      <xdr:row>934</xdr:row>
      <xdr:rowOff>104775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CxnSpPr/>
      </xdr:nvCxnSpPr>
      <xdr:spPr>
        <a:xfrm flipV="1">
          <a:off x="209550" y="358330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934</xdr:row>
      <xdr:rowOff>133350</xdr:rowOff>
    </xdr:from>
    <xdr:to>
      <xdr:col>12</xdr:col>
      <xdr:colOff>9525</xdr:colOff>
      <xdr:row>934</xdr:row>
      <xdr:rowOff>142875</xdr:rowOff>
    </xdr:to>
    <xdr:cxnSp macro="">
      <xdr:nvCxnSpPr>
        <xdr:cNvPr id="28" name="Прямая соединительная линия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CxnSpPr/>
      </xdr:nvCxnSpPr>
      <xdr:spPr>
        <a:xfrm flipV="1">
          <a:off x="209550" y="358711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1011</xdr:row>
      <xdr:rowOff>95250</xdr:rowOff>
    </xdr:from>
    <xdr:to>
      <xdr:col>12</xdr:col>
      <xdr:colOff>9525</xdr:colOff>
      <xdr:row>1011</xdr:row>
      <xdr:rowOff>104775</xdr:rowOff>
    </xdr:to>
    <xdr:cxnSp macro="">
      <xdr:nvCxnSpPr>
        <xdr:cNvPr id="29" name="Прямая соединительная линия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CxnSpPr/>
      </xdr:nvCxnSpPr>
      <xdr:spPr>
        <a:xfrm flipV="1">
          <a:off x="209550" y="522732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1011</xdr:row>
      <xdr:rowOff>133350</xdr:rowOff>
    </xdr:from>
    <xdr:to>
      <xdr:col>12</xdr:col>
      <xdr:colOff>9525</xdr:colOff>
      <xdr:row>1011</xdr:row>
      <xdr:rowOff>142875</xdr:rowOff>
    </xdr:to>
    <xdr:cxnSp macro="">
      <xdr:nvCxnSpPr>
        <xdr:cNvPr id="30" name="Прямая соединительная линия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CxnSpPr/>
      </xdr:nvCxnSpPr>
      <xdr:spPr>
        <a:xfrm flipV="1">
          <a:off x="209550" y="523113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1088</xdr:row>
      <xdr:rowOff>95250</xdr:rowOff>
    </xdr:from>
    <xdr:to>
      <xdr:col>12</xdr:col>
      <xdr:colOff>9525</xdr:colOff>
      <xdr:row>1088</xdr:row>
      <xdr:rowOff>104775</xdr:rowOff>
    </xdr:to>
    <xdr:cxnSp macro="">
      <xdr:nvCxnSpPr>
        <xdr:cNvPr id="31" name="Прямая соединительная линия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CxnSpPr/>
      </xdr:nvCxnSpPr>
      <xdr:spPr>
        <a:xfrm flipV="1">
          <a:off x="209550" y="687133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1088</xdr:row>
      <xdr:rowOff>133350</xdr:rowOff>
    </xdr:from>
    <xdr:to>
      <xdr:col>12</xdr:col>
      <xdr:colOff>9525</xdr:colOff>
      <xdr:row>1088</xdr:row>
      <xdr:rowOff>142875</xdr:rowOff>
    </xdr:to>
    <xdr:cxnSp macro="">
      <xdr:nvCxnSpPr>
        <xdr:cNvPr id="32" name="Прямая соединительная линия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CxnSpPr/>
      </xdr:nvCxnSpPr>
      <xdr:spPr>
        <a:xfrm flipV="1">
          <a:off x="209550" y="687514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1165</xdr:row>
      <xdr:rowOff>140970</xdr:rowOff>
    </xdr:from>
    <xdr:to>
      <xdr:col>12</xdr:col>
      <xdr:colOff>9525</xdr:colOff>
      <xdr:row>1165</xdr:row>
      <xdr:rowOff>150495</xdr:rowOff>
    </xdr:to>
    <xdr:cxnSp macro="">
      <xdr:nvCxnSpPr>
        <xdr:cNvPr id="33" name="Прямая соединительная линия 32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CxnSpPr/>
      </xdr:nvCxnSpPr>
      <xdr:spPr>
        <a:xfrm flipV="1">
          <a:off x="209550" y="234897930"/>
          <a:ext cx="934021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1165</xdr:row>
      <xdr:rowOff>133350</xdr:rowOff>
    </xdr:from>
    <xdr:to>
      <xdr:col>12</xdr:col>
      <xdr:colOff>9525</xdr:colOff>
      <xdr:row>1165</xdr:row>
      <xdr:rowOff>142875</xdr:rowOff>
    </xdr:to>
    <xdr:cxnSp macro="">
      <xdr:nvCxnSpPr>
        <xdr:cNvPr id="34" name="Прямая соединительная линия 3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CxnSpPr/>
      </xdr:nvCxnSpPr>
      <xdr:spPr>
        <a:xfrm flipV="1">
          <a:off x="209550" y="851916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1242</xdr:row>
      <xdr:rowOff>95250</xdr:rowOff>
    </xdr:from>
    <xdr:to>
      <xdr:col>12</xdr:col>
      <xdr:colOff>9525</xdr:colOff>
      <xdr:row>1242</xdr:row>
      <xdr:rowOff>104775</xdr:rowOff>
    </xdr:to>
    <xdr:cxnSp macro="">
      <xdr:nvCxnSpPr>
        <xdr:cNvPr id="35" name="Прямая соединительная линия 34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CxnSpPr/>
      </xdr:nvCxnSpPr>
      <xdr:spPr>
        <a:xfrm flipV="1">
          <a:off x="209550" y="1015936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1242</xdr:row>
      <xdr:rowOff>133350</xdr:rowOff>
    </xdr:from>
    <xdr:to>
      <xdr:col>12</xdr:col>
      <xdr:colOff>9525</xdr:colOff>
      <xdr:row>1242</xdr:row>
      <xdr:rowOff>142875</xdr:rowOff>
    </xdr:to>
    <xdr:cxnSp macro="">
      <xdr:nvCxnSpPr>
        <xdr:cNvPr id="36" name="Прямая соединительная линия 35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CxnSpPr/>
      </xdr:nvCxnSpPr>
      <xdr:spPr>
        <a:xfrm flipV="1">
          <a:off x="209550" y="1016317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1320</xdr:row>
      <xdr:rowOff>95250</xdr:rowOff>
    </xdr:from>
    <xdr:to>
      <xdr:col>12</xdr:col>
      <xdr:colOff>9525</xdr:colOff>
      <xdr:row>1320</xdr:row>
      <xdr:rowOff>104775</xdr:rowOff>
    </xdr:to>
    <xdr:cxnSp macro="">
      <xdr:nvCxnSpPr>
        <xdr:cNvPr id="37" name="Прямая соединительная линия 36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CxnSpPr/>
      </xdr:nvCxnSpPr>
      <xdr:spPr>
        <a:xfrm flipV="1">
          <a:off x="209550" y="11823382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1320</xdr:row>
      <xdr:rowOff>133350</xdr:rowOff>
    </xdr:from>
    <xdr:to>
      <xdr:col>12</xdr:col>
      <xdr:colOff>9525</xdr:colOff>
      <xdr:row>1320</xdr:row>
      <xdr:rowOff>142875</xdr:rowOff>
    </xdr:to>
    <xdr:cxnSp macro="">
      <xdr:nvCxnSpPr>
        <xdr:cNvPr id="38" name="Прямая соединительная линия 37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CxnSpPr/>
      </xdr:nvCxnSpPr>
      <xdr:spPr>
        <a:xfrm flipV="1">
          <a:off x="209550" y="11827192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1398</xdr:row>
      <xdr:rowOff>95250</xdr:rowOff>
    </xdr:from>
    <xdr:to>
      <xdr:col>12</xdr:col>
      <xdr:colOff>9525</xdr:colOff>
      <xdr:row>1398</xdr:row>
      <xdr:rowOff>104775</xdr:rowOff>
    </xdr:to>
    <xdr:cxnSp macro="">
      <xdr:nvCxnSpPr>
        <xdr:cNvPr id="39" name="Прямая соединительная линия 38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CxnSpPr/>
      </xdr:nvCxnSpPr>
      <xdr:spPr>
        <a:xfrm flipV="1">
          <a:off x="209550" y="1348740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1398</xdr:row>
      <xdr:rowOff>133350</xdr:rowOff>
    </xdr:from>
    <xdr:to>
      <xdr:col>12</xdr:col>
      <xdr:colOff>9525</xdr:colOff>
      <xdr:row>1398</xdr:row>
      <xdr:rowOff>142875</xdr:rowOff>
    </xdr:to>
    <xdr:cxnSp macro="">
      <xdr:nvCxnSpPr>
        <xdr:cNvPr id="40" name="Прямая соединительная линия 39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CxnSpPr/>
      </xdr:nvCxnSpPr>
      <xdr:spPr>
        <a:xfrm flipV="1">
          <a:off x="209550" y="1349121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1476</xdr:row>
      <xdr:rowOff>95250</xdr:rowOff>
    </xdr:from>
    <xdr:to>
      <xdr:col>12</xdr:col>
      <xdr:colOff>9525</xdr:colOff>
      <xdr:row>1476</xdr:row>
      <xdr:rowOff>104775</xdr:rowOff>
    </xdr:to>
    <xdr:cxnSp macro="">
      <xdr:nvCxnSpPr>
        <xdr:cNvPr id="41" name="Прямая соединительная линия 4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CxnSpPr/>
      </xdr:nvCxnSpPr>
      <xdr:spPr>
        <a:xfrm flipV="1">
          <a:off x="209550" y="15151417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232410</xdr:colOff>
      <xdr:row>1477</xdr:row>
      <xdr:rowOff>125730</xdr:rowOff>
    </xdr:from>
    <xdr:to>
      <xdr:col>12</xdr:col>
      <xdr:colOff>32385</xdr:colOff>
      <xdr:row>1477</xdr:row>
      <xdr:rowOff>135255</xdr:rowOff>
    </xdr:to>
    <xdr:cxnSp macro="">
      <xdr:nvCxnSpPr>
        <xdr:cNvPr id="42" name="Прямая соединительная линия 4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CxnSpPr/>
      </xdr:nvCxnSpPr>
      <xdr:spPr>
        <a:xfrm flipV="1">
          <a:off x="232410" y="297519090"/>
          <a:ext cx="934021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12</xdr:row>
      <xdr:rowOff>95250</xdr:rowOff>
    </xdr:from>
    <xdr:to>
      <xdr:col>12</xdr:col>
      <xdr:colOff>9525</xdr:colOff>
      <xdr:row>12</xdr:row>
      <xdr:rowOff>104775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CxnSpPr/>
      </xdr:nvCxnSpPr>
      <xdr:spPr>
        <a:xfrm flipV="1">
          <a:off x="209550" y="24955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12</xdr:row>
      <xdr:rowOff>133350</xdr:rowOff>
    </xdr:from>
    <xdr:to>
      <xdr:col>12</xdr:col>
      <xdr:colOff>9525</xdr:colOff>
      <xdr:row>12</xdr:row>
      <xdr:rowOff>142875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CxnSpPr/>
      </xdr:nvCxnSpPr>
      <xdr:spPr>
        <a:xfrm flipV="1">
          <a:off x="209550" y="25336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88</xdr:row>
      <xdr:rowOff>95250</xdr:rowOff>
    </xdr:from>
    <xdr:to>
      <xdr:col>12</xdr:col>
      <xdr:colOff>9525</xdr:colOff>
      <xdr:row>88</xdr:row>
      <xdr:rowOff>104775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CxnSpPr/>
      </xdr:nvCxnSpPr>
      <xdr:spPr>
        <a:xfrm flipV="1">
          <a:off x="209550" y="1959292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88</xdr:row>
      <xdr:rowOff>133350</xdr:rowOff>
    </xdr:from>
    <xdr:to>
      <xdr:col>12</xdr:col>
      <xdr:colOff>9525</xdr:colOff>
      <xdr:row>88</xdr:row>
      <xdr:rowOff>142875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CxnSpPr/>
      </xdr:nvCxnSpPr>
      <xdr:spPr>
        <a:xfrm flipV="1">
          <a:off x="209550" y="1963102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164</xdr:row>
      <xdr:rowOff>95250</xdr:rowOff>
    </xdr:from>
    <xdr:to>
      <xdr:col>12</xdr:col>
      <xdr:colOff>9525</xdr:colOff>
      <xdr:row>164</xdr:row>
      <xdr:rowOff>104775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CxnSpPr/>
      </xdr:nvCxnSpPr>
      <xdr:spPr>
        <a:xfrm flipV="1">
          <a:off x="209550" y="358330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164</xdr:row>
      <xdr:rowOff>133350</xdr:rowOff>
    </xdr:from>
    <xdr:to>
      <xdr:col>12</xdr:col>
      <xdr:colOff>9525</xdr:colOff>
      <xdr:row>164</xdr:row>
      <xdr:rowOff>142875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CxnSpPr/>
      </xdr:nvCxnSpPr>
      <xdr:spPr>
        <a:xfrm flipV="1">
          <a:off x="209550" y="358711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241</xdr:row>
      <xdr:rowOff>95250</xdr:rowOff>
    </xdr:from>
    <xdr:to>
      <xdr:col>12</xdr:col>
      <xdr:colOff>9525</xdr:colOff>
      <xdr:row>241</xdr:row>
      <xdr:rowOff>104775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CxnSpPr/>
      </xdr:nvCxnSpPr>
      <xdr:spPr>
        <a:xfrm flipV="1">
          <a:off x="209550" y="522732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241</xdr:row>
      <xdr:rowOff>133350</xdr:rowOff>
    </xdr:from>
    <xdr:to>
      <xdr:col>12</xdr:col>
      <xdr:colOff>9525</xdr:colOff>
      <xdr:row>241</xdr:row>
      <xdr:rowOff>142875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CxnSpPr/>
      </xdr:nvCxnSpPr>
      <xdr:spPr>
        <a:xfrm flipV="1">
          <a:off x="209550" y="523113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318</xdr:row>
      <xdr:rowOff>95250</xdr:rowOff>
    </xdr:from>
    <xdr:to>
      <xdr:col>12</xdr:col>
      <xdr:colOff>9525</xdr:colOff>
      <xdr:row>318</xdr:row>
      <xdr:rowOff>104775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CxnSpPr/>
      </xdr:nvCxnSpPr>
      <xdr:spPr>
        <a:xfrm flipV="1">
          <a:off x="209550" y="687133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318</xdr:row>
      <xdr:rowOff>133350</xdr:rowOff>
    </xdr:from>
    <xdr:to>
      <xdr:col>12</xdr:col>
      <xdr:colOff>9525</xdr:colOff>
      <xdr:row>318</xdr:row>
      <xdr:rowOff>142875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CxnSpPr/>
      </xdr:nvCxnSpPr>
      <xdr:spPr>
        <a:xfrm flipV="1">
          <a:off x="209550" y="687514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395</xdr:row>
      <xdr:rowOff>95250</xdr:rowOff>
    </xdr:from>
    <xdr:to>
      <xdr:col>12</xdr:col>
      <xdr:colOff>9525</xdr:colOff>
      <xdr:row>395</xdr:row>
      <xdr:rowOff>104775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CxnSpPr/>
      </xdr:nvCxnSpPr>
      <xdr:spPr>
        <a:xfrm flipV="1">
          <a:off x="209550" y="851535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395</xdr:row>
      <xdr:rowOff>133350</xdr:rowOff>
    </xdr:from>
    <xdr:to>
      <xdr:col>12</xdr:col>
      <xdr:colOff>9525</xdr:colOff>
      <xdr:row>395</xdr:row>
      <xdr:rowOff>142875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CxnSpPr/>
      </xdr:nvCxnSpPr>
      <xdr:spPr>
        <a:xfrm flipV="1">
          <a:off x="209550" y="851916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472</xdr:row>
      <xdr:rowOff>95250</xdr:rowOff>
    </xdr:from>
    <xdr:to>
      <xdr:col>12</xdr:col>
      <xdr:colOff>9525</xdr:colOff>
      <xdr:row>472</xdr:row>
      <xdr:rowOff>104775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CxnSpPr/>
      </xdr:nvCxnSpPr>
      <xdr:spPr>
        <a:xfrm flipV="1">
          <a:off x="209550" y="1015936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472</xdr:row>
      <xdr:rowOff>133350</xdr:rowOff>
    </xdr:from>
    <xdr:to>
      <xdr:col>12</xdr:col>
      <xdr:colOff>9525</xdr:colOff>
      <xdr:row>472</xdr:row>
      <xdr:rowOff>142875</xdr:rowOff>
    </xdr:to>
    <xdr:cxnSp macro="">
      <xdr:nvCxnSpPr>
        <xdr:cNvPr id="15" name="Прямая соединительная линия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209550" y="1016317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550</xdr:row>
      <xdr:rowOff>95250</xdr:rowOff>
    </xdr:from>
    <xdr:to>
      <xdr:col>12</xdr:col>
      <xdr:colOff>9525</xdr:colOff>
      <xdr:row>550</xdr:row>
      <xdr:rowOff>104775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CxnSpPr/>
      </xdr:nvCxnSpPr>
      <xdr:spPr>
        <a:xfrm flipV="1">
          <a:off x="209550" y="11823382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550</xdr:row>
      <xdr:rowOff>133350</xdr:rowOff>
    </xdr:from>
    <xdr:to>
      <xdr:col>12</xdr:col>
      <xdr:colOff>9525</xdr:colOff>
      <xdr:row>550</xdr:row>
      <xdr:rowOff>142875</xdr:rowOff>
    </xdr:to>
    <xdr:cxnSp macro="">
      <xdr:nvCxnSpPr>
        <xdr:cNvPr id="17" name="Прямая соединительная линия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209550" y="11827192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628</xdr:row>
      <xdr:rowOff>95250</xdr:rowOff>
    </xdr:from>
    <xdr:to>
      <xdr:col>12</xdr:col>
      <xdr:colOff>9525</xdr:colOff>
      <xdr:row>628</xdr:row>
      <xdr:rowOff>104775</xdr:rowOff>
    </xdr:to>
    <xdr:cxnSp macro="">
      <xdr:nvCxnSpPr>
        <xdr:cNvPr id="18" name="Прямая соединительная линия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CxnSpPr/>
      </xdr:nvCxnSpPr>
      <xdr:spPr>
        <a:xfrm flipV="1">
          <a:off x="209550" y="1348740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628</xdr:row>
      <xdr:rowOff>133350</xdr:rowOff>
    </xdr:from>
    <xdr:to>
      <xdr:col>12</xdr:col>
      <xdr:colOff>9525</xdr:colOff>
      <xdr:row>628</xdr:row>
      <xdr:rowOff>142875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CxnSpPr/>
      </xdr:nvCxnSpPr>
      <xdr:spPr>
        <a:xfrm flipV="1">
          <a:off x="209550" y="1349121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706</xdr:row>
      <xdr:rowOff>95250</xdr:rowOff>
    </xdr:from>
    <xdr:to>
      <xdr:col>12</xdr:col>
      <xdr:colOff>9525</xdr:colOff>
      <xdr:row>706</xdr:row>
      <xdr:rowOff>104775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CxnSpPr/>
      </xdr:nvCxnSpPr>
      <xdr:spPr>
        <a:xfrm flipV="1">
          <a:off x="209550" y="15151417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706</xdr:row>
      <xdr:rowOff>133350</xdr:rowOff>
    </xdr:from>
    <xdr:to>
      <xdr:col>12</xdr:col>
      <xdr:colOff>9525</xdr:colOff>
      <xdr:row>706</xdr:row>
      <xdr:rowOff>142875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CxnSpPr/>
      </xdr:nvCxnSpPr>
      <xdr:spPr>
        <a:xfrm flipV="1">
          <a:off x="209550" y="15155227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782</xdr:row>
      <xdr:rowOff>95250</xdr:rowOff>
    </xdr:from>
    <xdr:to>
      <xdr:col>12</xdr:col>
      <xdr:colOff>9525</xdr:colOff>
      <xdr:row>782</xdr:row>
      <xdr:rowOff>104775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CxnSpPr/>
      </xdr:nvCxnSpPr>
      <xdr:spPr>
        <a:xfrm flipV="1">
          <a:off x="209550" y="1677543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782</xdr:row>
      <xdr:rowOff>133350</xdr:rowOff>
    </xdr:from>
    <xdr:to>
      <xdr:col>12</xdr:col>
      <xdr:colOff>9525</xdr:colOff>
      <xdr:row>782</xdr:row>
      <xdr:rowOff>142875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CxnSpPr/>
      </xdr:nvCxnSpPr>
      <xdr:spPr>
        <a:xfrm flipV="1">
          <a:off x="209550" y="1677924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858</xdr:row>
      <xdr:rowOff>95250</xdr:rowOff>
    </xdr:from>
    <xdr:to>
      <xdr:col>12</xdr:col>
      <xdr:colOff>9525</xdr:colOff>
      <xdr:row>858</xdr:row>
      <xdr:rowOff>104775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CxnSpPr/>
      </xdr:nvCxnSpPr>
      <xdr:spPr>
        <a:xfrm flipV="1">
          <a:off x="209550" y="18399442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858</xdr:row>
      <xdr:rowOff>133350</xdr:rowOff>
    </xdr:from>
    <xdr:to>
      <xdr:col>12</xdr:col>
      <xdr:colOff>9525</xdr:colOff>
      <xdr:row>858</xdr:row>
      <xdr:rowOff>142875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209550" y="18403252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934</xdr:row>
      <xdr:rowOff>95250</xdr:rowOff>
    </xdr:from>
    <xdr:to>
      <xdr:col>12</xdr:col>
      <xdr:colOff>9525</xdr:colOff>
      <xdr:row>934</xdr:row>
      <xdr:rowOff>104775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CxnSpPr/>
      </xdr:nvCxnSpPr>
      <xdr:spPr>
        <a:xfrm flipV="1">
          <a:off x="209550" y="2002345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934</xdr:row>
      <xdr:rowOff>133350</xdr:rowOff>
    </xdr:from>
    <xdr:to>
      <xdr:col>12</xdr:col>
      <xdr:colOff>9525</xdr:colOff>
      <xdr:row>934</xdr:row>
      <xdr:rowOff>142875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CxnSpPr/>
      </xdr:nvCxnSpPr>
      <xdr:spPr>
        <a:xfrm flipV="1">
          <a:off x="209550" y="2002726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1011</xdr:row>
      <xdr:rowOff>95250</xdr:rowOff>
    </xdr:from>
    <xdr:to>
      <xdr:col>12</xdr:col>
      <xdr:colOff>9525</xdr:colOff>
      <xdr:row>1011</xdr:row>
      <xdr:rowOff>104775</xdr:rowOff>
    </xdr:to>
    <xdr:cxnSp macro="">
      <xdr:nvCxnSpPr>
        <xdr:cNvPr id="28" name="Прямая соединительная линия 27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CxnSpPr/>
      </xdr:nvCxnSpPr>
      <xdr:spPr>
        <a:xfrm flipV="1">
          <a:off x="209550" y="2166747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1011</xdr:row>
      <xdr:rowOff>133350</xdr:rowOff>
    </xdr:from>
    <xdr:to>
      <xdr:col>12</xdr:col>
      <xdr:colOff>9525</xdr:colOff>
      <xdr:row>1011</xdr:row>
      <xdr:rowOff>142875</xdr:rowOff>
    </xdr:to>
    <xdr:cxnSp macro="">
      <xdr:nvCxnSpPr>
        <xdr:cNvPr id="29" name="Прямая соединительная линия 28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CxnSpPr/>
      </xdr:nvCxnSpPr>
      <xdr:spPr>
        <a:xfrm flipV="1">
          <a:off x="209550" y="2167128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1088</xdr:row>
      <xdr:rowOff>95250</xdr:rowOff>
    </xdr:from>
    <xdr:to>
      <xdr:col>12</xdr:col>
      <xdr:colOff>9525</xdr:colOff>
      <xdr:row>1088</xdr:row>
      <xdr:rowOff>104775</xdr:rowOff>
    </xdr:to>
    <xdr:cxnSp macro="">
      <xdr:nvCxnSpPr>
        <xdr:cNvPr id="30" name="Прямая соединительная линия 29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CxnSpPr/>
      </xdr:nvCxnSpPr>
      <xdr:spPr>
        <a:xfrm flipV="1">
          <a:off x="209550" y="2331148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1088</xdr:row>
      <xdr:rowOff>133350</xdr:rowOff>
    </xdr:from>
    <xdr:to>
      <xdr:col>12</xdr:col>
      <xdr:colOff>9525</xdr:colOff>
      <xdr:row>1088</xdr:row>
      <xdr:rowOff>142875</xdr:rowOff>
    </xdr:to>
    <xdr:cxnSp macro="">
      <xdr:nvCxnSpPr>
        <xdr:cNvPr id="31" name="Прямая соединительная линия 3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CxnSpPr/>
      </xdr:nvCxnSpPr>
      <xdr:spPr>
        <a:xfrm flipV="1">
          <a:off x="209550" y="2331529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1165</xdr:row>
      <xdr:rowOff>95250</xdr:rowOff>
    </xdr:from>
    <xdr:to>
      <xdr:col>12</xdr:col>
      <xdr:colOff>9525</xdr:colOff>
      <xdr:row>1165</xdr:row>
      <xdr:rowOff>104775</xdr:rowOff>
    </xdr:to>
    <xdr:cxnSp macro="">
      <xdr:nvCxnSpPr>
        <xdr:cNvPr id="32" name="Прямая соединительная линия 31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CxnSpPr/>
      </xdr:nvCxnSpPr>
      <xdr:spPr>
        <a:xfrm flipV="1">
          <a:off x="209550" y="2495550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1165</xdr:row>
      <xdr:rowOff>133350</xdr:rowOff>
    </xdr:from>
    <xdr:to>
      <xdr:col>12</xdr:col>
      <xdr:colOff>9525</xdr:colOff>
      <xdr:row>1165</xdr:row>
      <xdr:rowOff>142875</xdr:rowOff>
    </xdr:to>
    <xdr:cxnSp macro="">
      <xdr:nvCxnSpPr>
        <xdr:cNvPr id="33" name="Прямая соединительная линия 32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CxnSpPr/>
      </xdr:nvCxnSpPr>
      <xdr:spPr>
        <a:xfrm flipV="1">
          <a:off x="209550" y="2495931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1242</xdr:row>
      <xdr:rowOff>95250</xdr:rowOff>
    </xdr:from>
    <xdr:to>
      <xdr:col>12</xdr:col>
      <xdr:colOff>9525</xdr:colOff>
      <xdr:row>1242</xdr:row>
      <xdr:rowOff>104775</xdr:rowOff>
    </xdr:to>
    <xdr:cxnSp macro="">
      <xdr:nvCxnSpPr>
        <xdr:cNvPr id="34" name="Прямая соединительная линия 33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CxnSpPr/>
      </xdr:nvCxnSpPr>
      <xdr:spPr>
        <a:xfrm flipV="1">
          <a:off x="209550" y="2659951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1242</xdr:row>
      <xdr:rowOff>133350</xdr:rowOff>
    </xdr:from>
    <xdr:to>
      <xdr:col>12</xdr:col>
      <xdr:colOff>9525</xdr:colOff>
      <xdr:row>1242</xdr:row>
      <xdr:rowOff>142875</xdr:rowOff>
    </xdr:to>
    <xdr:cxnSp macro="">
      <xdr:nvCxnSpPr>
        <xdr:cNvPr id="35" name="Прямая соединительная линия 34"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CxnSpPr/>
      </xdr:nvCxnSpPr>
      <xdr:spPr>
        <a:xfrm flipV="1">
          <a:off x="209550" y="2660332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1320</xdr:row>
      <xdr:rowOff>95250</xdr:rowOff>
    </xdr:from>
    <xdr:to>
      <xdr:col>12</xdr:col>
      <xdr:colOff>9525</xdr:colOff>
      <xdr:row>1320</xdr:row>
      <xdr:rowOff>104775</xdr:rowOff>
    </xdr:to>
    <xdr:cxnSp macro="">
      <xdr:nvCxnSpPr>
        <xdr:cNvPr id="36" name="Прямая соединительная линия 35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CxnSpPr/>
      </xdr:nvCxnSpPr>
      <xdr:spPr>
        <a:xfrm flipV="1">
          <a:off x="209550" y="28263532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1320</xdr:row>
      <xdr:rowOff>133350</xdr:rowOff>
    </xdr:from>
    <xdr:to>
      <xdr:col>12</xdr:col>
      <xdr:colOff>9525</xdr:colOff>
      <xdr:row>1320</xdr:row>
      <xdr:rowOff>142875</xdr:rowOff>
    </xdr:to>
    <xdr:cxnSp macro="">
      <xdr:nvCxnSpPr>
        <xdr:cNvPr id="37" name="Прямая соединительная линия 36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CxnSpPr/>
      </xdr:nvCxnSpPr>
      <xdr:spPr>
        <a:xfrm flipV="1">
          <a:off x="209550" y="28267342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1398</xdr:row>
      <xdr:rowOff>95250</xdr:rowOff>
    </xdr:from>
    <xdr:to>
      <xdr:col>12</xdr:col>
      <xdr:colOff>9525</xdr:colOff>
      <xdr:row>1398</xdr:row>
      <xdr:rowOff>104775</xdr:rowOff>
    </xdr:to>
    <xdr:cxnSp macro="">
      <xdr:nvCxnSpPr>
        <xdr:cNvPr id="38" name="Прямая соединительная линия 37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CxnSpPr/>
      </xdr:nvCxnSpPr>
      <xdr:spPr>
        <a:xfrm flipV="1">
          <a:off x="209550" y="2992755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1398</xdr:row>
      <xdr:rowOff>133350</xdr:rowOff>
    </xdr:from>
    <xdr:to>
      <xdr:col>12</xdr:col>
      <xdr:colOff>9525</xdr:colOff>
      <xdr:row>1398</xdr:row>
      <xdr:rowOff>142875</xdr:rowOff>
    </xdr:to>
    <xdr:cxnSp macro="">
      <xdr:nvCxnSpPr>
        <xdr:cNvPr id="39" name="Прямая соединительная линия 38">
          <a:extLst>
            <a:ext uri="{FF2B5EF4-FFF2-40B4-BE49-F238E27FC236}">
              <a16:creationId xmlns="" xmlns:a16="http://schemas.microsoft.com/office/drawing/2014/main" id="{00000000-0008-0000-0100-000027000000}"/>
            </a:ext>
          </a:extLst>
        </xdr:cNvPr>
        <xdr:cNvCxnSpPr/>
      </xdr:nvCxnSpPr>
      <xdr:spPr>
        <a:xfrm flipV="1">
          <a:off x="209550" y="2993136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1476</xdr:row>
      <xdr:rowOff>95250</xdr:rowOff>
    </xdr:from>
    <xdr:to>
      <xdr:col>12</xdr:col>
      <xdr:colOff>9525</xdr:colOff>
      <xdr:row>1476</xdr:row>
      <xdr:rowOff>104775</xdr:rowOff>
    </xdr:to>
    <xdr:cxnSp macro="">
      <xdr:nvCxnSpPr>
        <xdr:cNvPr id="40" name="Прямая соединительная линия 39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CxnSpPr/>
      </xdr:nvCxnSpPr>
      <xdr:spPr>
        <a:xfrm flipV="1">
          <a:off x="209550" y="31591567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1476</xdr:row>
      <xdr:rowOff>133350</xdr:rowOff>
    </xdr:from>
    <xdr:to>
      <xdr:col>12</xdr:col>
      <xdr:colOff>9525</xdr:colOff>
      <xdr:row>1476</xdr:row>
      <xdr:rowOff>142875</xdr:rowOff>
    </xdr:to>
    <xdr:cxnSp macro="">
      <xdr:nvCxnSpPr>
        <xdr:cNvPr id="41" name="Прямая соединительная линия 40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CxnSpPr/>
      </xdr:nvCxnSpPr>
      <xdr:spPr>
        <a:xfrm flipV="1">
          <a:off x="209550" y="31595377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250825</xdr:colOff>
      <xdr:row>5</xdr:row>
      <xdr:rowOff>161926</xdr:rowOff>
    </xdr:from>
    <xdr:to>
      <xdr:col>8</xdr:col>
      <xdr:colOff>1352550</xdr:colOff>
      <xdr:row>6</xdr:row>
      <xdr:rowOff>535305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27F20B29-320E-4B88-A990-2608F39DCD4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5605" y="1236346"/>
          <a:ext cx="1101725" cy="77723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152401</xdr:colOff>
      <xdr:row>9</xdr:row>
      <xdr:rowOff>171450</xdr:rowOff>
    </xdr:from>
    <xdr:to>
      <xdr:col>8</xdr:col>
      <xdr:colOff>666751</xdr:colOff>
      <xdr:row>11</xdr:row>
      <xdr:rowOff>150970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3F3063FF-4450-4851-8CCD-B48631C59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17181" y="3211830"/>
          <a:ext cx="514350" cy="345280"/>
        </a:xfrm>
        <a:prstGeom prst="rect">
          <a:avLst/>
        </a:prstGeom>
      </xdr:spPr>
    </xdr:pic>
    <xdr:clientData/>
  </xdr:twoCellAnchor>
  <xdr:twoCellAnchor editAs="oneCell">
    <xdr:from>
      <xdr:col>8</xdr:col>
      <xdr:colOff>1162051</xdr:colOff>
      <xdr:row>9</xdr:row>
      <xdr:rowOff>198119</xdr:rowOff>
    </xdr:from>
    <xdr:to>
      <xdr:col>8</xdr:col>
      <xdr:colOff>1543051</xdr:colOff>
      <xdr:row>11</xdr:row>
      <xdr:rowOff>106680</xdr:rowOff>
    </xdr:to>
    <xdr:pic>
      <xdr:nvPicPr>
        <xdr:cNvPr id="4" name="Рисунок 3">
          <a:extLst>
            <a:ext uri="{FF2B5EF4-FFF2-40B4-BE49-F238E27FC236}">
              <a16:creationId xmlns="" xmlns:a16="http://schemas.microsoft.com/office/drawing/2014/main" id="{C9B4B84B-64F7-44C6-B4EB-A0A7E35EC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926831" y="3238499"/>
          <a:ext cx="381000" cy="289561"/>
        </a:xfrm>
        <a:prstGeom prst="rect">
          <a:avLst/>
        </a:prstGeom>
      </xdr:spPr>
    </xdr:pic>
    <xdr:clientData/>
  </xdr:twoCellAnchor>
  <xdr:twoCellAnchor editAs="oneCell">
    <xdr:from>
      <xdr:col>6</xdr:col>
      <xdr:colOff>457199</xdr:colOff>
      <xdr:row>6</xdr:row>
      <xdr:rowOff>304801</xdr:rowOff>
    </xdr:from>
    <xdr:to>
      <xdr:col>7</xdr:col>
      <xdr:colOff>880108</xdr:colOff>
      <xdr:row>7</xdr:row>
      <xdr:rowOff>1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1F08E131-09D1-4758-8E57-4A7AB8F49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349239" y="1973581"/>
          <a:ext cx="1428749" cy="518160"/>
        </a:xfrm>
        <a:prstGeom prst="rect">
          <a:avLst/>
        </a:prstGeom>
      </xdr:spPr>
    </xdr:pic>
    <xdr:clientData/>
  </xdr:twoCellAnchor>
  <xdr:twoCellAnchor editAs="oneCell">
    <xdr:from>
      <xdr:col>6</xdr:col>
      <xdr:colOff>88900</xdr:colOff>
      <xdr:row>17</xdr:row>
      <xdr:rowOff>59531</xdr:rowOff>
    </xdr:from>
    <xdr:to>
      <xdr:col>6</xdr:col>
      <xdr:colOff>906780</xdr:colOff>
      <xdr:row>20</xdr:row>
      <xdr:rowOff>167640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C62676D1-A5BB-4625-9E5D-59A59541F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980940" y="4654391"/>
          <a:ext cx="817880" cy="65674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17</xdr:row>
      <xdr:rowOff>187326</xdr:rowOff>
    </xdr:from>
    <xdr:to>
      <xdr:col>7</xdr:col>
      <xdr:colOff>1398270</xdr:colOff>
      <xdr:row>20</xdr:row>
      <xdr:rowOff>126683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6873F5A6-E9F3-40D3-8142-14E709934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166485" y="4774566"/>
          <a:ext cx="1388745" cy="495617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17</xdr:row>
      <xdr:rowOff>104775</xdr:rowOff>
    </xdr:from>
    <xdr:to>
      <xdr:col>8</xdr:col>
      <xdr:colOff>1502568</xdr:colOff>
      <xdr:row>20</xdr:row>
      <xdr:rowOff>71596</xdr:rowOff>
    </xdr:to>
    <xdr:pic>
      <xdr:nvPicPr>
        <xdr:cNvPr id="8" name="Рисунок 7">
          <a:extLst>
            <a:ext uri="{FF2B5EF4-FFF2-40B4-BE49-F238E27FC236}">
              <a16:creationId xmlns="" xmlns:a16="http://schemas.microsoft.com/office/drawing/2014/main" id="{8B019F90-47F2-4D1E-BFF1-60230842C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783830" y="4699635"/>
          <a:ext cx="1483518" cy="515461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21</xdr:row>
      <xdr:rowOff>28575</xdr:rowOff>
    </xdr:from>
    <xdr:to>
      <xdr:col>7</xdr:col>
      <xdr:colOff>1285875</xdr:colOff>
      <xdr:row>22</xdr:row>
      <xdr:rowOff>171926</xdr:rowOff>
    </xdr:to>
    <xdr:pic>
      <xdr:nvPicPr>
        <xdr:cNvPr id="9" name="Рисунок 8">
          <a:extLst>
            <a:ext uri="{FF2B5EF4-FFF2-40B4-BE49-F238E27FC236}">
              <a16:creationId xmlns="" xmlns:a16="http://schemas.microsoft.com/office/drawing/2014/main" id="{0DE64B44-014A-4868-90CC-C9629EAC8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271260" y="5385435"/>
          <a:ext cx="1171575" cy="326231"/>
        </a:xfrm>
        <a:prstGeom prst="rect">
          <a:avLst/>
        </a:prstGeom>
      </xdr:spPr>
    </xdr:pic>
    <xdr:clientData/>
  </xdr:twoCellAnchor>
  <xdr:twoCellAnchor editAs="oneCell">
    <xdr:from>
      <xdr:col>8</xdr:col>
      <xdr:colOff>172002</xdr:colOff>
      <xdr:row>20</xdr:row>
      <xdr:rowOff>28575</xdr:rowOff>
    </xdr:from>
    <xdr:to>
      <xdr:col>8</xdr:col>
      <xdr:colOff>1352550</xdr:colOff>
      <xdr:row>22</xdr:row>
      <xdr:rowOff>36516</xdr:rowOff>
    </xdr:to>
    <xdr:pic>
      <xdr:nvPicPr>
        <xdr:cNvPr id="10" name="Рисунок 9">
          <a:extLst>
            <a:ext uri="{FF2B5EF4-FFF2-40B4-BE49-F238E27FC236}">
              <a16:creationId xmlns="" xmlns:a16="http://schemas.microsoft.com/office/drawing/2014/main" id="{0EC1CCA1-E66B-419F-A662-EA0E73D6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936782" y="5187315"/>
          <a:ext cx="1180548" cy="3737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12</xdr:row>
      <xdr:rowOff>95250</xdr:rowOff>
    </xdr:from>
    <xdr:to>
      <xdr:col>13</xdr:col>
      <xdr:colOff>9525</xdr:colOff>
      <xdr:row>12</xdr:row>
      <xdr:rowOff>104775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CxnSpPr/>
      </xdr:nvCxnSpPr>
      <xdr:spPr>
        <a:xfrm flipV="1">
          <a:off x="209550" y="24955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12</xdr:row>
      <xdr:rowOff>133350</xdr:rowOff>
    </xdr:from>
    <xdr:to>
      <xdr:col>13</xdr:col>
      <xdr:colOff>9525</xdr:colOff>
      <xdr:row>12</xdr:row>
      <xdr:rowOff>142875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CxnSpPr/>
      </xdr:nvCxnSpPr>
      <xdr:spPr>
        <a:xfrm flipV="1">
          <a:off x="209550" y="25336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115</xdr:row>
      <xdr:rowOff>95250</xdr:rowOff>
    </xdr:from>
    <xdr:to>
      <xdr:col>13</xdr:col>
      <xdr:colOff>9525</xdr:colOff>
      <xdr:row>115</xdr:row>
      <xdr:rowOff>104775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CxnSpPr/>
      </xdr:nvCxnSpPr>
      <xdr:spPr>
        <a:xfrm flipV="1">
          <a:off x="209550" y="1875472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115</xdr:row>
      <xdr:rowOff>133350</xdr:rowOff>
    </xdr:from>
    <xdr:to>
      <xdr:col>13</xdr:col>
      <xdr:colOff>9525</xdr:colOff>
      <xdr:row>115</xdr:row>
      <xdr:rowOff>142875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CxnSpPr/>
      </xdr:nvCxnSpPr>
      <xdr:spPr>
        <a:xfrm flipV="1">
          <a:off x="209550" y="1879282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191</xdr:row>
      <xdr:rowOff>95250</xdr:rowOff>
    </xdr:from>
    <xdr:to>
      <xdr:col>13</xdr:col>
      <xdr:colOff>9525</xdr:colOff>
      <xdr:row>191</xdr:row>
      <xdr:rowOff>104775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CxnSpPr/>
      </xdr:nvCxnSpPr>
      <xdr:spPr>
        <a:xfrm flipV="1">
          <a:off x="209550" y="341566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191</xdr:row>
      <xdr:rowOff>133350</xdr:rowOff>
    </xdr:from>
    <xdr:to>
      <xdr:col>13</xdr:col>
      <xdr:colOff>9525</xdr:colOff>
      <xdr:row>191</xdr:row>
      <xdr:rowOff>142875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CxnSpPr/>
      </xdr:nvCxnSpPr>
      <xdr:spPr>
        <a:xfrm flipV="1">
          <a:off x="209550" y="341947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268</xdr:row>
      <xdr:rowOff>95250</xdr:rowOff>
    </xdr:from>
    <xdr:to>
      <xdr:col>13</xdr:col>
      <xdr:colOff>9525</xdr:colOff>
      <xdr:row>268</xdr:row>
      <xdr:rowOff>104775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CxnSpPr/>
      </xdr:nvCxnSpPr>
      <xdr:spPr>
        <a:xfrm flipV="1">
          <a:off x="209550" y="497586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268</xdr:row>
      <xdr:rowOff>133350</xdr:rowOff>
    </xdr:from>
    <xdr:to>
      <xdr:col>13</xdr:col>
      <xdr:colOff>9525</xdr:colOff>
      <xdr:row>268</xdr:row>
      <xdr:rowOff>142875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CxnSpPr/>
      </xdr:nvCxnSpPr>
      <xdr:spPr>
        <a:xfrm flipV="1">
          <a:off x="209550" y="497967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345</xdr:row>
      <xdr:rowOff>95250</xdr:rowOff>
    </xdr:from>
    <xdr:to>
      <xdr:col>13</xdr:col>
      <xdr:colOff>9525</xdr:colOff>
      <xdr:row>345</xdr:row>
      <xdr:rowOff>104775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CxnSpPr/>
      </xdr:nvCxnSpPr>
      <xdr:spPr>
        <a:xfrm flipV="1">
          <a:off x="209550" y="653605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345</xdr:row>
      <xdr:rowOff>133350</xdr:rowOff>
    </xdr:from>
    <xdr:to>
      <xdr:col>13</xdr:col>
      <xdr:colOff>9525</xdr:colOff>
      <xdr:row>345</xdr:row>
      <xdr:rowOff>142875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CxnSpPr/>
      </xdr:nvCxnSpPr>
      <xdr:spPr>
        <a:xfrm flipV="1">
          <a:off x="209550" y="653986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422</xdr:row>
      <xdr:rowOff>95250</xdr:rowOff>
    </xdr:from>
    <xdr:to>
      <xdr:col>13</xdr:col>
      <xdr:colOff>9525</xdr:colOff>
      <xdr:row>422</xdr:row>
      <xdr:rowOff>104775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CxnSpPr/>
      </xdr:nvCxnSpPr>
      <xdr:spPr>
        <a:xfrm flipV="1">
          <a:off x="209550" y="809625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422</xdr:row>
      <xdr:rowOff>133350</xdr:rowOff>
    </xdr:from>
    <xdr:to>
      <xdr:col>13</xdr:col>
      <xdr:colOff>9525</xdr:colOff>
      <xdr:row>422</xdr:row>
      <xdr:rowOff>142875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CxnSpPr/>
      </xdr:nvCxnSpPr>
      <xdr:spPr>
        <a:xfrm flipV="1">
          <a:off x="209550" y="810006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499</xdr:row>
      <xdr:rowOff>95250</xdr:rowOff>
    </xdr:from>
    <xdr:to>
      <xdr:col>13</xdr:col>
      <xdr:colOff>9525</xdr:colOff>
      <xdr:row>499</xdr:row>
      <xdr:rowOff>104775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CxnSpPr/>
      </xdr:nvCxnSpPr>
      <xdr:spPr>
        <a:xfrm flipV="1">
          <a:off x="209550" y="965644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499</xdr:row>
      <xdr:rowOff>133350</xdr:rowOff>
    </xdr:from>
    <xdr:to>
      <xdr:col>13</xdr:col>
      <xdr:colOff>9525</xdr:colOff>
      <xdr:row>499</xdr:row>
      <xdr:rowOff>142875</xdr:rowOff>
    </xdr:to>
    <xdr:cxnSp macro="">
      <xdr:nvCxnSpPr>
        <xdr:cNvPr id="15" name="Прямая соединительная линия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209550" y="966025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577</xdr:row>
      <xdr:rowOff>95250</xdr:rowOff>
    </xdr:from>
    <xdr:to>
      <xdr:col>13</xdr:col>
      <xdr:colOff>9525</xdr:colOff>
      <xdr:row>577</xdr:row>
      <xdr:rowOff>104775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CxnSpPr/>
      </xdr:nvCxnSpPr>
      <xdr:spPr>
        <a:xfrm flipV="1">
          <a:off x="209550" y="11236642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577</xdr:row>
      <xdr:rowOff>133350</xdr:rowOff>
    </xdr:from>
    <xdr:to>
      <xdr:col>13</xdr:col>
      <xdr:colOff>9525</xdr:colOff>
      <xdr:row>577</xdr:row>
      <xdr:rowOff>142875</xdr:rowOff>
    </xdr:to>
    <xdr:cxnSp macro="">
      <xdr:nvCxnSpPr>
        <xdr:cNvPr id="17" name="Прямая соединительная линия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209550" y="11240452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655</xdr:row>
      <xdr:rowOff>95250</xdr:rowOff>
    </xdr:from>
    <xdr:to>
      <xdr:col>13</xdr:col>
      <xdr:colOff>9525</xdr:colOff>
      <xdr:row>655</xdr:row>
      <xdr:rowOff>104775</xdr:rowOff>
    </xdr:to>
    <xdr:cxnSp macro="">
      <xdr:nvCxnSpPr>
        <xdr:cNvPr id="18" name="Прямая соединительная линия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CxnSpPr/>
      </xdr:nvCxnSpPr>
      <xdr:spPr>
        <a:xfrm flipV="1">
          <a:off x="209550" y="1281684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655</xdr:row>
      <xdr:rowOff>133350</xdr:rowOff>
    </xdr:from>
    <xdr:to>
      <xdr:col>13</xdr:col>
      <xdr:colOff>9525</xdr:colOff>
      <xdr:row>655</xdr:row>
      <xdr:rowOff>142875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CxnSpPr/>
      </xdr:nvCxnSpPr>
      <xdr:spPr>
        <a:xfrm flipV="1">
          <a:off x="209550" y="1282065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733</xdr:row>
      <xdr:rowOff>95250</xdr:rowOff>
    </xdr:from>
    <xdr:to>
      <xdr:col>13</xdr:col>
      <xdr:colOff>9525</xdr:colOff>
      <xdr:row>733</xdr:row>
      <xdr:rowOff>104775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CxnSpPr/>
      </xdr:nvCxnSpPr>
      <xdr:spPr>
        <a:xfrm flipV="1">
          <a:off x="209550" y="14397037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733</xdr:row>
      <xdr:rowOff>133350</xdr:rowOff>
    </xdr:from>
    <xdr:to>
      <xdr:col>13</xdr:col>
      <xdr:colOff>9525</xdr:colOff>
      <xdr:row>733</xdr:row>
      <xdr:rowOff>142875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CxnSpPr/>
      </xdr:nvCxnSpPr>
      <xdr:spPr>
        <a:xfrm flipV="1">
          <a:off x="209550" y="14400847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809</xdr:row>
      <xdr:rowOff>95250</xdr:rowOff>
    </xdr:from>
    <xdr:to>
      <xdr:col>13</xdr:col>
      <xdr:colOff>9525</xdr:colOff>
      <xdr:row>809</xdr:row>
      <xdr:rowOff>104775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CxnSpPr/>
      </xdr:nvCxnSpPr>
      <xdr:spPr>
        <a:xfrm flipV="1">
          <a:off x="209550" y="1593723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809</xdr:row>
      <xdr:rowOff>133350</xdr:rowOff>
    </xdr:from>
    <xdr:to>
      <xdr:col>13</xdr:col>
      <xdr:colOff>9525</xdr:colOff>
      <xdr:row>809</xdr:row>
      <xdr:rowOff>142875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CxnSpPr/>
      </xdr:nvCxnSpPr>
      <xdr:spPr>
        <a:xfrm flipV="1">
          <a:off x="209550" y="1594104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885</xdr:row>
      <xdr:rowOff>95250</xdr:rowOff>
    </xdr:from>
    <xdr:to>
      <xdr:col>13</xdr:col>
      <xdr:colOff>9525</xdr:colOff>
      <xdr:row>885</xdr:row>
      <xdr:rowOff>104775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CxnSpPr/>
      </xdr:nvCxnSpPr>
      <xdr:spPr>
        <a:xfrm flipV="1">
          <a:off x="209550" y="17477422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885</xdr:row>
      <xdr:rowOff>133350</xdr:rowOff>
    </xdr:from>
    <xdr:to>
      <xdr:col>13</xdr:col>
      <xdr:colOff>9525</xdr:colOff>
      <xdr:row>885</xdr:row>
      <xdr:rowOff>142875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209550" y="17481232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961</xdr:row>
      <xdr:rowOff>95250</xdr:rowOff>
    </xdr:from>
    <xdr:to>
      <xdr:col>13</xdr:col>
      <xdr:colOff>9525</xdr:colOff>
      <xdr:row>961</xdr:row>
      <xdr:rowOff>104775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CxnSpPr/>
      </xdr:nvCxnSpPr>
      <xdr:spPr>
        <a:xfrm flipV="1">
          <a:off x="209550" y="1901761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961</xdr:row>
      <xdr:rowOff>133350</xdr:rowOff>
    </xdr:from>
    <xdr:to>
      <xdr:col>13</xdr:col>
      <xdr:colOff>9525</xdr:colOff>
      <xdr:row>961</xdr:row>
      <xdr:rowOff>142875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CxnSpPr/>
      </xdr:nvCxnSpPr>
      <xdr:spPr>
        <a:xfrm flipV="1">
          <a:off x="209550" y="1902142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1038</xdr:row>
      <xdr:rowOff>95250</xdr:rowOff>
    </xdr:from>
    <xdr:to>
      <xdr:col>13</xdr:col>
      <xdr:colOff>9525</xdr:colOff>
      <xdr:row>1038</xdr:row>
      <xdr:rowOff>104775</xdr:rowOff>
    </xdr:to>
    <xdr:cxnSp macro="">
      <xdr:nvCxnSpPr>
        <xdr:cNvPr id="28" name="Прямая соединительная линия 27">
          <a:extLst>
            <a:ext uri="{FF2B5EF4-FFF2-40B4-BE49-F238E27FC236}">
              <a16:creationId xmlns="" xmlns:a16="http://schemas.microsoft.com/office/drawing/2014/main" id="{00000000-0008-0000-0100-00001C000000}"/>
            </a:ext>
          </a:extLst>
        </xdr:cNvPr>
        <xdr:cNvCxnSpPr/>
      </xdr:nvCxnSpPr>
      <xdr:spPr>
        <a:xfrm flipV="1">
          <a:off x="209550" y="2057781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1038</xdr:row>
      <xdr:rowOff>133350</xdr:rowOff>
    </xdr:from>
    <xdr:to>
      <xdr:col>13</xdr:col>
      <xdr:colOff>9525</xdr:colOff>
      <xdr:row>1038</xdr:row>
      <xdr:rowOff>142875</xdr:rowOff>
    </xdr:to>
    <xdr:cxnSp macro="">
      <xdr:nvCxnSpPr>
        <xdr:cNvPr id="29" name="Прямая соединительная линия 28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CxnSpPr/>
      </xdr:nvCxnSpPr>
      <xdr:spPr>
        <a:xfrm flipV="1">
          <a:off x="209550" y="2058162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1115</xdr:row>
      <xdr:rowOff>95250</xdr:rowOff>
    </xdr:from>
    <xdr:to>
      <xdr:col>13</xdr:col>
      <xdr:colOff>9525</xdr:colOff>
      <xdr:row>1115</xdr:row>
      <xdr:rowOff>104775</xdr:rowOff>
    </xdr:to>
    <xdr:cxnSp macro="">
      <xdr:nvCxnSpPr>
        <xdr:cNvPr id="30" name="Прямая соединительная линия 29">
          <a:extLst>
            <a:ext uri="{FF2B5EF4-FFF2-40B4-BE49-F238E27FC236}">
              <a16:creationId xmlns="" xmlns:a16="http://schemas.microsoft.com/office/drawing/2014/main" id="{00000000-0008-0000-0100-00001E000000}"/>
            </a:ext>
          </a:extLst>
        </xdr:cNvPr>
        <xdr:cNvCxnSpPr/>
      </xdr:nvCxnSpPr>
      <xdr:spPr>
        <a:xfrm flipV="1">
          <a:off x="209550" y="2213800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1115</xdr:row>
      <xdr:rowOff>133350</xdr:rowOff>
    </xdr:from>
    <xdr:to>
      <xdr:col>13</xdr:col>
      <xdr:colOff>9525</xdr:colOff>
      <xdr:row>1115</xdr:row>
      <xdr:rowOff>142875</xdr:rowOff>
    </xdr:to>
    <xdr:cxnSp macro="">
      <xdr:nvCxnSpPr>
        <xdr:cNvPr id="31" name="Прямая соединительная линия 30">
          <a:extLst>
            <a:ext uri="{FF2B5EF4-FFF2-40B4-BE49-F238E27FC236}">
              <a16:creationId xmlns="" xmlns:a16="http://schemas.microsoft.com/office/drawing/2014/main" id="{00000000-0008-0000-0100-00001F000000}"/>
            </a:ext>
          </a:extLst>
        </xdr:cNvPr>
        <xdr:cNvCxnSpPr/>
      </xdr:nvCxnSpPr>
      <xdr:spPr>
        <a:xfrm flipV="1">
          <a:off x="209550" y="2214181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1192</xdr:row>
      <xdr:rowOff>95250</xdr:rowOff>
    </xdr:from>
    <xdr:to>
      <xdr:col>13</xdr:col>
      <xdr:colOff>9525</xdr:colOff>
      <xdr:row>1192</xdr:row>
      <xdr:rowOff>104775</xdr:rowOff>
    </xdr:to>
    <xdr:cxnSp macro="">
      <xdr:nvCxnSpPr>
        <xdr:cNvPr id="32" name="Прямая соединительная линия 31">
          <a:extLst>
            <a:ext uri="{FF2B5EF4-FFF2-40B4-BE49-F238E27FC236}">
              <a16:creationId xmlns="" xmlns:a16="http://schemas.microsoft.com/office/drawing/2014/main" id="{00000000-0008-0000-0100-000020000000}"/>
            </a:ext>
          </a:extLst>
        </xdr:cNvPr>
        <xdr:cNvCxnSpPr/>
      </xdr:nvCxnSpPr>
      <xdr:spPr>
        <a:xfrm flipV="1">
          <a:off x="209550" y="2369820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1192</xdr:row>
      <xdr:rowOff>133350</xdr:rowOff>
    </xdr:from>
    <xdr:to>
      <xdr:col>13</xdr:col>
      <xdr:colOff>9525</xdr:colOff>
      <xdr:row>1192</xdr:row>
      <xdr:rowOff>142875</xdr:rowOff>
    </xdr:to>
    <xdr:cxnSp macro="">
      <xdr:nvCxnSpPr>
        <xdr:cNvPr id="33" name="Прямая соединительная линия 32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CxnSpPr/>
      </xdr:nvCxnSpPr>
      <xdr:spPr>
        <a:xfrm flipV="1">
          <a:off x="209550" y="2370201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1269</xdr:row>
      <xdr:rowOff>95250</xdr:rowOff>
    </xdr:from>
    <xdr:to>
      <xdr:col>13</xdr:col>
      <xdr:colOff>9525</xdr:colOff>
      <xdr:row>1269</xdr:row>
      <xdr:rowOff>104775</xdr:rowOff>
    </xdr:to>
    <xdr:cxnSp macro="">
      <xdr:nvCxnSpPr>
        <xdr:cNvPr id="34" name="Прямая соединительная линия 33">
          <a:extLst>
            <a:ext uri="{FF2B5EF4-FFF2-40B4-BE49-F238E27FC236}">
              <a16:creationId xmlns="" xmlns:a16="http://schemas.microsoft.com/office/drawing/2014/main" id="{00000000-0008-0000-0100-000022000000}"/>
            </a:ext>
          </a:extLst>
        </xdr:cNvPr>
        <xdr:cNvCxnSpPr/>
      </xdr:nvCxnSpPr>
      <xdr:spPr>
        <a:xfrm flipV="1">
          <a:off x="209550" y="2525839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1269</xdr:row>
      <xdr:rowOff>133350</xdr:rowOff>
    </xdr:from>
    <xdr:to>
      <xdr:col>13</xdr:col>
      <xdr:colOff>9525</xdr:colOff>
      <xdr:row>1269</xdr:row>
      <xdr:rowOff>142875</xdr:rowOff>
    </xdr:to>
    <xdr:cxnSp macro="">
      <xdr:nvCxnSpPr>
        <xdr:cNvPr id="35" name="Прямая соединительная линия 34">
          <a:extLst>
            <a:ext uri="{FF2B5EF4-FFF2-40B4-BE49-F238E27FC236}">
              <a16:creationId xmlns="" xmlns:a16="http://schemas.microsoft.com/office/drawing/2014/main" id="{00000000-0008-0000-0100-000023000000}"/>
            </a:ext>
          </a:extLst>
        </xdr:cNvPr>
        <xdr:cNvCxnSpPr/>
      </xdr:nvCxnSpPr>
      <xdr:spPr>
        <a:xfrm flipV="1">
          <a:off x="209550" y="25262205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1347</xdr:row>
      <xdr:rowOff>95250</xdr:rowOff>
    </xdr:from>
    <xdr:to>
      <xdr:col>13</xdr:col>
      <xdr:colOff>9525</xdr:colOff>
      <xdr:row>1347</xdr:row>
      <xdr:rowOff>104775</xdr:rowOff>
    </xdr:to>
    <xdr:cxnSp macro="">
      <xdr:nvCxnSpPr>
        <xdr:cNvPr id="36" name="Прямая соединительная линия 35">
          <a:extLst>
            <a:ext uri="{FF2B5EF4-FFF2-40B4-BE49-F238E27FC236}">
              <a16:creationId xmlns="" xmlns:a16="http://schemas.microsoft.com/office/drawing/2014/main" id="{00000000-0008-0000-0100-000024000000}"/>
            </a:ext>
          </a:extLst>
        </xdr:cNvPr>
        <xdr:cNvCxnSpPr/>
      </xdr:nvCxnSpPr>
      <xdr:spPr>
        <a:xfrm flipV="1">
          <a:off x="209550" y="26838592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1347</xdr:row>
      <xdr:rowOff>133350</xdr:rowOff>
    </xdr:from>
    <xdr:to>
      <xdr:col>13</xdr:col>
      <xdr:colOff>9525</xdr:colOff>
      <xdr:row>1347</xdr:row>
      <xdr:rowOff>142875</xdr:rowOff>
    </xdr:to>
    <xdr:cxnSp macro="">
      <xdr:nvCxnSpPr>
        <xdr:cNvPr id="37" name="Прямая соединительная линия 36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CxnSpPr/>
      </xdr:nvCxnSpPr>
      <xdr:spPr>
        <a:xfrm flipV="1">
          <a:off x="209550" y="26842402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1425</xdr:row>
      <xdr:rowOff>95250</xdr:rowOff>
    </xdr:from>
    <xdr:to>
      <xdr:col>13</xdr:col>
      <xdr:colOff>9525</xdr:colOff>
      <xdr:row>1425</xdr:row>
      <xdr:rowOff>104775</xdr:rowOff>
    </xdr:to>
    <xdr:cxnSp macro="">
      <xdr:nvCxnSpPr>
        <xdr:cNvPr id="38" name="Прямая соединительная линия 37">
          <a:extLst>
            <a:ext uri="{FF2B5EF4-FFF2-40B4-BE49-F238E27FC236}">
              <a16:creationId xmlns="" xmlns:a16="http://schemas.microsoft.com/office/drawing/2014/main" id="{00000000-0008-0000-0100-000026000000}"/>
            </a:ext>
          </a:extLst>
        </xdr:cNvPr>
        <xdr:cNvCxnSpPr/>
      </xdr:nvCxnSpPr>
      <xdr:spPr>
        <a:xfrm flipV="1">
          <a:off x="209550" y="2841879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1425</xdr:row>
      <xdr:rowOff>133350</xdr:rowOff>
    </xdr:from>
    <xdr:to>
      <xdr:col>13</xdr:col>
      <xdr:colOff>9525</xdr:colOff>
      <xdr:row>1425</xdr:row>
      <xdr:rowOff>142875</xdr:rowOff>
    </xdr:to>
    <xdr:cxnSp macro="">
      <xdr:nvCxnSpPr>
        <xdr:cNvPr id="39" name="Прямая соединительная линия 38">
          <a:extLst>
            <a:ext uri="{FF2B5EF4-FFF2-40B4-BE49-F238E27FC236}">
              <a16:creationId xmlns="" xmlns:a16="http://schemas.microsoft.com/office/drawing/2014/main" id="{00000000-0008-0000-0100-000027000000}"/>
            </a:ext>
          </a:extLst>
        </xdr:cNvPr>
        <xdr:cNvCxnSpPr/>
      </xdr:nvCxnSpPr>
      <xdr:spPr>
        <a:xfrm flipV="1">
          <a:off x="209550" y="284226000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1503</xdr:row>
      <xdr:rowOff>95250</xdr:rowOff>
    </xdr:from>
    <xdr:to>
      <xdr:col>13</xdr:col>
      <xdr:colOff>9525</xdr:colOff>
      <xdr:row>1503</xdr:row>
      <xdr:rowOff>104775</xdr:rowOff>
    </xdr:to>
    <xdr:cxnSp macro="">
      <xdr:nvCxnSpPr>
        <xdr:cNvPr id="40" name="Прямая соединительная линия 39">
          <a:extLst>
            <a:ext uri="{FF2B5EF4-FFF2-40B4-BE49-F238E27FC236}">
              <a16:creationId xmlns="" xmlns:a16="http://schemas.microsoft.com/office/drawing/2014/main" id="{00000000-0008-0000-0100-000028000000}"/>
            </a:ext>
          </a:extLst>
        </xdr:cNvPr>
        <xdr:cNvCxnSpPr/>
      </xdr:nvCxnSpPr>
      <xdr:spPr>
        <a:xfrm flipV="1">
          <a:off x="209550" y="29998987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1503</xdr:row>
      <xdr:rowOff>133350</xdr:rowOff>
    </xdr:from>
    <xdr:to>
      <xdr:col>13</xdr:col>
      <xdr:colOff>9525</xdr:colOff>
      <xdr:row>1503</xdr:row>
      <xdr:rowOff>142875</xdr:rowOff>
    </xdr:to>
    <xdr:cxnSp macro="">
      <xdr:nvCxnSpPr>
        <xdr:cNvPr id="41" name="Прямая соединительная линия 40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CxnSpPr/>
      </xdr:nvCxnSpPr>
      <xdr:spPr>
        <a:xfrm flipV="1">
          <a:off x="209550" y="300027975"/>
          <a:ext cx="9077325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Telegram%20Desktop/11&#1052;&#1055;%20231-0069-2019%20&#1040;&#1043;&#1040;&#1052;&#104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маном Бадалов"/>
      <sheetName val="маном Куфтин"/>
      <sheetName val="верификация "/>
      <sheetName val="ВЕРИФИК"/>
      <sheetName val="отчет по верификации"/>
    </sheetNames>
    <sheetDataSet>
      <sheetData sheetId="0" refreshError="1">
        <row r="14">
          <cell r="G14" t="str">
            <v>2022y.08.10</v>
          </cell>
        </row>
        <row r="60">
          <cell r="F60" t="str">
            <v>2022y 08.10</v>
          </cell>
        </row>
        <row r="104">
          <cell r="F104" t="str">
            <v>2022y 10.10.</v>
          </cell>
        </row>
        <row r="151">
          <cell r="F151" t="str">
            <v>2022y 10.10.</v>
          </cell>
        </row>
        <row r="200">
          <cell r="F200" t="str">
            <v>2022y 11.10.</v>
          </cell>
        </row>
        <row r="246">
          <cell r="F246" t="str">
            <v>2022y 11.10.</v>
          </cell>
        </row>
        <row r="292">
          <cell r="F292" t="str">
            <v>2022y 12.10.</v>
          </cell>
        </row>
        <row r="334">
          <cell r="F334" t="str">
            <v>2022y 12.10.</v>
          </cell>
        </row>
        <row r="378">
          <cell r="F378" t="str">
            <v>2022y 13.10.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Y1540"/>
  <sheetViews>
    <sheetView view="pageBreakPreview" topLeftCell="A1414" zoomScaleSheetLayoutView="100" workbookViewId="0">
      <selection activeCell="J1472" sqref="J1472:L1472"/>
    </sheetView>
  </sheetViews>
  <sheetFormatPr defaultColWidth="9.140625" defaultRowHeight="15.75"/>
  <cols>
    <col min="1" max="1" width="11.42578125" style="1" customWidth="1"/>
    <col min="2" max="2" width="9.140625" style="1"/>
    <col min="3" max="3" width="17.42578125" style="1" customWidth="1"/>
    <col min="4" max="4" width="14.85546875" style="1" customWidth="1"/>
    <col min="5" max="5" width="10.5703125" style="1" customWidth="1"/>
    <col min="6" max="6" width="11.140625" style="1" customWidth="1"/>
    <col min="7" max="7" width="10.85546875" style="1" customWidth="1"/>
    <col min="8" max="8" width="16.5703125" style="1" customWidth="1"/>
    <col min="9" max="9" width="9.140625" style="1"/>
    <col min="10" max="10" width="6" style="1" customWidth="1"/>
    <col min="11" max="11" width="9.140625" style="1"/>
    <col min="12" max="12" width="12.85546875" style="1" customWidth="1"/>
    <col min="13" max="16384" width="9.140625" style="1"/>
  </cols>
  <sheetData>
    <row r="2" spans="2:25">
      <c r="I2" s="213" t="s">
        <v>0</v>
      </c>
      <c r="J2" s="213"/>
      <c r="K2" s="213"/>
      <c r="L2" s="213"/>
    </row>
    <row r="3" spans="2:25">
      <c r="I3" s="213" t="s">
        <v>1</v>
      </c>
      <c r="J3" s="213"/>
      <c r="K3" s="213"/>
      <c r="L3" s="213"/>
    </row>
    <row r="4" spans="2:25">
      <c r="I4" s="213" t="s">
        <v>59</v>
      </c>
      <c r="J4" s="213"/>
      <c r="K4" s="213"/>
      <c r="L4" s="213"/>
    </row>
    <row r="5" spans="2:25">
      <c r="I5" s="213" t="s">
        <v>2</v>
      </c>
      <c r="J5" s="213"/>
      <c r="K5" s="213"/>
      <c r="L5" s="213"/>
    </row>
    <row r="6" spans="2:25">
      <c r="I6" s="213"/>
      <c r="J6" s="213"/>
      <c r="K6" s="213"/>
      <c r="L6" s="213"/>
    </row>
    <row r="7" spans="2:25">
      <c r="I7" s="2"/>
      <c r="J7" s="2"/>
      <c r="K7" s="2"/>
      <c r="L7" s="2"/>
    </row>
    <row r="8" spans="2:25">
      <c r="H8" s="3" t="s">
        <v>58</v>
      </c>
      <c r="J8" s="213" t="s">
        <v>57</v>
      </c>
      <c r="K8" s="213"/>
      <c r="L8" s="213"/>
    </row>
    <row r="10" spans="2:25">
      <c r="B10" s="1" t="s">
        <v>3</v>
      </c>
      <c r="I10" s="4" t="s">
        <v>56</v>
      </c>
      <c r="J10" s="4"/>
      <c r="K10" s="4"/>
      <c r="L10" s="18">
        <v>1</v>
      </c>
    </row>
    <row r="12" spans="2:25">
      <c r="B12" s="1" t="s">
        <v>4</v>
      </c>
      <c r="D12" s="214" t="str">
        <f>J8</f>
        <v>11.03.2023y</v>
      </c>
      <c r="E12" s="214"/>
      <c r="F12" s="2"/>
      <c r="G12" s="2"/>
      <c r="H12" s="4"/>
      <c r="I12" s="4" t="s">
        <v>5</v>
      </c>
      <c r="J12" s="4"/>
      <c r="K12" s="214" t="str">
        <f>D12</f>
        <v>11.03.2023y</v>
      </c>
      <c r="L12" s="214"/>
    </row>
    <row r="15" spans="2:25" ht="15.75" customHeight="1">
      <c r="B15" s="211" t="s">
        <v>7</v>
      </c>
      <c r="C15" s="211"/>
      <c r="D15" s="38" t="s">
        <v>193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spans="2:25">
      <c r="B16" s="211" t="s">
        <v>6</v>
      </c>
      <c r="C16" s="211"/>
      <c r="D16" s="38" t="s">
        <v>60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2:25">
      <c r="B17" s="25"/>
      <c r="C17" s="25"/>
      <c r="D17" s="32" t="s">
        <v>61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3"/>
    </row>
    <row r="18" spans="2:25">
      <c r="B18" s="25"/>
      <c r="C18" s="25"/>
      <c r="D18" s="38" t="s">
        <v>62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2:25">
      <c r="D19" s="4"/>
      <c r="E19" s="4"/>
      <c r="F19" s="4"/>
      <c r="G19" s="4"/>
      <c r="H19" s="4"/>
      <c r="I19" s="4"/>
      <c r="J19" s="4"/>
    </row>
    <row r="21" spans="2:25">
      <c r="B21" s="4" t="s">
        <v>8</v>
      </c>
      <c r="C21" s="4"/>
      <c r="D21" s="212" t="s">
        <v>63</v>
      </c>
      <c r="E21" s="212"/>
      <c r="F21" s="212"/>
      <c r="G21" s="212"/>
      <c r="H21" s="212"/>
      <c r="I21" s="212"/>
    </row>
    <row r="22" spans="2:25">
      <c r="B22" s="4" t="s">
        <v>9</v>
      </c>
      <c r="C22" s="4"/>
      <c r="D22" s="212"/>
      <c r="E22" s="212"/>
      <c r="F22" s="212"/>
      <c r="G22" s="212"/>
      <c r="H22" s="212"/>
      <c r="I22" s="212"/>
    </row>
    <row r="24" spans="2:25">
      <c r="B24" s="206" t="s">
        <v>10</v>
      </c>
      <c r="C24" s="206"/>
      <c r="D24" s="213" t="s">
        <v>11</v>
      </c>
      <c r="E24" s="213"/>
      <c r="F24" s="213"/>
      <c r="G24" s="213"/>
      <c r="H24" s="213"/>
      <c r="I24" s="213"/>
    </row>
    <row r="26" spans="2:25">
      <c r="B26" s="206" t="s">
        <v>12</v>
      </c>
      <c r="C26" s="206"/>
      <c r="D26" s="215" t="s">
        <v>13</v>
      </c>
      <c r="E26" s="215"/>
      <c r="F26" s="215"/>
      <c r="G26" s="215"/>
      <c r="H26" s="215"/>
      <c r="I26" s="215"/>
      <c r="J26" s="215"/>
      <c r="K26" s="215"/>
      <c r="L26" s="215"/>
    </row>
    <row r="27" spans="2:25">
      <c r="B27" s="26"/>
      <c r="C27" s="26"/>
      <c r="D27" s="27"/>
      <c r="E27" s="27"/>
      <c r="F27" s="27"/>
      <c r="G27" s="27"/>
      <c r="H27" s="27"/>
      <c r="I27" s="27"/>
      <c r="J27" s="27"/>
      <c r="K27" s="27"/>
      <c r="L27" s="27"/>
    </row>
    <row r="28" spans="2:25" ht="36" customHeight="1">
      <c r="B28" s="208" t="s">
        <v>64</v>
      </c>
      <c r="C28" s="208"/>
      <c r="D28" s="209" t="s">
        <v>65</v>
      </c>
      <c r="E28" s="209"/>
      <c r="F28" s="209"/>
      <c r="G28" s="209"/>
      <c r="H28" s="209"/>
      <c r="I28" s="209"/>
      <c r="J28" s="209"/>
      <c r="K28" s="209"/>
      <c r="L28" s="209"/>
    </row>
    <row r="29" spans="2:25">
      <c r="D29" s="4"/>
      <c r="E29" s="4"/>
      <c r="F29" s="4"/>
      <c r="G29" s="4"/>
      <c r="H29" s="4"/>
      <c r="I29" s="4"/>
    </row>
    <row r="30" spans="2:25" ht="15" customHeight="1">
      <c r="B30" s="206" t="s">
        <v>14</v>
      </c>
      <c r="C30" s="206"/>
      <c r="D30" s="210" t="s">
        <v>55</v>
      </c>
      <c r="E30" s="210"/>
      <c r="F30" s="210"/>
      <c r="G30" s="210"/>
      <c r="H30" s="210"/>
    </row>
    <row r="31" spans="2:25" ht="51.75" customHeight="1">
      <c r="B31" s="17"/>
      <c r="C31" s="17"/>
      <c r="D31" s="210"/>
      <c r="E31" s="210"/>
      <c r="F31" s="210"/>
      <c r="G31" s="210"/>
      <c r="H31" s="210"/>
    </row>
    <row r="32" spans="2:25" ht="27.75" customHeight="1">
      <c r="B32" s="17"/>
      <c r="C32" s="17"/>
      <c r="D32" s="210"/>
      <c r="E32" s="210"/>
      <c r="F32" s="210"/>
      <c r="G32" s="210"/>
      <c r="H32" s="210"/>
    </row>
    <row r="34" spans="2:12">
      <c r="B34" s="206" t="s">
        <v>15</v>
      </c>
      <c r="C34" s="206"/>
      <c r="D34" s="207" t="s">
        <v>54</v>
      </c>
      <c r="E34" s="199"/>
      <c r="F34" s="199"/>
      <c r="G34" s="199"/>
      <c r="H34" s="199"/>
      <c r="I34" s="199"/>
      <c r="J34" s="199"/>
      <c r="K34" s="199"/>
      <c r="L34" s="199"/>
    </row>
    <row r="35" spans="2:12">
      <c r="D35" s="199" t="s">
        <v>53</v>
      </c>
      <c r="E35" s="199"/>
      <c r="F35" s="199"/>
      <c r="G35" s="199"/>
      <c r="H35" s="199"/>
      <c r="I35" s="199"/>
      <c r="J35" s="199"/>
      <c r="K35" s="199"/>
      <c r="L35" s="199"/>
    </row>
    <row r="36" spans="2:12">
      <c r="D36" s="199" t="s">
        <v>51</v>
      </c>
      <c r="E36" s="199"/>
      <c r="F36" s="199"/>
      <c r="G36" s="199"/>
      <c r="H36" s="199"/>
      <c r="I36" s="199"/>
      <c r="J36" s="199"/>
      <c r="K36" s="199"/>
      <c r="L36" s="199"/>
    </row>
    <row r="37" spans="2:12">
      <c r="D37" s="207" t="s">
        <v>48</v>
      </c>
      <c r="E37" s="199"/>
      <c r="F37" s="199"/>
      <c r="G37" s="199"/>
      <c r="H37" s="199"/>
      <c r="I37" s="199"/>
      <c r="J37" s="199"/>
      <c r="K37" s="199"/>
      <c r="L37" s="199"/>
    </row>
    <row r="38" spans="2:12">
      <c r="D38" s="199" t="s">
        <v>52</v>
      </c>
      <c r="E38" s="199"/>
      <c r="F38" s="199"/>
      <c r="G38" s="199"/>
      <c r="H38" s="199"/>
      <c r="I38" s="199"/>
      <c r="J38" s="199"/>
      <c r="K38" s="199"/>
      <c r="L38" s="199"/>
    </row>
    <row r="39" spans="2:12">
      <c r="D39" s="199" t="s">
        <v>16</v>
      </c>
      <c r="E39" s="199"/>
      <c r="F39" s="199"/>
      <c r="G39" s="199"/>
      <c r="H39" s="199"/>
      <c r="I39" s="199"/>
      <c r="J39" s="199"/>
      <c r="K39" s="199"/>
      <c r="L39" s="199"/>
    </row>
    <row r="40" spans="2:12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</row>
    <row r="41" spans="2:12">
      <c r="B41" s="19" t="s">
        <v>17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spans="2:12">
      <c r="B42" s="21" t="s">
        <v>18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</row>
    <row r="43" spans="2:12">
      <c r="B43" s="19" t="s">
        <v>19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</row>
    <row r="44" spans="2:12">
      <c r="B44" s="21" t="s">
        <v>20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</row>
    <row r="45" spans="2:12">
      <c r="B45" s="21" t="s">
        <v>21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</row>
    <row r="46" spans="2:12">
      <c r="B46" s="21" t="s">
        <v>22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</row>
    <row r="47" spans="2:12">
      <c r="B47" s="21" t="s">
        <v>23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</row>
    <row r="48" spans="2:12">
      <c r="B48" s="21" t="s">
        <v>24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</row>
    <row r="49" spans="2:12">
      <c r="B49" s="21" t="s">
        <v>25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</row>
    <row r="50" spans="2:12">
      <c r="B50" s="21" t="s">
        <v>26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</row>
    <row r="51" spans="2:12">
      <c r="B51" s="21" t="s">
        <v>27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</row>
    <row r="52" spans="2:12">
      <c r="B52" s="5" t="s">
        <v>28</v>
      </c>
    </row>
    <row r="53" spans="2:12">
      <c r="B53" s="5" t="s">
        <v>29</v>
      </c>
    </row>
    <row r="54" spans="2:12">
      <c r="B54" s="5" t="s">
        <v>30</v>
      </c>
    </row>
    <row r="55" spans="2:12">
      <c r="B55" s="5"/>
    </row>
    <row r="56" spans="2:12">
      <c r="B56" s="5" t="s">
        <v>31</v>
      </c>
    </row>
    <row r="57" spans="2:12">
      <c r="B57" s="5" t="s">
        <v>32</v>
      </c>
    </row>
    <row r="58" spans="2:12">
      <c r="B58" s="5" t="s">
        <v>33</v>
      </c>
    </row>
    <row r="59" spans="2:12">
      <c r="B59" s="5"/>
    </row>
    <row r="60" spans="2:12">
      <c r="B60" s="5" t="s">
        <v>34</v>
      </c>
    </row>
    <row r="61" spans="2:12" ht="16.5" thickBot="1">
      <c r="B61" s="5" t="s">
        <v>35</v>
      </c>
    </row>
    <row r="62" spans="2:12" ht="25.5">
      <c r="B62" s="200" t="s">
        <v>36</v>
      </c>
      <c r="C62" s="203" t="s">
        <v>37</v>
      </c>
      <c r="D62" s="9" t="s">
        <v>38</v>
      </c>
      <c r="E62" s="10" t="s">
        <v>40</v>
      </c>
      <c r="F62" s="10" t="s">
        <v>41</v>
      </c>
      <c r="G62" s="9" t="s">
        <v>42</v>
      </c>
      <c r="H62" s="9" t="s">
        <v>44</v>
      </c>
      <c r="I62" s="203" t="s">
        <v>46</v>
      </c>
    </row>
    <row r="63" spans="2:12">
      <c r="B63" s="201"/>
      <c r="C63" s="204"/>
      <c r="D63" s="11"/>
      <c r="E63" s="11" t="s">
        <v>49</v>
      </c>
      <c r="F63" s="11" t="s">
        <v>50</v>
      </c>
      <c r="G63" s="12"/>
      <c r="H63" s="11"/>
      <c r="I63" s="204"/>
    </row>
    <row r="64" spans="2:12">
      <c r="B64" s="201"/>
      <c r="C64" s="204"/>
      <c r="D64" s="13" t="s">
        <v>39</v>
      </c>
      <c r="E64" s="14"/>
      <c r="F64" s="14"/>
      <c r="G64" s="12" t="s">
        <v>43</v>
      </c>
      <c r="H64" s="11" t="s">
        <v>45</v>
      </c>
      <c r="I64" s="204"/>
    </row>
    <row r="65" spans="2:14" ht="16.5" thickBot="1">
      <c r="B65" s="202"/>
      <c r="C65" s="205"/>
      <c r="D65" s="15"/>
      <c r="E65" s="15"/>
      <c r="F65" s="15"/>
      <c r="G65" s="15"/>
      <c r="H65" s="16"/>
      <c r="I65" s="205"/>
    </row>
    <row r="66" spans="2:14" ht="16.5" thickBot="1">
      <c r="B66" s="197">
        <v>1</v>
      </c>
      <c r="C66" s="7">
        <v>1</v>
      </c>
      <c r="D66" s="7">
        <v>25</v>
      </c>
      <c r="E66" s="7">
        <v>5</v>
      </c>
      <c r="F66" s="23">
        <v>4.9980000000000002</v>
      </c>
      <c r="G66" s="7">
        <f>F66-E66</f>
        <v>-1.9999999999997797E-3</v>
      </c>
      <c r="H66" s="7">
        <f>((F66-E66)/E66)*100</f>
        <v>-3.9999999999995595E-2</v>
      </c>
      <c r="I66" s="8"/>
    </row>
    <row r="67" spans="2:14" ht="16.5" thickBot="1">
      <c r="B67" s="198"/>
      <c r="C67" s="7">
        <v>2</v>
      </c>
      <c r="D67" s="7">
        <v>25</v>
      </c>
      <c r="E67" s="7">
        <v>5</v>
      </c>
      <c r="F67" s="23">
        <v>4.9950000000000001</v>
      </c>
      <c r="G67" s="7">
        <f>F67-E67</f>
        <v>-4.9999999999998934E-3</v>
      </c>
      <c r="H67" s="7">
        <f>((F67-E67)/E67)*100</f>
        <v>-9.9999999999997882E-2</v>
      </c>
      <c r="I67" s="8"/>
      <c r="L67" s="24">
        <f>(H66+H67)/2</f>
        <v>-6.9999999999996732E-2</v>
      </c>
    </row>
    <row r="69" spans="2:14">
      <c r="C69" s="6" t="s">
        <v>47</v>
      </c>
    </row>
    <row r="70" spans="2:14">
      <c r="B70" s="6"/>
    </row>
    <row r="71" spans="2:14" ht="18.75">
      <c r="B71" s="6"/>
      <c r="C71" s="34" t="s">
        <v>66</v>
      </c>
      <c r="D71" s="34"/>
      <c r="E71" s="34"/>
      <c r="F71" s="36" t="s">
        <v>67</v>
      </c>
      <c r="G71" s="36"/>
      <c r="H71" s="36"/>
      <c r="I71" s="36"/>
      <c r="J71" s="36"/>
      <c r="K71" s="36"/>
      <c r="L71" s="36"/>
      <c r="M71" s="35"/>
      <c r="N71" s="35"/>
    </row>
    <row r="72" spans="2:14">
      <c r="B72" s="6"/>
      <c r="D72" s="4"/>
      <c r="E72" s="4"/>
      <c r="F72" s="4"/>
      <c r="G72" s="4"/>
      <c r="H72" s="4"/>
      <c r="I72" s="4"/>
    </row>
    <row r="73" spans="2:14" ht="15.75" customHeight="1">
      <c r="B73" s="6"/>
      <c r="D73" s="1" t="s">
        <v>68</v>
      </c>
    </row>
    <row r="74" spans="2:14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2:14">
      <c r="B75" s="22" t="s">
        <v>194</v>
      </c>
      <c r="D75" s="22"/>
      <c r="E75" s="22"/>
      <c r="F75" s="22"/>
      <c r="G75" s="22"/>
      <c r="H75" s="22"/>
      <c r="I75" s="22"/>
      <c r="J75" s="22"/>
      <c r="K75" s="22"/>
      <c r="L75" s="22"/>
    </row>
    <row r="76" spans="2:14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2:14">
      <c r="B77" s="6"/>
      <c r="C77" s="6"/>
    </row>
    <row r="78" spans="2:14">
      <c r="I78" s="213" t="s">
        <v>0</v>
      </c>
      <c r="J78" s="213"/>
      <c r="K78" s="213"/>
      <c r="L78" s="213"/>
    </row>
    <row r="79" spans="2:14">
      <c r="I79" s="213" t="s">
        <v>1</v>
      </c>
      <c r="J79" s="213"/>
      <c r="K79" s="213"/>
      <c r="L79" s="213"/>
    </row>
    <row r="80" spans="2:14">
      <c r="I80" s="213" t="s">
        <v>59</v>
      </c>
      <c r="J80" s="213"/>
      <c r="K80" s="213"/>
      <c r="L80" s="213"/>
    </row>
    <row r="81" spans="2:13">
      <c r="I81" s="213" t="s">
        <v>2</v>
      </c>
      <c r="J81" s="213"/>
      <c r="K81" s="213"/>
      <c r="L81" s="213"/>
    </row>
    <row r="82" spans="2:13">
      <c r="I82" s="213"/>
      <c r="J82" s="213"/>
      <c r="K82" s="213"/>
      <c r="L82" s="213"/>
    </row>
    <row r="83" spans="2:13">
      <c r="I83" s="28"/>
      <c r="J83" s="28"/>
      <c r="K83" s="28"/>
      <c r="L83" s="28"/>
    </row>
    <row r="84" spans="2:13">
      <c r="H84" s="3" t="s">
        <v>58</v>
      </c>
      <c r="J84" s="213" t="s">
        <v>57</v>
      </c>
      <c r="K84" s="213"/>
      <c r="L84" s="213"/>
    </row>
    <row r="86" spans="2:13">
      <c r="B86" s="1" t="s">
        <v>3</v>
      </c>
      <c r="I86" s="4" t="s">
        <v>56</v>
      </c>
      <c r="J86" s="4"/>
      <c r="K86" s="4"/>
      <c r="L86" s="28">
        <v>2</v>
      </c>
    </row>
    <row r="88" spans="2:13">
      <c r="B88" s="1" t="s">
        <v>4</v>
      </c>
      <c r="D88" s="214" t="str">
        <f>J84</f>
        <v>11.03.2023y</v>
      </c>
      <c r="E88" s="214"/>
      <c r="F88" s="28"/>
      <c r="G88" s="28"/>
      <c r="H88" s="4"/>
      <c r="I88" s="4" t="s">
        <v>5</v>
      </c>
      <c r="J88" s="4"/>
      <c r="K88" s="214" t="str">
        <f>D88</f>
        <v>11.03.2023y</v>
      </c>
      <c r="L88" s="214"/>
    </row>
    <row r="91" spans="2:13">
      <c r="B91" s="211" t="s">
        <v>7</v>
      </c>
      <c r="C91" s="211"/>
      <c r="D91" s="38" t="s">
        <v>193</v>
      </c>
      <c r="E91" s="38"/>
      <c r="F91" s="38"/>
      <c r="G91" s="38"/>
      <c r="H91" s="38"/>
      <c r="I91" s="38"/>
      <c r="J91" s="38"/>
      <c r="K91" s="38"/>
      <c r="L91" s="38"/>
      <c r="M91" s="38"/>
    </row>
    <row r="92" spans="2:13">
      <c r="B92" s="211" t="s">
        <v>6</v>
      </c>
      <c r="C92" s="211"/>
      <c r="D92" s="38" t="s">
        <v>60</v>
      </c>
      <c r="E92" s="38"/>
      <c r="F92" s="38"/>
      <c r="G92" s="38"/>
      <c r="H92" s="38"/>
      <c r="I92" s="38"/>
      <c r="J92" s="38"/>
      <c r="K92" s="38"/>
      <c r="L92" s="38"/>
      <c r="M92" s="38"/>
    </row>
    <row r="93" spans="2:13">
      <c r="B93" s="29"/>
      <c r="C93" s="29"/>
      <c r="D93" s="32" t="s">
        <v>61</v>
      </c>
      <c r="E93" s="32"/>
      <c r="F93" s="32"/>
      <c r="G93" s="32"/>
      <c r="H93" s="32"/>
      <c r="I93" s="32"/>
      <c r="J93" s="32"/>
      <c r="K93" s="32"/>
      <c r="L93" s="32"/>
      <c r="M93" s="32"/>
    </row>
    <row r="94" spans="2:13">
      <c r="B94" s="29"/>
      <c r="C94" s="29"/>
      <c r="D94" s="38" t="s">
        <v>62</v>
      </c>
      <c r="E94" s="38"/>
      <c r="F94" s="38"/>
      <c r="G94" s="38"/>
      <c r="H94" s="38"/>
      <c r="I94" s="38"/>
      <c r="J94" s="38"/>
      <c r="K94" s="38"/>
      <c r="L94" s="38"/>
      <c r="M94" s="38"/>
    </row>
    <row r="95" spans="2:13">
      <c r="D95" s="4"/>
      <c r="E95" s="4"/>
      <c r="F95" s="4"/>
      <c r="G95" s="4"/>
      <c r="H95" s="4"/>
      <c r="I95" s="4"/>
      <c r="J95" s="4"/>
    </row>
    <row r="97" spans="2:12">
      <c r="B97" s="4" t="s">
        <v>8</v>
      </c>
      <c r="C97" s="4"/>
      <c r="D97" s="212" t="s">
        <v>63</v>
      </c>
      <c r="E97" s="212"/>
      <c r="F97" s="212"/>
      <c r="G97" s="212"/>
      <c r="H97" s="212"/>
      <c r="I97" s="212"/>
    </row>
    <row r="98" spans="2:12">
      <c r="B98" s="4" t="s">
        <v>9</v>
      </c>
      <c r="C98" s="4"/>
      <c r="D98" s="212"/>
      <c r="E98" s="212"/>
      <c r="F98" s="212"/>
      <c r="G98" s="212"/>
      <c r="H98" s="212"/>
      <c r="I98" s="212"/>
    </row>
    <row r="100" spans="2:12">
      <c r="B100" s="206" t="s">
        <v>10</v>
      </c>
      <c r="C100" s="206"/>
      <c r="D100" s="213" t="s">
        <v>11</v>
      </c>
      <c r="E100" s="213"/>
      <c r="F100" s="213"/>
      <c r="G100" s="213"/>
      <c r="H100" s="213"/>
      <c r="I100" s="213"/>
    </row>
    <row r="102" spans="2:12">
      <c r="B102" s="206" t="s">
        <v>12</v>
      </c>
      <c r="C102" s="206"/>
      <c r="D102" s="215" t="s">
        <v>13</v>
      </c>
      <c r="E102" s="215"/>
      <c r="F102" s="215"/>
      <c r="G102" s="215"/>
      <c r="H102" s="215"/>
      <c r="I102" s="215"/>
      <c r="J102" s="215"/>
      <c r="K102" s="215"/>
      <c r="L102" s="215"/>
    </row>
    <row r="103" spans="2:12">
      <c r="B103" s="30"/>
      <c r="C103" s="30"/>
      <c r="D103" s="31"/>
      <c r="E103" s="31"/>
      <c r="F103" s="31"/>
      <c r="G103" s="31"/>
      <c r="H103" s="31"/>
      <c r="I103" s="31"/>
      <c r="J103" s="31"/>
      <c r="K103" s="31"/>
      <c r="L103" s="31"/>
    </row>
    <row r="104" spans="2:12">
      <c r="B104" s="208" t="s">
        <v>64</v>
      </c>
      <c r="C104" s="208"/>
      <c r="D104" s="209" t="s">
        <v>65</v>
      </c>
      <c r="E104" s="209"/>
      <c r="F104" s="209"/>
      <c r="G104" s="209"/>
      <c r="H104" s="209"/>
      <c r="I104" s="209"/>
      <c r="J104" s="209"/>
      <c r="K104" s="209"/>
      <c r="L104" s="209"/>
    </row>
    <row r="105" spans="2:12">
      <c r="D105" s="4"/>
      <c r="E105" s="4"/>
      <c r="F105" s="4"/>
      <c r="G105" s="4"/>
      <c r="H105" s="4"/>
      <c r="I105" s="4"/>
    </row>
    <row r="106" spans="2:12">
      <c r="B106" s="206" t="s">
        <v>14</v>
      </c>
      <c r="C106" s="206"/>
      <c r="D106" s="210" t="s">
        <v>55</v>
      </c>
      <c r="E106" s="210"/>
      <c r="F106" s="210"/>
      <c r="G106" s="210"/>
      <c r="H106" s="210"/>
    </row>
    <row r="107" spans="2:12">
      <c r="B107" s="30"/>
      <c r="C107" s="30"/>
      <c r="D107" s="210"/>
      <c r="E107" s="210"/>
      <c r="F107" s="210"/>
      <c r="G107" s="210"/>
      <c r="H107" s="210"/>
    </row>
    <row r="108" spans="2:12">
      <c r="B108" s="30"/>
      <c r="C108" s="30"/>
      <c r="D108" s="210"/>
      <c r="E108" s="210"/>
      <c r="F108" s="210"/>
      <c r="G108" s="210"/>
      <c r="H108" s="210"/>
    </row>
    <row r="110" spans="2:12">
      <c r="B110" s="206" t="s">
        <v>15</v>
      </c>
      <c r="C110" s="206"/>
      <c r="D110" s="207" t="s">
        <v>54</v>
      </c>
      <c r="E110" s="199"/>
      <c r="F110" s="199"/>
      <c r="G110" s="199"/>
      <c r="H110" s="199"/>
      <c r="I110" s="199"/>
      <c r="J110" s="199"/>
      <c r="K110" s="199"/>
      <c r="L110" s="199"/>
    </row>
    <row r="111" spans="2:12">
      <c r="D111" s="199" t="s">
        <v>53</v>
      </c>
      <c r="E111" s="199"/>
      <c r="F111" s="199"/>
      <c r="G111" s="199"/>
      <c r="H111" s="199"/>
      <c r="I111" s="199"/>
      <c r="J111" s="199"/>
      <c r="K111" s="199"/>
      <c r="L111" s="199"/>
    </row>
    <row r="112" spans="2:12">
      <c r="D112" s="199" t="s">
        <v>51</v>
      </c>
      <c r="E112" s="199"/>
      <c r="F112" s="199"/>
      <c r="G112" s="199"/>
      <c r="H112" s="199"/>
      <c r="I112" s="199"/>
      <c r="J112" s="199"/>
      <c r="K112" s="199"/>
      <c r="L112" s="199"/>
    </row>
    <row r="113" spans="2:12">
      <c r="D113" s="207" t="s">
        <v>48</v>
      </c>
      <c r="E113" s="199"/>
      <c r="F113" s="199"/>
      <c r="G113" s="199"/>
      <c r="H113" s="199"/>
      <c r="I113" s="199"/>
      <c r="J113" s="199"/>
      <c r="K113" s="199"/>
      <c r="L113" s="199"/>
    </row>
    <row r="114" spans="2:12">
      <c r="D114" s="199" t="s">
        <v>52</v>
      </c>
      <c r="E114" s="199"/>
      <c r="F114" s="199"/>
      <c r="G114" s="199"/>
      <c r="H114" s="199"/>
      <c r="I114" s="199"/>
      <c r="J114" s="199"/>
      <c r="K114" s="199"/>
      <c r="L114" s="199"/>
    </row>
    <row r="115" spans="2:12">
      <c r="D115" s="199" t="s">
        <v>16</v>
      </c>
      <c r="E115" s="199"/>
      <c r="F115" s="199"/>
      <c r="G115" s="199"/>
      <c r="H115" s="199"/>
      <c r="I115" s="199"/>
      <c r="J115" s="199"/>
      <c r="K115" s="199"/>
      <c r="L115" s="199"/>
    </row>
    <row r="116" spans="2:12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</row>
    <row r="117" spans="2:12">
      <c r="B117" s="19" t="s">
        <v>17</v>
      </c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2:12">
      <c r="B118" s="21" t="s">
        <v>18</v>
      </c>
      <c r="C118" s="20"/>
      <c r="D118" s="20"/>
      <c r="E118" s="20"/>
      <c r="F118" s="20"/>
      <c r="G118" s="20"/>
      <c r="H118" s="20"/>
      <c r="I118" s="20"/>
      <c r="J118" s="20"/>
      <c r="K118" s="20"/>
      <c r="L118" s="20"/>
    </row>
    <row r="119" spans="2:12">
      <c r="B119" s="19" t="s">
        <v>19</v>
      </c>
      <c r="C119" s="20"/>
      <c r="D119" s="20"/>
      <c r="E119" s="20"/>
      <c r="F119" s="20"/>
      <c r="G119" s="20"/>
      <c r="H119" s="20"/>
      <c r="I119" s="20"/>
      <c r="J119" s="20"/>
      <c r="K119" s="20"/>
      <c r="L119" s="20"/>
    </row>
    <row r="120" spans="2:12">
      <c r="B120" s="21" t="s">
        <v>20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</row>
    <row r="121" spans="2:12">
      <c r="B121" s="21" t="s">
        <v>21</v>
      </c>
      <c r="C121" s="20"/>
      <c r="D121" s="20"/>
      <c r="E121" s="20"/>
      <c r="F121" s="20"/>
      <c r="G121" s="20"/>
      <c r="H121" s="20"/>
      <c r="I121" s="20"/>
      <c r="J121" s="20"/>
      <c r="K121" s="20"/>
      <c r="L121" s="20"/>
    </row>
    <row r="122" spans="2:12">
      <c r="B122" s="21" t="s">
        <v>22</v>
      </c>
      <c r="C122" s="20"/>
      <c r="D122" s="20"/>
      <c r="E122" s="20"/>
      <c r="F122" s="20"/>
      <c r="G122" s="20"/>
      <c r="H122" s="20"/>
      <c r="I122" s="20"/>
      <c r="J122" s="20"/>
      <c r="K122" s="20"/>
      <c r="L122" s="20"/>
    </row>
    <row r="123" spans="2:12">
      <c r="B123" s="21" t="s">
        <v>23</v>
      </c>
      <c r="C123" s="20"/>
      <c r="D123" s="20"/>
      <c r="E123" s="20"/>
      <c r="F123" s="20"/>
      <c r="G123" s="20"/>
      <c r="H123" s="20"/>
      <c r="I123" s="20"/>
      <c r="J123" s="20"/>
      <c r="K123" s="20"/>
      <c r="L123" s="20"/>
    </row>
    <row r="124" spans="2:12">
      <c r="B124" s="21" t="s">
        <v>24</v>
      </c>
      <c r="C124" s="20"/>
      <c r="D124" s="20"/>
      <c r="E124" s="20"/>
      <c r="F124" s="20"/>
      <c r="G124" s="20"/>
      <c r="H124" s="20"/>
      <c r="I124" s="20"/>
      <c r="J124" s="20"/>
      <c r="K124" s="20"/>
      <c r="L124" s="20"/>
    </row>
    <row r="125" spans="2:12">
      <c r="B125" s="21" t="s">
        <v>25</v>
      </c>
      <c r="C125" s="20"/>
      <c r="D125" s="20"/>
      <c r="E125" s="20"/>
      <c r="F125" s="20"/>
      <c r="G125" s="20"/>
      <c r="H125" s="20"/>
      <c r="I125" s="20"/>
      <c r="J125" s="20"/>
      <c r="K125" s="20"/>
      <c r="L125" s="20"/>
    </row>
    <row r="126" spans="2:12">
      <c r="B126" s="21" t="s">
        <v>26</v>
      </c>
      <c r="C126" s="20"/>
      <c r="D126" s="20"/>
      <c r="E126" s="20"/>
      <c r="F126" s="20"/>
      <c r="G126" s="20"/>
      <c r="H126" s="20"/>
      <c r="I126" s="20"/>
      <c r="J126" s="20"/>
      <c r="K126" s="20"/>
      <c r="L126" s="20"/>
    </row>
    <row r="127" spans="2:12">
      <c r="B127" s="21" t="s">
        <v>27</v>
      </c>
      <c r="C127" s="20"/>
      <c r="D127" s="20"/>
      <c r="E127" s="20"/>
      <c r="F127" s="20"/>
      <c r="G127" s="20"/>
      <c r="H127" s="20"/>
      <c r="I127" s="20"/>
      <c r="J127" s="20"/>
      <c r="K127" s="20"/>
      <c r="L127" s="20"/>
    </row>
    <row r="128" spans="2:12">
      <c r="B128" s="5" t="s">
        <v>28</v>
      </c>
    </row>
    <row r="129" spans="2:12">
      <c r="B129" s="5" t="s">
        <v>29</v>
      </c>
    </row>
    <row r="130" spans="2:12">
      <c r="B130" s="5" t="s">
        <v>30</v>
      </c>
    </row>
    <row r="131" spans="2:12">
      <c r="B131" s="5"/>
    </row>
    <row r="132" spans="2:12">
      <c r="B132" s="5" t="s">
        <v>31</v>
      </c>
    </row>
    <row r="133" spans="2:12">
      <c r="B133" s="5" t="s">
        <v>32</v>
      </c>
    </row>
    <row r="134" spans="2:12">
      <c r="B134" s="5" t="s">
        <v>33</v>
      </c>
    </row>
    <row r="135" spans="2:12">
      <c r="B135" s="5"/>
    </row>
    <row r="136" spans="2:12">
      <c r="B136" s="5" t="s">
        <v>34</v>
      </c>
    </row>
    <row r="137" spans="2:12" ht="16.5" thickBot="1">
      <c r="B137" s="5" t="s">
        <v>35</v>
      </c>
    </row>
    <row r="138" spans="2:12" ht="25.5">
      <c r="B138" s="200" t="s">
        <v>36</v>
      </c>
      <c r="C138" s="203" t="s">
        <v>37</v>
      </c>
      <c r="D138" s="9" t="s">
        <v>38</v>
      </c>
      <c r="E138" s="10" t="s">
        <v>40</v>
      </c>
      <c r="F138" s="10" t="s">
        <v>41</v>
      </c>
      <c r="G138" s="9" t="s">
        <v>42</v>
      </c>
      <c r="H138" s="9" t="s">
        <v>44</v>
      </c>
      <c r="I138" s="203" t="s">
        <v>46</v>
      </c>
    </row>
    <row r="139" spans="2:12">
      <c r="B139" s="201"/>
      <c r="C139" s="204"/>
      <c r="D139" s="11"/>
      <c r="E139" s="11" t="s">
        <v>49</v>
      </c>
      <c r="F139" s="11" t="s">
        <v>50</v>
      </c>
      <c r="G139" s="12"/>
      <c r="H139" s="11"/>
      <c r="I139" s="204"/>
    </row>
    <row r="140" spans="2:12">
      <c r="B140" s="201"/>
      <c r="C140" s="204"/>
      <c r="D140" s="13" t="s">
        <v>39</v>
      </c>
      <c r="E140" s="14"/>
      <c r="F140" s="14"/>
      <c r="G140" s="12" t="s">
        <v>43</v>
      </c>
      <c r="H140" s="11" t="s">
        <v>45</v>
      </c>
      <c r="I140" s="204"/>
    </row>
    <row r="141" spans="2:12" ht="16.5" thickBot="1">
      <c r="B141" s="202"/>
      <c r="C141" s="205"/>
      <c r="D141" s="15"/>
      <c r="E141" s="15"/>
      <c r="F141" s="15"/>
      <c r="G141" s="15"/>
      <c r="H141" s="16"/>
      <c r="I141" s="205"/>
    </row>
    <row r="142" spans="2:12" ht="16.5" thickBot="1">
      <c r="B142" s="197">
        <v>1</v>
      </c>
      <c r="C142" s="7">
        <v>1</v>
      </c>
      <c r="D142" s="7">
        <v>25</v>
      </c>
      <c r="E142" s="7">
        <v>5</v>
      </c>
      <c r="F142" s="23">
        <v>4.9980000000000002</v>
      </c>
      <c r="G142" s="7">
        <f>F142-E142</f>
        <v>-1.9999999999997797E-3</v>
      </c>
      <c r="H142" s="7">
        <f>((F142-E142)/E142)*100</f>
        <v>-3.9999999999995595E-2</v>
      </c>
      <c r="I142" s="8"/>
    </row>
    <row r="143" spans="2:12" ht="16.5" thickBot="1">
      <c r="B143" s="198"/>
      <c r="C143" s="7">
        <v>2</v>
      </c>
      <c r="D143" s="7">
        <v>25</v>
      </c>
      <c r="E143" s="7">
        <v>5</v>
      </c>
      <c r="F143" s="23">
        <v>4.9980000000000002</v>
      </c>
      <c r="G143" s="7">
        <f>F143-E143</f>
        <v>-1.9999999999997797E-3</v>
      </c>
      <c r="H143" s="7">
        <f>((F143-E143)/E143)*100</f>
        <v>-3.9999999999995595E-2</v>
      </c>
      <c r="I143" s="8"/>
      <c r="L143" s="24">
        <f>(H142+H143)/2</f>
        <v>-3.9999999999995595E-2</v>
      </c>
    </row>
    <row r="145" spans="2:13">
      <c r="C145" s="6" t="s">
        <v>47</v>
      </c>
    </row>
    <row r="146" spans="2:13">
      <c r="B146" s="6"/>
    </row>
    <row r="147" spans="2:13" ht="18.75">
      <c r="B147" s="6"/>
      <c r="C147" s="34" t="s">
        <v>66</v>
      </c>
      <c r="D147" s="34"/>
      <c r="E147" s="34"/>
      <c r="F147" s="36" t="s">
        <v>67</v>
      </c>
      <c r="G147" s="36"/>
      <c r="H147" s="36"/>
      <c r="I147" s="36"/>
      <c r="J147" s="36"/>
      <c r="K147" s="36"/>
      <c r="L147" s="36"/>
      <c r="M147" s="35"/>
    </row>
    <row r="148" spans="2:13">
      <c r="B148" s="6"/>
      <c r="D148" s="4"/>
      <c r="E148" s="4"/>
      <c r="F148" s="4"/>
      <c r="G148" s="4"/>
      <c r="H148" s="4"/>
      <c r="I148" s="4"/>
    </row>
    <row r="149" spans="2:13">
      <c r="B149" s="6"/>
      <c r="D149" s="1" t="s">
        <v>68</v>
      </c>
    </row>
    <row r="150" spans="2:1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</row>
    <row r="151" spans="2:13">
      <c r="B151" s="22" t="s">
        <v>194</v>
      </c>
      <c r="D151" s="22"/>
      <c r="E151" s="22"/>
      <c r="F151" s="22"/>
      <c r="G151" s="22"/>
      <c r="H151" s="22"/>
      <c r="I151" s="22"/>
      <c r="J151" s="22"/>
      <c r="K151" s="22"/>
      <c r="L151" s="22"/>
    </row>
    <row r="152" spans="2:1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</row>
    <row r="153" spans="2:13">
      <c r="B153" s="6"/>
      <c r="C153" s="6"/>
    </row>
    <row r="154" spans="2:13">
      <c r="I154" s="213" t="s">
        <v>0</v>
      </c>
      <c r="J154" s="213"/>
      <c r="K154" s="213"/>
      <c r="L154" s="213"/>
    </row>
    <row r="155" spans="2:13">
      <c r="I155" s="213" t="s">
        <v>1</v>
      </c>
      <c r="J155" s="213"/>
      <c r="K155" s="213"/>
      <c r="L155" s="213"/>
    </row>
    <row r="156" spans="2:13">
      <c r="I156" s="213" t="s">
        <v>59</v>
      </c>
      <c r="J156" s="213"/>
      <c r="K156" s="213"/>
      <c r="L156" s="213"/>
    </row>
    <row r="157" spans="2:13">
      <c r="I157" s="213" t="s">
        <v>2</v>
      </c>
      <c r="J157" s="213"/>
      <c r="K157" s="213"/>
      <c r="L157" s="213"/>
    </row>
    <row r="158" spans="2:13">
      <c r="I158" s="213"/>
      <c r="J158" s="213"/>
      <c r="K158" s="213"/>
      <c r="L158" s="213"/>
    </row>
    <row r="159" spans="2:13">
      <c r="I159" s="28"/>
      <c r="J159" s="28"/>
      <c r="K159" s="28"/>
      <c r="L159" s="28"/>
    </row>
    <row r="160" spans="2:13">
      <c r="H160" s="3" t="s">
        <v>58</v>
      </c>
      <c r="J160" s="213" t="s">
        <v>70</v>
      </c>
      <c r="K160" s="213"/>
      <c r="L160" s="213"/>
    </row>
    <row r="162" spans="2:13">
      <c r="B162" s="1" t="s">
        <v>3</v>
      </c>
      <c r="I162" s="4" t="s">
        <v>56</v>
      </c>
      <c r="J162" s="4"/>
      <c r="K162" s="4"/>
      <c r="L162" s="28">
        <v>3</v>
      </c>
    </row>
    <row r="164" spans="2:13">
      <c r="B164" s="1" t="s">
        <v>4</v>
      </c>
      <c r="D164" s="214" t="str">
        <f>J160</f>
        <v>13.03.2023y</v>
      </c>
      <c r="E164" s="214"/>
      <c r="F164" s="28"/>
      <c r="G164" s="28"/>
      <c r="H164" s="4"/>
      <c r="I164" s="4" t="s">
        <v>5</v>
      </c>
      <c r="J164" s="4"/>
      <c r="K164" s="214" t="str">
        <f>D164</f>
        <v>13.03.2023y</v>
      </c>
      <c r="L164" s="214"/>
    </row>
    <row r="167" spans="2:13">
      <c r="B167" s="211" t="s">
        <v>7</v>
      </c>
      <c r="C167" s="211"/>
      <c r="D167" s="38" t="s">
        <v>193</v>
      </c>
      <c r="E167" s="38"/>
      <c r="F167" s="38"/>
      <c r="G167" s="38"/>
      <c r="H167" s="38"/>
      <c r="I167" s="38"/>
      <c r="J167" s="38"/>
      <c r="K167" s="38"/>
      <c r="L167" s="38"/>
      <c r="M167" s="38"/>
    </row>
    <row r="168" spans="2:13">
      <c r="B168" s="211" t="s">
        <v>6</v>
      </c>
      <c r="C168" s="211"/>
      <c r="D168" s="38" t="s">
        <v>60</v>
      </c>
      <c r="E168" s="38"/>
      <c r="F168" s="38"/>
      <c r="G168" s="38"/>
      <c r="H168" s="38"/>
      <c r="I168" s="38"/>
      <c r="J168" s="38"/>
      <c r="K168" s="38"/>
      <c r="L168" s="38"/>
      <c r="M168" s="38"/>
    </row>
    <row r="169" spans="2:13">
      <c r="B169" s="29"/>
      <c r="C169" s="29"/>
      <c r="D169" s="32" t="s">
        <v>61</v>
      </c>
      <c r="E169" s="32"/>
      <c r="F169" s="32"/>
      <c r="G169" s="32"/>
      <c r="H169" s="32"/>
      <c r="I169" s="32"/>
      <c r="J169" s="32"/>
      <c r="K169" s="32"/>
      <c r="L169" s="32"/>
      <c r="M169" s="32"/>
    </row>
    <row r="170" spans="2:13">
      <c r="B170" s="29"/>
      <c r="C170" s="29"/>
      <c r="D170" s="38" t="s">
        <v>62</v>
      </c>
      <c r="E170" s="38"/>
      <c r="F170" s="38"/>
      <c r="G170" s="38"/>
      <c r="H170" s="38"/>
      <c r="I170" s="38"/>
      <c r="J170" s="38"/>
      <c r="K170" s="38"/>
      <c r="L170" s="38"/>
      <c r="M170" s="38"/>
    </row>
    <row r="171" spans="2:13">
      <c r="D171" s="4"/>
      <c r="E171" s="4"/>
      <c r="F171" s="4"/>
      <c r="G171" s="4"/>
      <c r="H171" s="4"/>
      <c r="I171" s="4"/>
      <c r="J171" s="4"/>
    </row>
    <row r="173" spans="2:13">
      <c r="B173" s="4" t="s">
        <v>8</v>
      </c>
      <c r="C173" s="4"/>
      <c r="D173" s="212" t="s">
        <v>63</v>
      </c>
      <c r="E173" s="212"/>
      <c r="F173" s="212"/>
      <c r="G173" s="212"/>
      <c r="H173" s="212"/>
      <c r="I173" s="212"/>
    </row>
    <row r="174" spans="2:13">
      <c r="B174" s="4" t="s">
        <v>9</v>
      </c>
      <c r="C174" s="4"/>
      <c r="D174" s="212"/>
      <c r="E174" s="212"/>
      <c r="F174" s="212"/>
      <c r="G174" s="212"/>
      <c r="H174" s="212"/>
      <c r="I174" s="212"/>
    </row>
    <row r="176" spans="2:13">
      <c r="B176" s="206" t="s">
        <v>10</v>
      </c>
      <c r="C176" s="206"/>
      <c r="D176" s="213" t="s">
        <v>11</v>
      </c>
      <c r="E176" s="213"/>
      <c r="F176" s="213"/>
      <c r="G176" s="213"/>
      <c r="H176" s="213"/>
      <c r="I176" s="213"/>
    </row>
    <row r="178" spans="2:12">
      <c r="B178" s="206" t="s">
        <v>12</v>
      </c>
      <c r="C178" s="206"/>
      <c r="D178" s="215" t="s">
        <v>13</v>
      </c>
      <c r="E178" s="215"/>
      <c r="F178" s="215"/>
      <c r="G178" s="215"/>
      <c r="H178" s="215"/>
      <c r="I178" s="215"/>
      <c r="J178" s="215"/>
      <c r="K178" s="215"/>
      <c r="L178" s="215"/>
    </row>
    <row r="179" spans="2:12">
      <c r="B179" s="30"/>
      <c r="C179" s="30"/>
      <c r="D179" s="31"/>
      <c r="E179" s="31"/>
      <c r="F179" s="31"/>
      <c r="G179" s="31"/>
      <c r="H179" s="31"/>
      <c r="I179" s="31"/>
      <c r="J179" s="31"/>
      <c r="K179" s="31"/>
      <c r="L179" s="31"/>
    </row>
    <row r="180" spans="2:12">
      <c r="B180" s="208" t="s">
        <v>64</v>
      </c>
      <c r="C180" s="208"/>
      <c r="D180" s="209" t="s">
        <v>65</v>
      </c>
      <c r="E180" s="209"/>
      <c r="F180" s="209"/>
      <c r="G180" s="209"/>
      <c r="H180" s="209"/>
      <c r="I180" s="209"/>
      <c r="J180" s="209"/>
      <c r="K180" s="209"/>
      <c r="L180" s="209"/>
    </row>
    <row r="181" spans="2:12">
      <c r="D181" s="4"/>
      <c r="E181" s="4"/>
      <c r="F181" s="4"/>
      <c r="G181" s="4"/>
      <c r="H181" s="4"/>
      <c r="I181" s="4"/>
    </row>
    <row r="182" spans="2:12">
      <c r="B182" s="206" t="s">
        <v>14</v>
      </c>
      <c r="C182" s="206"/>
      <c r="D182" s="210" t="s">
        <v>55</v>
      </c>
      <c r="E182" s="210"/>
      <c r="F182" s="210"/>
      <c r="G182" s="210"/>
      <c r="H182" s="210"/>
    </row>
    <row r="183" spans="2:12">
      <c r="B183" s="30"/>
      <c r="C183" s="30"/>
      <c r="D183" s="210"/>
      <c r="E183" s="210"/>
      <c r="F183" s="210"/>
      <c r="G183" s="210"/>
      <c r="H183" s="210"/>
    </row>
    <row r="184" spans="2:12">
      <c r="B184" s="30"/>
      <c r="C184" s="30"/>
      <c r="D184" s="210"/>
      <c r="E184" s="210"/>
      <c r="F184" s="210"/>
      <c r="G184" s="210"/>
      <c r="H184" s="210"/>
    </row>
    <row r="186" spans="2:12">
      <c r="B186" s="206" t="s">
        <v>15</v>
      </c>
      <c r="C186" s="206"/>
      <c r="D186" s="207" t="s">
        <v>54</v>
      </c>
      <c r="E186" s="199"/>
      <c r="F186" s="199"/>
      <c r="G186" s="199"/>
      <c r="H186" s="199"/>
      <c r="I186" s="199"/>
      <c r="J186" s="199"/>
      <c r="K186" s="199"/>
      <c r="L186" s="199"/>
    </row>
    <row r="187" spans="2:12">
      <c r="D187" s="199" t="s">
        <v>53</v>
      </c>
      <c r="E187" s="199"/>
      <c r="F187" s="199"/>
      <c r="G187" s="199"/>
      <c r="H187" s="199"/>
      <c r="I187" s="199"/>
      <c r="J187" s="199"/>
      <c r="K187" s="199"/>
      <c r="L187" s="199"/>
    </row>
    <row r="188" spans="2:12">
      <c r="D188" s="199" t="s">
        <v>51</v>
      </c>
      <c r="E188" s="199"/>
      <c r="F188" s="199"/>
      <c r="G188" s="199"/>
      <c r="H188" s="199"/>
      <c r="I188" s="199"/>
      <c r="J188" s="199"/>
      <c r="K188" s="199"/>
      <c r="L188" s="199"/>
    </row>
    <row r="189" spans="2:12">
      <c r="D189" s="207" t="s">
        <v>48</v>
      </c>
      <c r="E189" s="199"/>
      <c r="F189" s="199"/>
      <c r="G189" s="199"/>
      <c r="H189" s="199"/>
      <c r="I189" s="199"/>
      <c r="J189" s="199"/>
      <c r="K189" s="199"/>
      <c r="L189" s="199"/>
    </row>
    <row r="190" spans="2:12">
      <c r="D190" s="199" t="s">
        <v>52</v>
      </c>
      <c r="E190" s="199"/>
      <c r="F190" s="199"/>
      <c r="G190" s="199"/>
      <c r="H190" s="199"/>
      <c r="I190" s="199"/>
      <c r="J190" s="199"/>
      <c r="K190" s="199"/>
      <c r="L190" s="199"/>
    </row>
    <row r="191" spans="2:12">
      <c r="D191" s="199" t="s">
        <v>16</v>
      </c>
      <c r="E191" s="199"/>
      <c r="F191" s="199"/>
      <c r="G191" s="199"/>
      <c r="H191" s="199"/>
      <c r="I191" s="199"/>
      <c r="J191" s="199"/>
      <c r="K191" s="199"/>
      <c r="L191" s="199"/>
    </row>
    <row r="192" spans="2:12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</row>
    <row r="193" spans="2:12">
      <c r="B193" s="19" t="s">
        <v>17</v>
      </c>
      <c r="C193" s="20"/>
      <c r="D193" s="20"/>
      <c r="E193" s="20"/>
      <c r="F193" s="20"/>
      <c r="G193" s="20"/>
      <c r="H193" s="20"/>
      <c r="I193" s="20"/>
      <c r="J193" s="20"/>
      <c r="K193" s="20"/>
      <c r="L193" s="20"/>
    </row>
    <row r="194" spans="2:12">
      <c r="B194" s="21" t="s">
        <v>18</v>
      </c>
      <c r="C194" s="20"/>
      <c r="D194" s="20"/>
      <c r="E194" s="20"/>
      <c r="F194" s="20"/>
      <c r="G194" s="20"/>
      <c r="H194" s="20"/>
      <c r="I194" s="20"/>
      <c r="J194" s="20"/>
      <c r="K194" s="20"/>
      <c r="L194" s="20"/>
    </row>
    <row r="195" spans="2:12">
      <c r="B195" s="19" t="s">
        <v>19</v>
      </c>
      <c r="C195" s="20"/>
      <c r="D195" s="20"/>
      <c r="E195" s="20"/>
      <c r="F195" s="20"/>
      <c r="G195" s="20"/>
      <c r="H195" s="20"/>
      <c r="I195" s="20"/>
      <c r="J195" s="20"/>
      <c r="K195" s="20"/>
      <c r="L195" s="20"/>
    </row>
    <row r="196" spans="2:12">
      <c r="B196" s="21" t="s">
        <v>20</v>
      </c>
      <c r="C196" s="20"/>
      <c r="D196" s="20"/>
      <c r="E196" s="20"/>
      <c r="F196" s="20"/>
      <c r="G196" s="20"/>
      <c r="H196" s="20"/>
      <c r="I196" s="20"/>
      <c r="J196" s="20"/>
      <c r="K196" s="20"/>
      <c r="L196" s="20"/>
    </row>
    <row r="197" spans="2:12">
      <c r="B197" s="21" t="s">
        <v>21</v>
      </c>
      <c r="C197" s="20"/>
      <c r="D197" s="20"/>
      <c r="E197" s="20"/>
      <c r="F197" s="20"/>
      <c r="G197" s="20"/>
      <c r="H197" s="20"/>
      <c r="I197" s="20"/>
      <c r="J197" s="20"/>
      <c r="K197" s="20"/>
      <c r="L197" s="20"/>
    </row>
    <row r="198" spans="2:12">
      <c r="B198" s="21" t="s">
        <v>22</v>
      </c>
      <c r="C198" s="20"/>
      <c r="D198" s="20"/>
      <c r="E198" s="20"/>
      <c r="F198" s="20"/>
      <c r="G198" s="20"/>
      <c r="H198" s="20"/>
      <c r="I198" s="20"/>
      <c r="J198" s="20"/>
      <c r="K198" s="20"/>
      <c r="L198" s="20"/>
    </row>
    <row r="199" spans="2:12">
      <c r="B199" s="21" t="s">
        <v>23</v>
      </c>
      <c r="C199" s="20"/>
      <c r="D199" s="20"/>
      <c r="E199" s="20"/>
      <c r="F199" s="20"/>
      <c r="G199" s="20"/>
      <c r="H199" s="20"/>
      <c r="I199" s="20"/>
      <c r="J199" s="20"/>
      <c r="K199" s="20"/>
      <c r="L199" s="20"/>
    </row>
    <row r="200" spans="2:12">
      <c r="B200" s="21" t="s">
        <v>24</v>
      </c>
      <c r="C200" s="20"/>
      <c r="D200" s="20"/>
      <c r="E200" s="20"/>
      <c r="F200" s="20"/>
      <c r="G200" s="20"/>
      <c r="H200" s="20"/>
      <c r="I200" s="20"/>
      <c r="J200" s="20"/>
      <c r="K200" s="20"/>
      <c r="L200" s="20"/>
    </row>
    <row r="201" spans="2:12">
      <c r="B201" s="21" t="s">
        <v>25</v>
      </c>
      <c r="C201" s="20"/>
      <c r="D201" s="20"/>
      <c r="E201" s="20"/>
      <c r="F201" s="20"/>
      <c r="G201" s="20"/>
      <c r="H201" s="20"/>
      <c r="I201" s="20"/>
      <c r="J201" s="20"/>
      <c r="K201" s="20"/>
      <c r="L201" s="20"/>
    </row>
    <row r="202" spans="2:12">
      <c r="B202" s="21" t="s">
        <v>26</v>
      </c>
      <c r="C202" s="20"/>
      <c r="D202" s="20"/>
      <c r="E202" s="20"/>
      <c r="F202" s="20"/>
      <c r="G202" s="20"/>
      <c r="H202" s="20"/>
      <c r="I202" s="20"/>
      <c r="J202" s="20"/>
      <c r="K202" s="20"/>
      <c r="L202" s="20"/>
    </row>
    <row r="203" spans="2:12">
      <c r="B203" s="21" t="s">
        <v>27</v>
      </c>
      <c r="C203" s="20"/>
      <c r="D203" s="20"/>
      <c r="E203" s="20"/>
      <c r="F203" s="20"/>
      <c r="G203" s="20"/>
      <c r="H203" s="20"/>
      <c r="I203" s="20"/>
      <c r="J203" s="20"/>
      <c r="K203" s="20"/>
      <c r="L203" s="20"/>
    </row>
    <row r="204" spans="2:12">
      <c r="B204" s="5" t="s">
        <v>28</v>
      </c>
    </row>
    <row r="205" spans="2:12">
      <c r="B205" s="5" t="s">
        <v>29</v>
      </c>
    </row>
    <row r="206" spans="2:12">
      <c r="B206" s="5" t="s">
        <v>30</v>
      </c>
    </row>
    <row r="207" spans="2:12">
      <c r="B207" s="5"/>
    </row>
    <row r="208" spans="2:12">
      <c r="B208" s="5" t="s">
        <v>31</v>
      </c>
    </row>
    <row r="209" spans="2:13">
      <c r="B209" s="5" t="s">
        <v>32</v>
      </c>
    </row>
    <row r="210" spans="2:13">
      <c r="B210" s="5" t="s">
        <v>33</v>
      </c>
    </row>
    <row r="211" spans="2:13">
      <c r="B211" s="5"/>
    </row>
    <row r="212" spans="2:13">
      <c r="B212" s="5" t="s">
        <v>34</v>
      </c>
    </row>
    <row r="213" spans="2:13" ht="16.5" thickBot="1">
      <c r="B213" s="5" t="s">
        <v>35</v>
      </c>
    </row>
    <row r="214" spans="2:13" ht="25.5">
      <c r="B214" s="200" t="s">
        <v>36</v>
      </c>
      <c r="C214" s="203" t="s">
        <v>37</v>
      </c>
      <c r="D214" s="9" t="s">
        <v>38</v>
      </c>
      <c r="E214" s="10" t="s">
        <v>40</v>
      </c>
      <c r="F214" s="10" t="s">
        <v>41</v>
      </c>
      <c r="G214" s="9" t="s">
        <v>42</v>
      </c>
      <c r="H214" s="9" t="s">
        <v>44</v>
      </c>
      <c r="I214" s="203" t="s">
        <v>46</v>
      </c>
    </row>
    <row r="215" spans="2:13">
      <c r="B215" s="201"/>
      <c r="C215" s="204"/>
      <c r="D215" s="11"/>
      <c r="E215" s="11" t="s">
        <v>49</v>
      </c>
      <c r="F215" s="11" t="s">
        <v>50</v>
      </c>
      <c r="G215" s="12"/>
      <c r="H215" s="11"/>
      <c r="I215" s="204"/>
    </row>
    <row r="216" spans="2:13">
      <c r="B216" s="201"/>
      <c r="C216" s="204"/>
      <c r="D216" s="13" t="s">
        <v>39</v>
      </c>
      <c r="E216" s="14"/>
      <c r="F216" s="14"/>
      <c r="G216" s="12" t="s">
        <v>43</v>
      </c>
      <c r="H216" s="11" t="s">
        <v>45</v>
      </c>
      <c r="I216" s="204"/>
    </row>
    <row r="217" spans="2:13" ht="16.5" thickBot="1">
      <c r="B217" s="202"/>
      <c r="C217" s="205"/>
      <c r="D217" s="15"/>
      <c r="E217" s="15"/>
      <c r="F217" s="15"/>
      <c r="G217" s="15"/>
      <c r="H217" s="16"/>
      <c r="I217" s="205"/>
    </row>
    <row r="218" spans="2:13" ht="16.5" thickBot="1">
      <c r="B218" s="197">
        <v>1</v>
      </c>
      <c r="C218" s="7">
        <v>1</v>
      </c>
      <c r="D218" s="7">
        <v>25</v>
      </c>
      <c r="E218" s="7">
        <v>5</v>
      </c>
      <c r="F218" s="23">
        <v>4.9969999999999999</v>
      </c>
      <c r="G218" s="7">
        <f>F218-E218</f>
        <v>-3.0000000000001137E-3</v>
      </c>
      <c r="H218" s="7">
        <f>((F218-E218)/E218)*100</f>
        <v>-6.0000000000002274E-2</v>
      </c>
      <c r="I218" s="8"/>
    </row>
    <row r="219" spans="2:13" ht="16.5" thickBot="1">
      <c r="B219" s="198"/>
      <c r="C219" s="7">
        <v>2</v>
      </c>
      <c r="D219" s="7">
        <v>25</v>
      </c>
      <c r="E219" s="7">
        <v>5</v>
      </c>
      <c r="F219" s="23">
        <v>4.9969999999999999</v>
      </c>
      <c r="G219" s="7">
        <f>F219-E219</f>
        <v>-3.0000000000001137E-3</v>
      </c>
      <c r="H219" s="7">
        <f>((F219-E219)/E219)*100</f>
        <v>-6.0000000000002274E-2</v>
      </c>
      <c r="I219" s="8"/>
      <c r="L219" s="24">
        <f>(H218+H219)/2</f>
        <v>-6.0000000000002274E-2</v>
      </c>
    </row>
    <row r="221" spans="2:13">
      <c r="C221" s="6" t="s">
        <v>47</v>
      </c>
    </row>
    <row r="222" spans="2:13">
      <c r="B222" s="6"/>
    </row>
    <row r="223" spans="2:13" ht="18.75">
      <c r="B223" s="6"/>
      <c r="C223" s="34" t="s">
        <v>66</v>
      </c>
      <c r="D223" s="34"/>
      <c r="E223" s="34"/>
      <c r="F223" s="36" t="s">
        <v>67</v>
      </c>
      <c r="G223" s="36"/>
      <c r="H223" s="36"/>
      <c r="I223" s="36"/>
      <c r="J223" s="36"/>
      <c r="K223" s="36"/>
      <c r="L223" s="36"/>
      <c r="M223" s="35"/>
    </row>
    <row r="224" spans="2:13">
      <c r="B224" s="6"/>
      <c r="D224" s="4"/>
      <c r="E224" s="4"/>
      <c r="F224" s="4"/>
      <c r="G224" s="4"/>
      <c r="H224" s="4"/>
      <c r="I224" s="4"/>
    </row>
    <row r="225" spans="2:12">
      <c r="B225" s="6"/>
      <c r="D225" s="1" t="s">
        <v>68</v>
      </c>
    </row>
    <row r="226" spans="2:1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</row>
    <row r="227" spans="2:12">
      <c r="B227" s="22" t="s">
        <v>194</v>
      </c>
      <c r="D227" s="22"/>
      <c r="E227" s="22"/>
      <c r="F227" s="22"/>
      <c r="G227" s="22"/>
      <c r="H227" s="22"/>
      <c r="I227" s="22"/>
      <c r="J227" s="22"/>
      <c r="K227" s="22"/>
      <c r="L227" s="22"/>
    </row>
    <row r="228" spans="2:1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</row>
    <row r="229" spans="2:12">
      <c r="B229" s="6"/>
      <c r="C229" s="6"/>
    </row>
    <row r="231" spans="2:12">
      <c r="I231" s="213" t="s">
        <v>0</v>
      </c>
      <c r="J231" s="213"/>
      <c r="K231" s="213"/>
      <c r="L231" s="213"/>
    </row>
    <row r="232" spans="2:12">
      <c r="I232" s="213" t="s">
        <v>1</v>
      </c>
      <c r="J232" s="213"/>
      <c r="K232" s="213"/>
      <c r="L232" s="213"/>
    </row>
    <row r="233" spans="2:12">
      <c r="I233" s="213" t="s">
        <v>59</v>
      </c>
      <c r="J233" s="213"/>
      <c r="K233" s="213"/>
      <c r="L233" s="213"/>
    </row>
    <row r="234" spans="2:12">
      <c r="I234" s="213" t="s">
        <v>2</v>
      </c>
      <c r="J234" s="213"/>
      <c r="K234" s="213"/>
      <c r="L234" s="213"/>
    </row>
    <row r="235" spans="2:12">
      <c r="I235" s="213"/>
      <c r="J235" s="213"/>
      <c r="K235" s="213"/>
      <c r="L235" s="213"/>
    </row>
    <row r="236" spans="2:12">
      <c r="I236" s="28"/>
      <c r="J236" s="28"/>
      <c r="K236" s="28"/>
      <c r="L236" s="28"/>
    </row>
    <row r="237" spans="2:12">
      <c r="H237" s="3" t="s">
        <v>58</v>
      </c>
      <c r="J237" s="213" t="s">
        <v>70</v>
      </c>
      <c r="K237" s="213"/>
      <c r="L237" s="213"/>
    </row>
    <row r="239" spans="2:12">
      <c r="B239" s="1" t="s">
        <v>3</v>
      </c>
      <c r="I239" s="4" t="s">
        <v>56</v>
      </c>
      <c r="J239" s="4"/>
      <c r="K239" s="4"/>
      <c r="L239" s="28">
        <v>4</v>
      </c>
    </row>
    <row r="241" spans="2:13">
      <c r="B241" s="1" t="s">
        <v>4</v>
      </c>
      <c r="D241" s="214" t="str">
        <f>J237</f>
        <v>13.03.2023y</v>
      </c>
      <c r="E241" s="214"/>
      <c r="F241" s="28"/>
      <c r="G241" s="28"/>
      <c r="H241" s="4"/>
      <c r="I241" s="4" t="s">
        <v>5</v>
      </c>
      <c r="J241" s="4"/>
      <c r="K241" s="214" t="str">
        <f>D241</f>
        <v>13.03.2023y</v>
      </c>
      <c r="L241" s="214"/>
    </row>
    <row r="244" spans="2:13">
      <c r="B244" s="211" t="s">
        <v>7</v>
      </c>
      <c r="C244" s="211"/>
      <c r="D244" s="38" t="s">
        <v>193</v>
      </c>
      <c r="E244" s="38"/>
      <c r="F244" s="38"/>
      <c r="G244" s="38"/>
      <c r="H244" s="38"/>
      <c r="I244" s="38"/>
      <c r="J244" s="38"/>
      <c r="K244" s="38"/>
      <c r="L244" s="38"/>
      <c r="M244" s="38"/>
    </row>
    <row r="245" spans="2:13">
      <c r="B245" s="211" t="s">
        <v>6</v>
      </c>
      <c r="C245" s="211"/>
      <c r="D245" s="38" t="s">
        <v>60</v>
      </c>
      <c r="E245" s="38"/>
      <c r="F245" s="38"/>
      <c r="G245" s="38"/>
      <c r="H245" s="38"/>
      <c r="I245" s="38"/>
      <c r="J245" s="38"/>
      <c r="K245" s="38"/>
      <c r="L245" s="38"/>
      <c r="M245" s="38"/>
    </row>
    <row r="246" spans="2:13">
      <c r="B246" s="29"/>
      <c r="C246" s="29"/>
      <c r="D246" s="32" t="s">
        <v>61</v>
      </c>
      <c r="E246" s="32"/>
      <c r="F246" s="32"/>
      <c r="G246" s="32"/>
      <c r="H246" s="32"/>
      <c r="I246" s="32"/>
      <c r="J246" s="32"/>
      <c r="K246" s="32"/>
      <c r="L246" s="32"/>
      <c r="M246" s="32"/>
    </row>
    <row r="247" spans="2:13">
      <c r="B247" s="29"/>
      <c r="C247" s="29"/>
      <c r="D247" s="38" t="s">
        <v>62</v>
      </c>
      <c r="E247" s="38"/>
      <c r="F247" s="38"/>
      <c r="G247" s="38"/>
      <c r="H247" s="38"/>
      <c r="I247" s="38"/>
      <c r="J247" s="38"/>
      <c r="K247" s="38"/>
      <c r="L247" s="38"/>
      <c r="M247" s="38"/>
    </row>
    <row r="248" spans="2:13">
      <c r="D248" s="4"/>
      <c r="E248" s="4"/>
      <c r="F248" s="4"/>
      <c r="G248" s="4"/>
      <c r="H248" s="4"/>
      <c r="I248" s="4"/>
      <c r="J248" s="4"/>
    </row>
    <row r="250" spans="2:13">
      <c r="B250" s="4" t="s">
        <v>8</v>
      </c>
      <c r="C250" s="4"/>
      <c r="D250" s="212" t="s">
        <v>63</v>
      </c>
      <c r="E250" s="212"/>
      <c r="F250" s="212"/>
      <c r="G250" s="212"/>
      <c r="H250" s="212"/>
      <c r="I250" s="212"/>
    </row>
    <row r="251" spans="2:13">
      <c r="B251" s="4" t="s">
        <v>9</v>
      </c>
      <c r="C251" s="4"/>
      <c r="D251" s="212"/>
      <c r="E251" s="212"/>
      <c r="F251" s="212"/>
      <c r="G251" s="212"/>
      <c r="H251" s="212"/>
      <c r="I251" s="212"/>
    </row>
    <row r="253" spans="2:13">
      <c r="B253" s="206" t="s">
        <v>10</v>
      </c>
      <c r="C253" s="206"/>
      <c r="D253" s="213" t="s">
        <v>11</v>
      </c>
      <c r="E253" s="213"/>
      <c r="F253" s="213"/>
      <c r="G253" s="213"/>
      <c r="H253" s="213"/>
      <c r="I253" s="213"/>
    </row>
    <row r="255" spans="2:13">
      <c r="B255" s="206" t="s">
        <v>12</v>
      </c>
      <c r="C255" s="206"/>
      <c r="D255" s="215" t="s">
        <v>13</v>
      </c>
      <c r="E255" s="215"/>
      <c r="F255" s="215"/>
      <c r="G255" s="215"/>
      <c r="H255" s="215"/>
      <c r="I255" s="215"/>
      <c r="J255" s="215"/>
      <c r="K255" s="215"/>
      <c r="L255" s="215"/>
    </row>
    <row r="256" spans="2:13">
      <c r="B256" s="30"/>
      <c r="C256" s="30"/>
      <c r="D256" s="31"/>
      <c r="E256" s="31"/>
      <c r="F256" s="31"/>
      <c r="G256" s="31"/>
      <c r="H256" s="31"/>
      <c r="I256" s="31"/>
      <c r="J256" s="31"/>
      <c r="K256" s="31"/>
      <c r="L256" s="31"/>
    </row>
    <row r="257" spans="2:12">
      <c r="B257" s="208" t="s">
        <v>64</v>
      </c>
      <c r="C257" s="208"/>
      <c r="D257" s="209" t="s">
        <v>65</v>
      </c>
      <c r="E257" s="209"/>
      <c r="F257" s="209"/>
      <c r="G257" s="209"/>
      <c r="H257" s="209"/>
      <c r="I257" s="209"/>
      <c r="J257" s="209"/>
      <c r="K257" s="209"/>
      <c r="L257" s="209"/>
    </row>
    <row r="258" spans="2:12">
      <c r="D258" s="4"/>
      <c r="E258" s="4"/>
      <c r="F258" s="4"/>
      <c r="G258" s="4"/>
      <c r="H258" s="4"/>
      <c r="I258" s="4"/>
    </row>
    <row r="259" spans="2:12">
      <c r="B259" s="206" t="s">
        <v>14</v>
      </c>
      <c r="C259" s="206"/>
      <c r="D259" s="210" t="s">
        <v>55</v>
      </c>
      <c r="E259" s="210"/>
      <c r="F259" s="210"/>
      <c r="G259" s="210"/>
      <c r="H259" s="210"/>
    </row>
    <row r="260" spans="2:12">
      <c r="B260" s="30"/>
      <c r="C260" s="30"/>
      <c r="D260" s="210"/>
      <c r="E260" s="210"/>
      <c r="F260" s="210"/>
      <c r="G260" s="210"/>
      <c r="H260" s="210"/>
    </row>
    <row r="261" spans="2:12">
      <c r="B261" s="30"/>
      <c r="C261" s="30"/>
      <c r="D261" s="210"/>
      <c r="E261" s="210"/>
      <c r="F261" s="210"/>
      <c r="G261" s="210"/>
      <c r="H261" s="210"/>
    </row>
    <row r="263" spans="2:12">
      <c r="B263" s="206" t="s">
        <v>15</v>
      </c>
      <c r="C263" s="206"/>
      <c r="D263" s="207" t="s">
        <v>54</v>
      </c>
      <c r="E263" s="199"/>
      <c r="F263" s="199"/>
      <c r="G263" s="199"/>
      <c r="H263" s="199"/>
      <c r="I263" s="199"/>
      <c r="J263" s="199"/>
      <c r="K263" s="199"/>
      <c r="L263" s="199"/>
    </row>
    <row r="264" spans="2:12">
      <c r="D264" s="199" t="s">
        <v>53</v>
      </c>
      <c r="E264" s="199"/>
      <c r="F264" s="199"/>
      <c r="G264" s="199"/>
      <c r="H264" s="199"/>
      <c r="I264" s="199"/>
      <c r="J264" s="199"/>
      <c r="K264" s="199"/>
      <c r="L264" s="199"/>
    </row>
    <row r="265" spans="2:12">
      <c r="D265" s="199" t="s">
        <v>51</v>
      </c>
      <c r="E265" s="199"/>
      <c r="F265" s="199"/>
      <c r="G265" s="199"/>
      <c r="H265" s="199"/>
      <c r="I265" s="199"/>
      <c r="J265" s="199"/>
      <c r="K265" s="199"/>
      <c r="L265" s="199"/>
    </row>
    <row r="266" spans="2:12">
      <c r="D266" s="207" t="s">
        <v>48</v>
      </c>
      <c r="E266" s="199"/>
      <c r="F266" s="199"/>
      <c r="G266" s="199"/>
      <c r="H266" s="199"/>
      <c r="I266" s="199"/>
      <c r="J266" s="199"/>
      <c r="K266" s="199"/>
      <c r="L266" s="199"/>
    </row>
    <row r="267" spans="2:12">
      <c r="D267" s="199" t="s">
        <v>52</v>
      </c>
      <c r="E267" s="199"/>
      <c r="F267" s="199"/>
      <c r="G267" s="199"/>
      <c r="H267" s="199"/>
      <c r="I267" s="199"/>
      <c r="J267" s="199"/>
      <c r="K267" s="199"/>
      <c r="L267" s="199"/>
    </row>
    <row r="268" spans="2:12">
      <c r="D268" s="199" t="s">
        <v>16</v>
      </c>
      <c r="E268" s="199"/>
      <c r="F268" s="199"/>
      <c r="G268" s="199"/>
      <c r="H268" s="199"/>
      <c r="I268" s="199"/>
      <c r="J268" s="199"/>
      <c r="K268" s="199"/>
      <c r="L268" s="199"/>
    </row>
    <row r="269" spans="2:12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</row>
    <row r="270" spans="2:12">
      <c r="B270" s="19" t="s">
        <v>17</v>
      </c>
      <c r="C270" s="20"/>
      <c r="D270" s="20"/>
      <c r="E270" s="20"/>
      <c r="F270" s="20"/>
      <c r="G270" s="20"/>
      <c r="H270" s="20"/>
      <c r="I270" s="20"/>
      <c r="J270" s="20"/>
      <c r="K270" s="20"/>
      <c r="L270" s="20"/>
    </row>
    <row r="271" spans="2:12">
      <c r="B271" s="21" t="s">
        <v>18</v>
      </c>
      <c r="C271" s="20"/>
      <c r="D271" s="20"/>
      <c r="E271" s="20"/>
      <c r="F271" s="20"/>
      <c r="G271" s="20"/>
      <c r="H271" s="20"/>
      <c r="I271" s="20"/>
      <c r="J271" s="20"/>
      <c r="K271" s="20"/>
      <c r="L271" s="20"/>
    </row>
    <row r="272" spans="2:12">
      <c r="B272" s="19" t="s">
        <v>19</v>
      </c>
      <c r="C272" s="20"/>
      <c r="D272" s="20"/>
      <c r="E272" s="20"/>
      <c r="F272" s="20"/>
      <c r="G272" s="20"/>
      <c r="H272" s="20"/>
      <c r="I272" s="20"/>
      <c r="J272" s="20"/>
      <c r="K272" s="20"/>
      <c r="L272" s="20"/>
    </row>
    <row r="273" spans="2:12">
      <c r="B273" s="21" t="s">
        <v>20</v>
      </c>
      <c r="C273" s="20"/>
      <c r="D273" s="20"/>
      <c r="E273" s="20"/>
      <c r="F273" s="20"/>
      <c r="G273" s="20"/>
      <c r="H273" s="20"/>
      <c r="I273" s="20"/>
      <c r="J273" s="20"/>
      <c r="K273" s="20"/>
      <c r="L273" s="20"/>
    </row>
    <row r="274" spans="2:12">
      <c r="B274" s="21" t="s">
        <v>21</v>
      </c>
      <c r="C274" s="20"/>
      <c r="D274" s="20"/>
      <c r="E274" s="20"/>
      <c r="F274" s="20"/>
      <c r="G274" s="20"/>
      <c r="H274" s="20"/>
      <c r="I274" s="20"/>
      <c r="J274" s="20"/>
      <c r="K274" s="20"/>
      <c r="L274" s="20"/>
    </row>
    <row r="275" spans="2:12">
      <c r="B275" s="21" t="s">
        <v>22</v>
      </c>
      <c r="C275" s="20"/>
      <c r="D275" s="20"/>
      <c r="E275" s="20"/>
      <c r="F275" s="20"/>
      <c r="G275" s="20"/>
      <c r="H275" s="20"/>
      <c r="I275" s="20"/>
      <c r="J275" s="20"/>
      <c r="K275" s="20"/>
      <c r="L275" s="20"/>
    </row>
    <row r="276" spans="2:12">
      <c r="B276" s="21" t="s">
        <v>23</v>
      </c>
      <c r="C276" s="20"/>
      <c r="D276" s="20"/>
      <c r="E276" s="20"/>
      <c r="F276" s="20"/>
      <c r="G276" s="20"/>
      <c r="H276" s="20"/>
      <c r="I276" s="20"/>
      <c r="J276" s="20"/>
      <c r="K276" s="20"/>
      <c r="L276" s="20"/>
    </row>
    <row r="277" spans="2:12">
      <c r="B277" s="21" t="s">
        <v>24</v>
      </c>
      <c r="C277" s="20"/>
      <c r="D277" s="20"/>
      <c r="E277" s="20"/>
      <c r="F277" s="20"/>
      <c r="G277" s="20"/>
      <c r="H277" s="20"/>
      <c r="I277" s="20"/>
      <c r="J277" s="20"/>
      <c r="K277" s="20"/>
      <c r="L277" s="20"/>
    </row>
    <row r="278" spans="2:12">
      <c r="B278" s="21" t="s">
        <v>25</v>
      </c>
      <c r="C278" s="20"/>
      <c r="D278" s="20"/>
      <c r="E278" s="20"/>
      <c r="F278" s="20"/>
      <c r="G278" s="20"/>
      <c r="H278" s="20"/>
      <c r="I278" s="20"/>
      <c r="J278" s="20"/>
      <c r="K278" s="20"/>
      <c r="L278" s="20"/>
    </row>
    <row r="279" spans="2:12">
      <c r="B279" s="21" t="s">
        <v>26</v>
      </c>
      <c r="C279" s="20"/>
      <c r="D279" s="20"/>
      <c r="E279" s="20"/>
      <c r="F279" s="20"/>
      <c r="G279" s="20"/>
      <c r="H279" s="20"/>
      <c r="I279" s="20"/>
      <c r="J279" s="20"/>
      <c r="K279" s="20"/>
      <c r="L279" s="20"/>
    </row>
    <row r="280" spans="2:12">
      <c r="B280" s="21" t="s">
        <v>27</v>
      </c>
      <c r="C280" s="20"/>
      <c r="D280" s="20"/>
      <c r="E280" s="20"/>
      <c r="F280" s="20"/>
      <c r="G280" s="20"/>
      <c r="H280" s="20"/>
      <c r="I280" s="20"/>
      <c r="J280" s="20"/>
      <c r="K280" s="20"/>
      <c r="L280" s="20"/>
    </row>
    <row r="281" spans="2:12">
      <c r="B281" s="5" t="s">
        <v>28</v>
      </c>
    </row>
    <row r="282" spans="2:12">
      <c r="B282" s="5" t="s">
        <v>29</v>
      </c>
    </row>
    <row r="283" spans="2:12">
      <c r="B283" s="5" t="s">
        <v>30</v>
      </c>
    </row>
    <row r="284" spans="2:12">
      <c r="B284" s="5"/>
    </row>
    <row r="285" spans="2:12">
      <c r="B285" s="5" t="s">
        <v>31</v>
      </c>
    </row>
    <row r="286" spans="2:12">
      <c r="B286" s="5" t="s">
        <v>32</v>
      </c>
    </row>
    <row r="287" spans="2:12">
      <c r="B287" s="5" t="s">
        <v>33</v>
      </c>
    </row>
    <row r="288" spans="2:12">
      <c r="B288" s="5"/>
    </row>
    <row r="289" spans="2:13">
      <c r="B289" s="5" t="s">
        <v>34</v>
      </c>
    </row>
    <row r="290" spans="2:13" ht="16.5" thickBot="1">
      <c r="B290" s="5" t="s">
        <v>35</v>
      </c>
    </row>
    <row r="291" spans="2:13" ht="25.5">
      <c r="B291" s="200" t="s">
        <v>36</v>
      </c>
      <c r="C291" s="203" t="s">
        <v>37</v>
      </c>
      <c r="D291" s="9" t="s">
        <v>38</v>
      </c>
      <c r="E291" s="10" t="s">
        <v>40</v>
      </c>
      <c r="F291" s="10" t="s">
        <v>41</v>
      </c>
      <c r="G291" s="9" t="s">
        <v>42</v>
      </c>
      <c r="H291" s="9" t="s">
        <v>44</v>
      </c>
      <c r="I291" s="203" t="s">
        <v>46</v>
      </c>
    </row>
    <row r="292" spans="2:13">
      <c r="B292" s="201"/>
      <c r="C292" s="204"/>
      <c r="D292" s="11"/>
      <c r="E292" s="11" t="s">
        <v>49</v>
      </c>
      <c r="F292" s="11" t="s">
        <v>50</v>
      </c>
      <c r="G292" s="12"/>
      <c r="H292" s="11"/>
      <c r="I292" s="204"/>
    </row>
    <row r="293" spans="2:13">
      <c r="B293" s="201"/>
      <c r="C293" s="204"/>
      <c r="D293" s="13" t="s">
        <v>39</v>
      </c>
      <c r="E293" s="14"/>
      <c r="F293" s="14"/>
      <c r="G293" s="12" t="s">
        <v>43</v>
      </c>
      <c r="H293" s="11" t="s">
        <v>45</v>
      </c>
      <c r="I293" s="204"/>
    </row>
    <row r="294" spans="2:13" ht="16.5" thickBot="1">
      <c r="B294" s="202"/>
      <c r="C294" s="205"/>
      <c r="D294" s="15"/>
      <c r="E294" s="15"/>
      <c r="F294" s="15"/>
      <c r="G294" s="15"/>
      <c r="H294" s="16"/>
      <c r="I294" s="205"/>
    </row>
    <row r="295" spans="2:13" ht="16.5" thickBot="1">
      <c r="B295" s="197">
        <v>1</v>
      </c>
      <c r="C295" s="7">
        <v>1</v>
      </c>
      <c r="D295" s="7">
        <v>25</v>
      </c>
      <c r="E295" s="7">
        <v>5</v>
      </c>
      <c r="F295" s="23">
        <v>4.9950000000000001</v>
      </c>
      <c r="G295" s="7">
        <f>F295-E295</f>
        <v>-4.9999999999998934E-3</v>
      </c>
      <c r="H295" s="7">
        <f>((F295-E295)/E295)*100</f>
        <v>-9.9999999999997882E-2</v>
      </c>
      <c r="I295" s="8"/>
    </row>
    <row r="296" spans="2:13" ht="16.5" thickBot="1">
      <c r="B296" s="198"/>
      <c r="C296" s="7">
        <v>2</v>
      </c>
      <c r="D296" s="7">
        <v>25</v>
      </c>
      <c r="E296" s="7">
        <v>5</v>
      </c>
      <c r="F296" s="23">
        <v>4.9969999999999999</v>
      </c>
      <c r="G296" s="7">
        <f>F296-E296</f>
        <v>-3.0000000000001137E-3</v>
      </c>
      <c r="H296" s="7">
        <f>((F296-E296)/E296)*100</f>
        <v>-6.0000000000002274E-2</v>
      </c>
      <c r="I296" s="8"/>
      <c r="L296" s="24">
        <f>(H295+H296)/2</f>
        <v>-8.0000000000000071E-2</v>
      </c>
    </row>
    <row r="298" spans="2:13">
      <c r="C298" s="6" t="s">
        <v>47</v>
      </c>
    </row>
    <row r="299" spans="2:13">
      <c r="B299" s="6"/>
    </row>
    <row r="300" spans="2:13" ht="18.75">
      <c r="B300" s="6"/>
      <c r="C300" s="34" t="s">
        <v>66</v>
      </c>
      <c r="D300" s="34"/>
      <c r="E300" s="34"/>
      <c r="F300" s="36" t="s">
        <v>67</v>
      </c>
      <c r="G300" s="36"/>
      <c r="H300" s="36"/>
      <c r="I300" s="36"/>
      <c r="J300" s="36"/>
      <c r="K300" s="36"/>
      <c r="L300" s="36"/>
      <c r="M300" s="35"/>
    </row>
    <row r="301" spans="2:13">
      <c r="B301" s="6"/>
      <c r="D301" s="4"/>
      <c r="E301" s="4"/>
      <c r="F301" s="4"/>
      <c r="G301" s="4"/>
      <c r="H301" s="4"/>
      <c r="I301" s="4"/>
    </row>
    <row r="302" spans="2:13">
      <c r="B302" s="6"/>
      <c r="D302" s="1" t="s">
        <v>68</v>
      </c>
    </row>
    <row r="303" spans="2:13"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</row>
    <row r="304" spans="2:13">
      <c r="B304" s="22" t="s">
        <v>194</v>
      </c>
      <c r="D304" s="22"/>
      <c r="E304" s="22"/>
      <c r="F304" s="22"/>
      <c r="G304" s="22"/>
      <c r="H304" s="22"/>
      <c r="I304" s="22"/>
      <c r="J304" s="22"/>
      <c r="K304" s="22"/>
      <c r="L304" s="22"/>
    </row>
    <row r="305" spans="2:12"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</row>
    <row r="306" spans="2:12">
      <c r="B306" s="6"/>
      <c r="C306" s="6"/>
    </row>
    <row r="308" spans="2:12">
      <c r="I308" s="213" t="s">
        <v>0</v>
      </c>
      <c r="J308" s="213"/>
      <c r="K308" s="213"/>
      <c r="L308" s="213"/>
    </row>
    <row r="309" spans="2:12">
      <c r="I309" s="213" t="s">
        <v>1</v>
      </c>
      <c r="J309" s="213"/>
      <c r="K309" s="213"/>
      <c r="L309" s="213"/>
    </row>
    <row r="310" spans="2:12">
      <c r="I310" s="213" t="s">
        <v>59</v>
      </c>
      <c r="J310" s="213"/>
      <c r="K310" s="213"/>
      <c r="L310" s="213"/>
    </row>
    <row r="311" spans="2:12">
      <c r="I311" s="213" t="s">
        <v>2</v>
      </c>
      <c r="J311" s="213"/>
      <c r="K311" s="213"/>
      <c r="L311" s="213"/>
    </row>
    <row r="312" spans="2:12">
      <c r="I312" s="213"/>
      <c r="J312" s="213"/>
      <c r="K312" s="213"/>
      <c r="L312" s="213"/>
    </row>
    <row r="313" spans="2:12">
      <c r="I313" s="28"/>
      <c r="J313" s="28"/>
      <c r="K313" s="28"/>
      <c r="L313" s="28"/>
    </row>
    <row r="314" spans="2:12">
      <c r="H314" s="3" t="s">
        <v>58</v>
      </c>
      <c r="J314" s="213" t="s">
        <v>71</v>
      </c>
      <c r="K314" s="213"/>
      <c r="L314" s="213"/>
    </row>
    <row r="316" spans="2:12">
      <c r="B316" s="1" t="s">
        <v>3</v>
      </c>
      <c r="I316" s="4" t="s">
        <v>56</v>
      </c>
      <c r="J316" s="4"/>
      <c r="K316" s="4"/>
      <c r="L316" s="28">
        <v>5</v>
      </c>
    </row>
    <row r="318" spans="2:12">
      <c r="B318" s="1" t="s">
        <v>4</v>
      </c>
      <c r="D318" s="214" t="str">
        <f>J314</f>
        <v>14.03.2023y</v>
      </c>
      <c r="E318" s="214"/>
      <c r="F318" s="28"/>
      <c r="G318" s="28"/>
      <c r="H318" s="4"/>
      <c r="I318" s="4" t="s">
        <v>5</v>
      </c>
      <c r="J318" s="4"/>
      <c r="K318" s="214" t="str">
        <f>D318</f>
        <v>14.03.2023y</v>
      </c>
      <c r="L318" s="214"/>
    </row>
    <row r="321" spans="2:13">
      <c r="B321" s="211" t="s">
        <v>7</v>
      </c>
      <c r="C321" s="211"/>
      <c r="D321" s="38" t="s">
        <v>193</v>
      </c>
      <c r="E321" s="38"/>
      <c r="F321" s="38"/>
      <c r="G321" s="38"/>
      <c r="H321" s="38"/>
      <c r="I321" s="38"/>
      <c r="J321" s="38"/>
      <c r="K321" s="38"/>
      <c r="L321" s="38"/>
      <c r="M321" s="38"/>
    </row>
    <row r="322" spans="2:13">
      <c r="B322" s="211" t="s">
        <v>6</v>
      </c>
      <c r="C322" s="211"/>
      <c r="D322" s="38" t="s">
        <v>60</v>
      </c>
      <c r="E322" s="38"/>
      <c r="F322" s="38"/>
      <c r="G322" s="38"/>
      <c r="H322" s="38"/>
      <c r="I322" s="38"/>
      <c r="J322" s="38"/>
      <c r="K322" s="38"/>
      <c r="L322" s="38"/>
      <c r="M322" s="38"/>
    </row>
    <row r="323" spans="2:13">
      <c r="B323" s="29"/>
      <c r="C323" s="29"/>
      <c r="D323" s="32" t="s">
        <v>61</v>
      </c>
      <c r="E323" s="32"/>
      <c r="F323" s="32"/>
      <c r="G323" s="32"/>
      <c r="H323" s="32"/>
      <c r="I323" s="32"/>
      <c r="J323" s="32"/>
      <c r="K323" s="32"/>
      <c r="L323" s="32"/>
      <c r="M323" s="32"/>
    </row>
    <row r="324" spans="2:13">
      <c r="B324" s="29"/>
      <c r="C324" s="29"/>
      <c r="D324" s="38" t="s">
        <v>62</v>
      </c>
      <c r="E324" s="38"/>
      <c r="F324" s="38"/>
      <c r="G324" s="38"/>
      <c r="H324" s="38"/>
      <c r="I324" s="38"/>
      <c r="J324" s="38"/>
      <c r="K324" s="38"/>
      <c r="L324" s="38"/>
      <c r="M324" s="38"/>
    </row>
    <row r="325" spans="2:13">
      <c r="D325" s="4"/>
      <c r="E325" s="4"/>
      <c r="F325" s="4"/>
      <c r="G325" s="4"/>
      <c r="H325" s="4"/>
      <c r="I325" s="4"/>
      <c r="J325" s="4"/>
    </row>
    <row r="327" spans="2:13">
      <c r="B327" s="4" t="s">
        <v>8</v>
      </c>
      <c r="C327" s="4"/>
      <c r="D327" s="212" t="s">
        <v>63</v>
      </c>
      <c r="E327" s="212"/>
      <c r="F327" s="212"/>
      <c r="G327" s="212"/>
      <c r="H327" s="212"/>
      <c r="I327" s="212"/>
    </row>
    <row r="328" spans="2:13">
      <c r="B328" s="4" t="s">
        <v>9</v>
      </c>
      <c r="C328" s="4"/>
      <c r="D328" s="212"/>
      <c r="E328" s="212"/>
      <c r="F328" s="212"/>
      <c r="G328" s="212"/>
      <c r="H328" s="212"/>
      <c r="I328" s="212"/>
    </row>
    <row r="330" spans="2:13">
      <c r="B330" s="206" t="s">
        <v>10</v>
      </c>
      <c r="C330" s="206"/>
      <c r="D330" s="213" t="s">
        <v>11</v>
      </c>
      <c r="E330" s="213"/>
      <c r="F330" s="213"/>
      <c r="G330" s="213"/>
      <c r="H330" s="213"/>
      <c r="I330" s="213"/>
    </row>
    <row r="332" spans="2:13">
      <c r="B332" s="206" t="s">
        <v>12</v>
      </c>
      <c r="C332" s="206"/>
      <c r="D332" s="215" t="s">
        <v>13</v>
      </c>
      <c r="E332" s="215"/>
      <c r="F332" s="215"/>
      <c r="G332" s="215"/>
      <c r="H332" s="215"/>
      <c r="I332" s="215"/>
      <c r="J332" s="215"/>
      <c r="K332" s="215"/>
      <c r="L332" s="215"/>
    </row>
    <row r="333" spans="2:13">
      <c r="B333" s="30"/>
      <c r="C333" s="30"/>
      <c r="D333" s="31"/>
      <c r="E333" s="31"/>
      <c r="F333" s="31"/>
      <c r="G333" s="31"/>
      <c r="H333" s="31"/>
      <c r="I333" s="31"/>
      <c r="J333" s="31"/>
      <c r="K333" s="31"/>
      <c r="L333" s="31"/>
    </row>
    <row r="334" spans="2:13">
      <c r="B334" s="208" t="s">
        <v>64</v>
      </c>
      <c r="C334" s="208"/>
      <c r="D334" s="209" t="s">
        <v>65</v>
      </c>
      <c r="E334" s="209"/>
      <c r="F334" s="209"/>
      <c r="G334" s="209"/>
      <c r="H334" s="209"/>
      <c r="I334" s="209"/>
      <c r="J334" s="209"/>
      <c r="K334" s="209"/>
      <c r="L334" s="209"/>
    </row>
    <row r="335" spans="2:13">
      <c r="D335" s="4"/>
      <c r="E335" s="4"/>
      <c r="F335" s="4"/>
      <c r="G335" s="4"/>
      <c r="H335" s="4"/>
      <c r="I335" s="4"/>
    </row>
    <row r="336" spans="2:13">
      <c r="B336" s="206" t="s">
        <v>14</v>
      </c>
      <c r="C336" s="206"/>
      <c r="D336" s="210" t="s">
        <v>55</v>
      </c>
      <c r="E336" s="210"/>
      <c r="F336" s="210"/>
      <c r="G336" s="210"/>
      <c r="H336" s="210"/>
    </row>
    <row r="337" spans="2:12">
      <c r="B337" s="30"/>
      <c r="C337" s="30"/>
      <c r="D337" s="210"/>
      <c r="E337" s="210"/>
      <c r="F337" s="210"/>
      <c r="G337" s="210"/>
      <c r="H337" s="210"/>
    </row>
    <row r="338" spans="2:12">
      <c r="B338" s="30"/>
      <c r="C338" s="30"/>
      <c r="D338" s="210"/>
      <c r="E338" s="210"/>
      <c r="F338" s="210"/>
      <c r="G338" s="210"/>
      <c r="H338" s="210"/>
    </row>
    <row r="340" spans="2:12">
      <c r="B340" s="206" t="s">
        <v>15</v>
      </c>
      <c r="C340" s="206"/>
      <c r="D340" s="207" t="s">
        <v>54</v>
      </c>
      <c r="E340" s="199"/>
      <c r="F340" s="199"/>
      <c r="G340" s="199"/>
      <c r="H340" s="199"/>
      <c r="I340" s="199"/>
      <c r="J340" s="199"/>
      <c r="K340" s="199"/>
      <c r="L340" s="199"/>
    </row>
    <row r="341" spans="2:12">
      <c r="D341" s="199" t="s">
        <v>53</v>
      </c>
      <c r="E341" s="199"/>
      <c r="F341" s="199"/>
      <c r="G341" s="199"/>
      <c r="H341" s="199"/>
      <c r="I341" s="199"/>
      <c r="J341" s="199"/>
      <c r="K341" s="199"/>
      <c r="L341" s="199"/>
    </row>
    <row r="342" spans="2:12">
      <c r="D342" s="199" t="s">
        <v>51</v>
      </c>
      <c r="E342" s="199"/>
      <c r="F342" s="199"/>
      <c r="G342" s="199"/>
      <c r="H342" s="199"/>
      <c r="I342" s="199"/>
      <c r="J342" s="199"/>
      <c r="K342" s="199"/>
      <c r="L342" s="199"/>
    </row>
    <row r="343" spans="2:12">
      <c r="D343" s="207" t="s">
        <v>48</v>
      </c>
      <c r="E343" s="199"/>
      <c r="F343" s="199"/>
      <c r="G343" s="199"/>
      <c r="H343" s="199"/>
      <c r="I343" s="199"/>
      <c r="J343" s="199"/>
      <c r="K343" s="199"/>
      <c r="L343" s="199"/>
    </row>
    <row r="344" spans="2:12">
      <c r="D344" s="199" t="s">
        <v>52</v>
      </c>
      <c r="E344" s="199"/>
      <c r="F344" s="199"/>
      <c r="G344" s="199"/>
      <c r="H344" s="199"/>
      <c r="I344" s="199"/>
      <c r="J344" s="199"/>
      <c r="K344" s="199"/>
      <c r="L344" s="199"/>
    </row>
    <row r="345" spans="2:12">
      <c r="D345" s="199" t="s">
        <v>16</v>
      </c>
      <c r="E345" s="199"/>
      <c r="F345" s="199"/>
      <c r="G345" s="199"/>
      <c r="H345" s="199"/>
      <c r="I345" s="199"/>
      <c r="J345" s="199"/>
      <c r="K345" s="199"/>
      <c r="L345" s="199"/>
    </row>
    <row r="346" spans="2:12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</row>
    <row r="347" spans="2:12">
      <c r="B347" s="19" t="s">
        <v>17</v>
      </c>
      <c r="C347" s="20"/>
      <c r="D347" s="20"/>
      <c r="E347" s="20"/>
      <c r="F347" s="20"/>
      <c r="G347" s="20"/>
      <c r="H347" s="20"/>
      <c r="I347" s="20"/>
      <c r="J347" s="20"/>
      <c r="K347" s="20"/>
      <c r="L347" s="20"/>
    </row>
    <row r="348" spans="2:12">
      <c r="B348" s="21" t="s">
        <v>18</v>
      </c>
      <c r="C348" s="20"/>
      <c r="D348" s="20"/>
      <c r="E348" s="20"/>
      <c r="F348" s="20"/>
      <c r="G348" s="20"/>
      <c r="H348" s="20"/>
      <c r="I348" s="20"/>
      <c r="J348" s="20"/>
      <c r="K348" s="20"/>
      <c r="L348" s="20"/>
    </row>
    <row r="349" spans="2:12">
      <c r="B349" s="19" t="s">
        <v>19</v>
      </c>
      <c r="C349" s="20"/>
      <c r="D349" s="20"/>
      <c r="E349" s="20"/>
      <c r="F349" s="20"/>
      <c r="G349" s="20"/>
      <c r="H349" s="20"/>
      <c r="I349" s="20"/>
      <c r="J349" s="20"/>
      <c r="K349" s="20"/>
      <c r="L349" s="20"/>
    </row>
    <row r="350" spans="2:12">
      <c r="B350" s="21" t="s">
        <v>20</v>
      </c>
      <c r="C350" s="20"/>
      <c r="D350" s="20"/>
      <c r="E350" s="20"/>
      <c r="F350" s="20"/>
      <c r="G350" s="20"/>
      <c r="H350" s="20"/>
      <c r="I350" s="20"/>
      <c r="J350" s="20"/>
      <c r="K350" s="20"/>
      <c r="L350" s="20"/>
    </row>
    <row r="351" spans="2:12">
      <c r="B351" s="21" t="s">
        <v>21</v>
      </c>
      <c r="C351" s="20"/>
      <c r="D351" s="20"/>
      <c r="E351" s="20"/>
      <c r="F351" s="20"/>
      <c r="G351" s="20"/>
      <c r="H351" s="20"/>
      <c r="I351" s="20"/>
      <c r="J351" s="20"/>
      <c r="K351" s="20"/>
      <c r="L351" s="20"/>
    </row>
    <row r="352" spans="2:12">
      <c r="B352" s="21" t="s">
        <v>22</v>
      </c>
      <c r="C352" s="20"/>
      <c r="D352" s="20"/>
      <c r="E352" s="20"/>
      <c r="F352" s="20"/>
      <c r="G352" s="20"/>
      <c r="H352" s="20"/>
      <c r="I352" s="20"/>
      <c r="J352" s="20"/>
      <c r="K352" s="20"/>
      <c r="L352" s="20"/>
    </row>
    <row r="353" spans="2:12">
      <c r="B353" s="21" t="s">
        <v>23</v>
      </c>
      <c r="C353" s="20"/>
      <c r="D353" s="20"/>
      <c r="E353" s="20"/>
      <c r="F353" s="20"/>
      <c r="G353" s="20"/>
      <c r="H353" s="20"/>
      <c r="I353" s="20"/>
      <c r="J353" s="20"/>
      <c r="K353" s="20"/>
      <c r="L353" s="20"/>
    </row>
    <row r="354" spans="2:12">
      <c r="B354" s="21" t="s">
        <v>24</v>
      </c>
      <c r="C354" s="20"/>
      <c r="D354" s="20"/>
      <c r="E354" s="20"/>
      <c r="F354" s="20"/>
      <c r="G354" s="20"/>
      <c r="H354" s="20"/>
      <c r="I354" s="20"/>
      <c r="J354" s="20"/>
      <c r="K354" s="20"/>
      <c r="L354" s="20"/>
    </row>
    <row r="355" spans="2:12">
      <c r="B355" s="21" t="s">
        <v>25</v>
      </c>
      <c r="C355" s="20"/>
      <c r="D355" s="20"/>
      <c r="E355" s="20"/>
      <c r="F355" s="20"/>
      <c r="G355" s="20"/>
      <c r="H355" s="20"/>
      <c r="I355" s="20"/>
      <c r="J355" s="20"/>
      <c r="K355" s="20"/>
      <c r="L355" s="20"/>
    </row>
    <row r="356" spans="2:12">
      <c r="B356" s="21" t="s">
        <v>26</v>
      </c>
      <c r="C356" s="20"/>
      <c r="D356" s="20"/>
      <c r="E356" s="20"/>
      <c r="F356" s="20"/>
      <c r="G356" s="20"/>
      <c r="H356" s="20"/>
      <c r="I356" s="20"/>
      <c r="J356" s="20"/>
      <c r="K356" s="20"/>
      <c r="L356" s="20"/>
    </row>
    <row r="357" spans="2:12">
      <c r="B357" s="21" t="s">
        <v>27</v>
      </c>
      <c r="C357" s="20"/>
      <c r="D357" s="20"/>
      <c r="E357" s="20"/>
      <c r="F357" s="20"/>
      <c r="G357" s="20"/>
      <c r="H357" s="20"/>
      <c r="I357" s="20"/>
      <c r="J357" s="20"/>
      <c r="K357" s="20"/>
      <c r="L357" s="20"/>
    </row>
    <row r="358" spans="2:12">
      <c r="B358" s="5" t="s">
        <v>28</v>
      </c>
    </row>
    <row r="359" spans="2:12">
      <c r="B359" s="5" t="s">
        <v>29</v>
      </c>
    </row>
    <row r="360" spans="2:12">
      <c r="B360" s="5" t="s">
        <v>30</v>
      </c>
    </row>
    <row r="361" spans="2:12">
      <c r="B361" s="5"/>
    </row>
    <row r="362" spans="2:12">
      <c r="B362" s="5" t="s">
        <v>31</v>
      </c>
    </row>
    <row r="363" spans="2:12">
      <c r="B363" s="5" t="s">
        <v>32</v>
      </c>
    </row>
    <row r="364" spans="2:12">
      <c r="B364" s="5" t="s">
        <v>33</v>
      </c>
    </row>
    <row r="365" spans="2:12">
      <c r="B365" s="5"/>
    </row>
    <row r="366" spans="2:12">
      <c r="B366" s="5" t="s">
        <v>34</v>
      </c>
    </row>
    <row r="367" spans="2:12" ht="16.5" thickBot="1">
      <c r="B367" s="5" t="s">
        <v>35</v>
      </c>
    </row>
    <row r="368" spans="2:12" ht="25.5">
      <c r="B368" s="200" t="s">
        <v>36</v>
      </c>
      <c r="C368" s="203" t="s">
        <v>37</v>
      </c>
      <c r="D368" s="9" t="s">
        <v>38</v>
      </c>
      <c r="E368" s="10" t="s">
        <v>40</v>
      </c>
      <c r="F368" s="10" t="s">
        <v>41</v>
      </c>
      <c r="G368" s="9" t="s">
        <v>42</v>
      </c>
      <c r="H368" s="9" t="s">
        <v>44</v>
      </c>
      <c r="I368" s="203" t="s">
        <v>46</v>
      </c>
    </row>
    <row r="369" spans="2:13">
      <c r="B369" s="201"/>
      <c r="C369" s="204"/>
      <c r="D369" s="11"/>
      <c r="E369" s="11" t="s">
        <v>49</v>
      </c>
      <c r="F369" s="11" t="s">
        <v>50</v>
      </c>
      <c r="G369" s="12"/>
      <c r="H369" s="11"/>
      <c r="I369" s="204"/>
    </row>
    <row r="370" spans="2:13">
      <c r="B370" s="201"/>
      <c r="C370" s="204"/>
      <c r="D370" s="13" t="s">
        <v>39</v>
      </c>
      <c r="E370" s="14"/>
      <c r="F370" s="14"/>
      <c r="G370" s="12" t="s">
        <v>43</v>
      </c>
      <c r="H370" s="11" t="s">
        <v>45</v>
      </c>
      <c r="I370" s="204"/>
    </row>
    <row r="371" spans="2:13" ht="16.5" thickBot="1">
      <c r="B371" s="202"/>
      <c r="C371" s="205"/>
      <c r="D371" s="15"/>
      <c r="E371" s="15"/>
      <c r="F371" s="15"/>
      <c r="G371" s="15"/>
      <c r="H371" s="16"/>
      <c r="I371" s="205"/>
    </row>
    <row r="372" spans="2:13" ht="16.5" thickBot="1">
      <c r="B372" s="197">
        <v>1</v>
      </c>
      <c r="C372" s="7">
        <v>1</v>
      </c>
      <c r="D372" s="7">
        <v>25</v>
      </c>
      <c r="E372" s="7">
        <v>5</v>
      </c>
      <c r="F372" s="23">
        <v>4.9980000000000002</v>
      </c>
      <c r="G372" s="7">
        <f>F372-E372</f>
        <v>-1.9999999999997797E-3</v>
      </c>
      <c r="H372" s="7">
        <f>((F372-E372)/E372)*100</f>
        <v>-3.9999999999995595E-2</v>
      </c>
      <c r="I372" s="8"/>
    </row>
    <row r="373" spans="2:13" ht="16.5" thickBot="1">
      <c r="B373" s="198"/>
      <c r="C373" s="7">
        <v>2</v>
      </c>
      <c r="D373" s="7">
        <v>25</v>
      </c>
      <c r="E373" s="7">
        <v>5</v>
      </c>
      <c r="F373" s="23">
        <v>4.9939999999999998</v>
      </c>
      <c r="G373" s="7">
        <f>F373-E373</f>
        <v>-6.0000000000002274E-3</v>
      </c>
      <c r="H373" s="7">
        <f>((F373-E373)/E373)*100</f>
        <v>-0.12000000000000455</v>
      </c>
      <c r="I373" s="8"/>
      <c r="L373" s="24">
        <f>(H372+H373)/2</f>
        <v>-8.0000000000000071E-2</v>
      </c>
    </row>
    <row r="375" spans="2:13">
      <c r="C375" s="6" t="s">
        <v>47</v>
      </c>
    </row>
    <row r="376" spans="2:13">
      <c r="B376" s="6"/>
    </row>
    <row r="377" spans="2:13" ht="18.75">
      <c r="B377" s="6"/>
      <c r="C377" s="34" t="s">
        <v>66</v>
      </c>
      <c r="D377" s="34"/>
      <c r="E377" s="34"/>
      <c r="F377" s="36" t="s">
        <v>67</v>
      </c>
      <c r="G377" s="36"/>
      <c r="H377" s="36"/>
      <c r="I377" s="36"/>
      <c r="J377" s="36"/>
      <c r="K377" s="36"/>
      <c r="L377" s="36"/>
      <c r="M377" s="35"/>
    </row>
    <row r="378" spans="2:13">
      <c r="B378" s="6"/>
      <c r="D378" s="4"/>
      <c r="E378" s="4"/>
      <c r="F378" s="4"/>
      <c r="G378" s="4"/>
      <c r="H378" s="4"/>
      <c r="I378" s="4"/>
    </row>
    <row r="379" spans="2:13">
      <c r="B379" s="6"/>
      <c r="D379" s="1" t="s">
        <v>68</v>
      </c>
    </row>
    <row r="380" spans="2:13"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</row>
    <row r="381" spans="2:13">
      <c r="B381" s="22" t="s">
        <v>194</v>
      </c>
      <c r="D381" s="22"/>
      <c r="E381" s="22"/>
      <c r="F381" s="22"/>
      <c r="G381" s="22"/>
      <c r="H381" s="22"/>
      <c r="I381" s="22"/>
      <c r="J381" s="22"/>
      <c r="K381" s="22"/>
      <c r="L381" s="22"/>
    </row>
    <row r="382" spans="2:13"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</row>
    <row r="383" spans="2:13">
      <c r="B383" s="6"/>
      <c r="C383" s="6"/>
    </row>
    <row r="385" spans="2:13">
      <c r="I385" s="213" t="s">
        <v>0</v>
      </c>
      <c r="J385" s="213"/>
      <c r="K385" s="213"/>
      <c r="L385" s="213"/>
    </row>
    <row r="386" spans="2:13">
      <c r="I386" s="213" t="s">
        <v>1</v>
      </c>
      <c r="J386" s="213"/>
      <c r="K386" s="213"/>
      <c r="L386" s="213"/>
    </row>
    <row r="387" spans="2:13">
      <c r="I387" s="213" t="s">
        <v>59</v>
      </c>
      <c r="J387" s="213"/>
      <c r="K387" s="213"/>
      <c r="L387" s="213"/>
    </row>
    <row r="388" spans="2:13">
      <c r="I388" s="213" t="s">
        <v>2</v>
      </c>
      <c r="J388" s="213"/>
      <c r="K388" s="213"/>
      <c r="L388" s="213"/>
    </row>
    <row r="389" spans="2:13">
      <c r="I389" s="213"/>
      <c r="J389" s="213"/>
      <c r="K389" s="213"/>
      <c r="L389" s="213"/>
    </row>
    <row r="390" spans="2:13">
      <c r="I390" s="28"/>
      <c r="J390" s="28"/>
      <c r="K390" s="28"/>
      <c r="L390" s="28"/>
    </row>
    <row r="391" spans="2:13">
      <c r="H391" s="3" t="s">
        <v>58</v>
      </c>
      <c r="J391" s="213" t="s">
        <v>71</v>
      </c>
      <c r="K391" s="213"/>
      <c r="L391" s="213"/>
    </row>
    <row r="393" spans="2:13">
      <c r="B393" s="1" t="s">
        <v>3</v>
      </c>
      <c r="I393" s="4" t="s">
        <v>56</v>
      </c>
      <c r="J393" s="4"/>
      <c r="K393" s="4"/>
      <c r="L393" s="28">
        <v>6</v>
      </c>
    </row>
    <row r="395" spans="2:13">
      <c r="B395" s="1" t="s">
        <v>4</v>
      </c>
      <c r="D395" s="214" t="str">
        <f>J391</f>
        <v>14.03.2023y</v>
      </c>
      <c r="E395" s="214"/>
      <c r="F395" s="28"/>
      <c r="G395" s="28"/>
      <c r="H395" s="4"/>
      <c r="I395" s="4" t="s">
        <v>5</v>
      </c>
      <c r="J395" s="4"/>
      <c r="K395" s="214" t="str">
        <f>D395</f>
        <v>14.03.2023y</v>
      </c>
      <c r="L395" s="214"/>
    </row>
    <row r="398" spans="2:13">
      <c r="B398" s="211" t="s">
        <v>7</v>
      </c>
      <c r="C398" s="211"/>
      <c r="D398" s="38" t="s">
        <v>193</v>
      </c>
      <c r="E398" s="38"/>
      <c r="F398" s="38"/>
      <c r="G398" s="38"/>
      <c r="H398" s="38"/>
      <c r="I398" s="38"/>
      <c r="J398" s="38"/>
      <c r="K398" s="38"/>
      <c r="L398" s="38"/>
      <c r="M398" s="38"/>
    </row>
    <row r="399" spans="2:13">
      <c r="B399" s="211" t="s">
        <v>6</v>
      </c>
      <c r="C399" s="211"/>
      <c r="D399" s="38" t="s">
        <v>60</v>
      </c>
      <c r="E399" s="38"/>
      <c r="F399" s="38"/>
      <c r="G399" s="38"/>
      <c r="H399" s="38"/>
      <c r="I399" s="38"/>
      <c r="J399" s="38"/>
      <c r="K399" s="38"/>
      <c r="L399" s="38"/>
      <c r="M399" s="38"/>
    </row>
    <row r="400" spans="2:13">
      <c r="B400" s="29"/>
      <c r="C400" s="29"/>
      <c r="D400" s="32" t="s">
        <v>61</v>
      </c>
      <c r="E400" s="32"/>
      <c r="F400" s="32"/>
      <c r="G400" s="32"/>
      <c r="H400" s="32"/>
      <c r="I400" s="32"/>
      <c r="J400" s="32"/>
      <c r="K400" s="32"/>
      <c r="L400" s="32"/>
      <c r="M400" s="32"/>
    </row>
    <row r="401" spans="2:13">
      <c r="B401" s="29"/>
      <c r="C401" s="29"/>
      <c r="D401" s="38" t="s">
        <v>62</v>
      </c>
      <c r="E401" s="38"/>
      <c r="F401" s="38"/>
      <c r="G401" s="38"/>
      <c r="H401" s="38"/>
      <c r="I401" s="38"/>
      <c r="J401" s="38"/>
      <c r="K401" s="38"/>
      <c r="L401" s="38"/>
      <c r="M401" s="38"/>
    </row>
    <row r="402" spans="2:13">
      <c r="D402" s="4"/>
      <c r="E402" s="4"/>
      <c r="F402" s="4"/>
      <c r="G402" s="4"/>
      <c r="H402" s="4"/>
      <c r="I402" s="4"/>
      <c r="J402" s="4"/>
    </row>
    <row r="404" spans="2:13">
      <c r="B404" s="4" t="s">
        <v>8</v>
      </c>
      <c r="C404" s="4"/>
      <c r="D404" s="212" t="s">
        <v>63</v>
      </c>
      <c r="E404" s="212"/>
      <c r="F404" s="212"/>
      <c r="G404" s="212"/>
      <c r="H404" s="212"/>
      <c r="I404" s="212"/>
    </row>
    <row r="405" spans="2:13">
      <c r="B405" s="4" t="s">
        <v>9</v>
      </c>
      <c r="C405" s="4"/>
      <c r="D405" s="212"/>
      <c r="E405" s="212"/>
      <c r="F405" s="212"/>
      <c r="G405" s="212"/>
      <c r="H405" s="212"/>
      <c r="I405" s="212"/>
    </row>
    <row r="407" spans="2:13">
      <c r="B407" s="206" t="s">
        <v>10</v>
      </c>
      <c r="C407" s="206"/>
      <c r="D407" s="213" t="s">
        <v>11</v>
      </c>
      <c r="E407" s="213"/>
      <c r="F407" s="213"/>
      <c r="G407" s="213"/>
      <c r="H407" s="213"/>
      <c r="I407" s="213"/>
    </row>
    <row r="409" spans="2:13">
      <c r="B409" s="206" t="s">
        <v>12</v>
      </c>
      <c r="C409" s="206"/>
      <c r="D409" s="215" t="s">
        <v>13</v>
      </c>
      <c r="E409" s="215"/>
      <c r="F409" s="215"/>
      <c r="G409" s="215"/>
      <c r="H409" s="215"/>
      <c r="I409" s="215"/>
      <c r="J409" s="215"/>
      <c r="K409" s="215"/>
      <c r="L409" s="215"/>
    </row>
    <row r="410" spans="2:13">
      <c r="B410" s="30"/>
      <c r="C410" s="30"/>
      <c r="D410" s="31"/>
      <c r="E410" s="31"/>
      <c r="F410" s="31"/>
      <c r="G410" s="31"/>
      <c r="H410" s="31"/>
      <c r="I410" s="31"/>
      <c r="J410" s="31"/>
      <c r="K410" s="31"/>
      <c r="L410" s="31"/>
    </row>
    <row r="411" spans="2:13">
      <c r="B411" s="208" t="s">
        <v>64</v>
      </c>
      <c r="C411" s="208"/>
      <c r="D411" s="209" t="s">
        <v>65</v>
      </c>
      <c r="E411" s="209"/>
      <c r="F411" s="209"/>
      <c r="G411" s="209"/>
      <c r="H411" s="209"/>
      <c r="I411" s="209"/>
      <c r="J411" s="209"/>
      <c r="K411" s="209"/>
      <c r="L411" s="209"/>
    </row>
    <row r="412" spans="2:13">
      <c r="D412" s="4"/>
      <c r="E412" s="4"/>
      <c r="F412" s="4"/>
      <c r="G412" s="4"/>
      <c r="H412" s="4"/>
      <c r="I412" s="4"/>
    </row>
    <row r="413" spans="2:13">
      <c r="B413" s="206" t="s">
        <v>14</v>
      </c>
      <c r="C413" s="206"/>
      <c r="D413" s="210" t="s">
        <v>55</v>
      </c>
      <c r="E413" s="210"/>
      <c r="F413" s="210"/>
      <c r="G413" s="210"/>
      <c r="H413" s="210"/>
    </row>
    <row r="414" spans="2:13">
      <c r="B414" s="30"/>
      <c r="C414" s="30"/>
      <c r="D414" s="210"/>
      <c r="E414" s="210"/>
      <c r="F414" s="210"/>
      <c r="G414" s="210"/>
      <c r="H414" s="210"/>
    </row>
    <row r="415" spans="2:13">
      <c r="B415" s="30"/>
      <c r="C415" s="30"/>
      <c r="D415" s="210"/>
      <c r="E415" s="210"/>
      <c r="F415" s="210"/>
      <c r="G415" s="210"/>
      <c r="H415" s="210"/>
    </row>
    <row r="417" spans="2:12">
      <c r="B417" s="206" t="s">
        <v>15</v>
      </c>
      <c r="C417" s="206"/>
      <c r="D417" s="207" t="s">
        <v>54</v>
      </c>
      <c r="E417" s="199"/>
      <c r="F417" s="199"/>
      <c r="G417" s="199"/>
      <c r="H417" s="199"/>
      <c r="I417" s="199"/>
      <c r="J417" s="199"/>
      <c r="K417" s="199"/>
      <c r="L417" s="199"/>
    </row>
    <row r="418" spans="2:12">
      <c r="D418" s="199" t="s">
        <v>53</v>
      </c>
      <c r="E418" s="199"/>
      <c r="F418" s="199"/>
      <c r="G418" s="199"/>
      <c r="H418" s="199"/>
      <c r="I418" s="199"/>
      <c r="J418" s="199"/>
      <c r="K418" s="199"/>
      <c r="L418" s="199"/>
    </row>
    <row r="419" spans="2:12">
      <c r="D419" s="199" t="s">
        <v>51</v>
      </c>
      <c r="E419" s="199"/>
      <c r="F419" s="199"/>
      <c r="G419" s="199"/>
      <c r="H419" s="199"/>
      <c r="I419" s="199"/>
      <c r="J419" s="199"/>
      <c r="K419" s="199"/>
      <c r="L419" s="199"/>
    </row>
    <row r="420" spans="2:12">
      <c r="D420" s="207" t="s">
        <v>48</v>
      </c>
      <c r="E420" s="199"/>
      <c r="F420" s="199"/>
      <c r="G420" s="199"/>
      <c r="H420" s="199"/>
      <c r="I420" s="199"/>
      <c r="J420" s="199"/>
      <c r="K420" s="199"/>
      <c r="L420" s="199"/>
    </row>
    <row r="421" spans="2:12">
      <c r="D421" s="199" t="s">
        <v>52</v>
      </c>
      <c r="E421" s="199"/>
      <c r="F421" s="199"/>
      <c r="G421" s="199"/>
      <c r="H421" s="199"/>
      <c r="I421" s="199"/>
      <c r="J421" s="199"/>
      <c r="K421" s="199"/>
      <c r="L421" s="199"/>
    </row>
    <row r="422" spans="2:12">
      <c r="D422" s="199" t="s">
        <v>16</v>
      </c>
      <c r="E422" s="199"/>
      <c r="F422" s="199"/>
      <c r="G422" s="199"/>
      <c r="H422" s="199"/>
      <c r="I422" s="199"/>
      <c r="J422" s="199"/>
      <c r="K422" s="199"/>
      <c r="L422" s="199"/>
    </row>
    <row r="423" spans="2:12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</row>
    <row r="424" spans="2:12">
      <c r="B424" s="19" t="s">
        <v>17</v>
      </c>
      <c r="C424" s="20"/>
      <c r="D424" s="20"/>
      <c r="E424" s="20"/>
      <c r="F424" s="20"/>
      <c r="G424" s="20"/>
      <c r="H424" s="20"/>
      <c r="I424" s="20"/>
      <c r="J424" s="20"/>
      <c r="K424" s="20"/>
      <c r="L424" s="20"/>
    </row>
    <row r="425" spans="2:12">
      <c r="B425" s="21" t="s">
        <v>18</v>
      </c>
      <c r="C425" s="20"/>
      <c r="D425" s="20"/>
      <c r="E425" s="20"/>
      <c r="F425" s="20"/>
      <c r="G425" s="20"/>
      <c r="H425" s="20"/>
      <c r="I425" s="20"/>
      <c r="J425" s="20"/>
      <c r="K425" s="20"/>
      <c r="L425" s="20"/>
    </row>
    <row r="426" spans="2:12">
      <c r="B426" s="19" t="s">
        <v>19</v>
      </c>
      <c r="C426" s="20"/>
      <c r="D426" s="20"/>
      <c r="E426" s="20"/>
      <c r="F426" s="20"/>
      <c r="G426" s="20"/>
      <c r="H426" s="20"/>
      <c r="I426" s="20"/>
      <c r="J426" s="20"/>
      <c r="K426" s="20"/>
      <c r="L426" s="20"/>
    </row>
    <row r="427" spans="2:12">
      <c r="B427" s="21" t="s">
        <v>20</v>
      </c>
      <c r="C427" s="20"/>
      <c r="D427" s="20"/>
      <c r="E427" s="20"/>
      <c r="F427" s="20"/>
      <c r="G427" s="20"/>
      <c r="H427" s="20"/>
      <c r="I427" s="20"/>
      <c r="J427" s="20"/>
      <c r="K427" s="20"/>
      <c r="L427" s="20"/>
    </row>
    <row r="428" spans="2:12">
      <c r="B428" s="21" t="s">
        <v>21</v>
      </c>
      <c r="C428" s="20"/>
      <c r="D428" s="20"/>
      <c r="E428" s="20"/>
      <c r="F428" s="20"/>
      <c r="G428" s="20"/>
      <c r="H428" s="20"/>
      <c r="I428" s="20"/>
      <c r="J428" s="20"/>
      <c r="K428" s="20"/>
      <c r="L428" s="20"/>
    </row>
    <row r="429" spans="2:12">
      <c r="B429" s="21" t="s">
        <v>22</v>
      </c>
      <c r="C429" s="20"/>
      <c r="D429" s="20"/>
      <c r="E429" s="20"/>
      <c r="F429" s="20"/>
      <c r="G429" s="20"/>
      <c r="H429" s="20"/>
      <c r="I429" s="20"/>
      <c r="J429" s="20"/>
      <c r="K429" s="20"/>
      <c r="L429" s="20"/>
    </row>
    <row r="430" spans="2:12">
      <c r="B430" s="21" t="s">
        <v>23</v>
      </c>
      <c r="C430" s="20"/>
      <c r="D430" s="20"/>
      <c r="E430" s="20"/>
      <c r="F430" s="20"/>
      <c r="G430" s="20"/>
      <c r="H430" s="20"/>
      <c r="I430" s="20"/>
      <c r="J430" s="20"/>
      <c r="K430" s="20"/>
      <c r="L430" s="20"/>
    </row>
    <row r="431" spans="2:12">
      <c r="B431" s="21" t="s">
        <v>24</v>
      </c>
      <c r="C431" s="20"/>
      <c r="D431" s="20"/>
      <c r="E431" s="20"/>
      <c r="F431" s="20"/>
      <c r="G431" s="20"/>
      <c r="H431" s="20"/>
      <c r="I431" s="20"/>
      <c r="J431" s="20"/>
      <c r="K431" s="20"/>
      <c r="L431" s="20"/>
    </row>
    <row r="432" spans="2:12">
      <c r="B432" s="21" t="s">
        <v>25</v>
      </c>
      <c r="C432" s="20"/>
      <c r="D432" s="20"/>
      <c r="E432" s="20"/>
      <c r="F432" s="20"/>
      <c r="G432" s="20"/>
      <c r="H432" s="20"/>
      <c r="I432" s="20"/>
      <c r="J432" s="20"/>
      <c r="K432" s="20"/>
      <c r="L432" s="20"/>
    </row>
    <row r="433" spans="2:12">
      <c r="B433" s="21" t="s">
        <v>26</v>
      </c>
      <c r="C433" s="20"/>
      <c r="D433" s="20"/>
      <c r="E433" s="20"/>
      <c r="F433" s="20"/>
      <c r="G433" s="20"/>
      <c r="H433" s="20"/>
      <c r="I433" s="20"/>
      <c r="J433" s="20"/>
      <c r="K433" s="20"/>
      <c r="L433" s="20"/>
    </row>
    <row r="434" spans="2:12">
      <c r="B434" s="21" t="s">
        <v>27</v>
      </c>
      <c r="C434" s="20"/>
      <c r="D434" s="20"/>
      <c r="E434" s="20"/>
      <c r="F434" s="20"/>
      <c r="G434" s="20"/>
      <c r="H434" s="20"/>
      <c r="I434" s="20"/>
      <c r="J434" s="20"/>
      <c r="K434" s="20"/>
      <c r="L434" s="20"/>
    </row>
    <row r="435" spans="2:12">
      <c r="B435" s="5" t="s">
        <v>28</v>
      </c>
    </row>
    <row r="436" spans="2:12">
      <c r="B436" s="5" t="s">
        <v>29</v>
      </c>
    </row>
    <row r="437" spans="2:12">
      <c r="B437" s="5" t="s">
        <v>30</v>
      </c>
    </row>
    <row r="438" spans="2:12">
      <c r="B438" s="5"/>
    </row>
    <row r="439" spans="2:12">
      <c r="B439" s="5" t="s">
        <v>31</v>
      </c>
    </row>
    <row r="440" spans="2:12">
      <c r="B440" s="5" t="s">
        <v>32</v>
      </c>
    </row>
    <row r="441" spans="2:12">
      <c r="B441" s="5" t="s">
        <v>33</v>
      </c>
    </row>
    <row r="442" spans="2:12">
      <c r="B442" s="5"/>
    </row>
    <row r="443" spans="2:12">
      <c r="B443" s="5" t="s">
        <v>34</v>
      </c>
    </row>
    <row r="444" spans="2:12" ht="16.5" thickBot="1">
      <c r="B444" s="5" t="s">
        <v>35</v>
      </c>
    </row>
    <row r="445" spans="2:12" ht="25.5">
      <c r="B445" s="200" t="s">
        <v>36</v>
      </c>
      <c r="C445" s="203" t="s">
        <v>37</v>
      </c>
      <c r="D445" s="9" t="s">
        <v>38</v>
      </c>
      <c r="E445" s="10" t="s">
        <v>40</v>
      </c>
      <c r="F445" s="10" t="s">
        <v>41</v>
      </c>
      <c r="G445" s="9" t="s">
        <v>42</v>
      </c>
      <c r="H445" s="9" t="s">
        <v>44</v>
      </c>
      <c r="I445" s="203" t="s">
        <v>46</v>
      </c>
    </row>
    <row r="446" spans="2:12">
      <c r="B446" s="201"/>
      <c r="C446" s="204"/>
      <c r="D446" s="11"/>
      <c r="E446" s="11" t="s">
        <v>49</v>
      </c>
      <c r="F446" s="11" t="s">
        <v>50</v>
      </c>
      <c r="G446" s="12"/>
      <c r="H446" s="11"/>
      <c r="I446" s="204"/>
    </row>
    <row r="447" spans="2:12">
      <c r="B447" s="201"/>
      <c r="C447" s="204"/>
      <c r="D447" s="13" t="s">
        <v>39</v>
      </c>
      <c r="E447" s="14"/>
      <c r="F447" s="14"/>
      <c r="G447" s="12" t="s">
        <v>43</v>
      </c>
      <c r="H447" s="11" t="s">
        <v>45</v>
      </c>
      <c r="I447" s="204"/>
    </row>
    <row r="448" spans="2:12" ht="16.5" thickBot="1">
      <c r="B448" s="202"/>
      <c r="C448" s="205"/>
      <c r="D448" s="15"/>
      <c r="E448" s="15"/>
      <c r="F448" s="15"/>
      <c r="G448" s="15"/>
      <c r="H448" s="16"/>
      <c r="I448" s="205"/>
    </row>
    <row r="449" spans="2:13" ht="16.5" thickBot="1">
      <c r="B449" s="197">
        <v>1</v>
      </c>
      <c r="C449" s="7">
        <v>1</v>
      </c>
      <c r="D449" s="7">
        <v>25</v>
      </c>
      <c r="E449" s="7">
        <v>5</v>
      </c>
      <c r="F449" s="23">
        <v>4.9980000000000002</v>
      </c>
      <c r="G449" s="7">
        <f>F449-E449</f>
        <v>-1.9999999999997797E-3</v>
      </c>
      <c r="H449" s="7">
        <f>((F449-E449)/E449)*100</f>
        <v>-3.9999999999995595E-2</v>
      </c>
      <c r="I449" s="8"/>
    </row>
    <row r="450" spans="2:13" ht="16.5" thickBot="1">
      <c r="B450" s="198"/>
      <c r="C450" s="7">
        <v>2</v>
      </c>
      <c r="D450" s="7">
        <v>25</v>
      </c>
      <c r="E450" s="7">
        <v>5</v>
      </c>
      <c r="F450" s="23">
        <v>4.992</v>
      </c>
      <c r="G450" s="7">
        <f>F450-E450</f>
        <v>-8.0000000000000071E-3</v>
      </c>
      <c r="H450" s="7">
        <f>((F450-E450)/E450)*100</f>
        <v>-0.16000000000000014</v>
      </c>
      <c r="I450" s="8"/>
      <c r="L450" s="24">
        <f>(H449+H450)/2</f>
        <v>-9.9999999999997868E-2</v>
      </c>
    </row>
    <row r="452" spans="2:13">
      <c r="C452" s="6" t="s">
        <v>47</v>
      </c>
    </row>
    <row r="453" spans="2:13">
      <c r="B453" s="6"/>
    </row>
    <row r="454" spans="2:13" ht="18.75">
      <c r="B454" s="6"/>
      <c r="C454" s="34" t="s">
        <v>66</v>
      </c>
      <c r="D454" s="34"/>
      <c r="E454" s="34"/>
      <c r="F454" s="36" t="s">
        <v>67</v>
      </c>
      <c r="G454" s="36"/>
      <c r="H454" s="36"/>
      <c r="I454" s="36"/>
      <c r="J454" s="36"/>
      <c r="K454" s="36"/>
      <c r="L454" s="36"/>
      <c r="M454" s="35"/>
    </row>
    <row r="455" spans="2:13">
      <c r="B455" s="6"/>
      <c r="D455" s="4"/>
      <c r="E455" s="4"/>
      <c r="F455" s="4"/>
      <c r="G455" s="4"/>
      <c r="H455" s="4"/>
      <c r="I455" s="4"/>
    </row>
    <row r="456" spans="2:13">
      <c r="B456" s="6"/>
      <c r="D456" s="1" t="s">
        <v>68</v>
      </c>
    </row>
    <row r="457" spans="2:13"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</row>
    <row r="458" spans="2:13">
      <c r="B458" s="22" t="s">
        <v>194</v>
      </c>
      <c r="D458" s="22"/>
      <c r="E458" s="22"/>
      <c r="F458" s="22"/>
      <c r="G458" s="22"/>
      <c r="H458" s="22"/>
      <c r="I458" s="22"/>
      <c r="J458" s="22"/>
      <c r="K458" s="22"/>
      <c r="L458" s="22"/>
    </row>
    <row r="459" spans="2:13"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</row>
    <row r="460" spans="2:13">
      <c r="B460" s="6"/>
      <c r="C460" s="6"/>
    </row>
    <row r="462" spans="2:13">
      <c r="I462" s="213" t="s">
        <v>0</v>
      </c>
      <c r="J462" s="213"/>
      <c r="K462" s="213"/>
      <c r="L462" s="213"/>
    </row>
    <row r="463" spans="2:13">
      <c r="I463" s="213" t="s">
        <v>1</v>
      </c>
      <c r="J463" s="213"/>
      <c r="K463" s="213"/>
      <c r="L463" s="213"/>
    </row>
    <row r="464" spans="2:13">
      <c r="I464" s="213" t="s">
        <v>59</v>
      </c>
      <c r="J464" s="213"/>
      <c r="K464" s="213"/>
      <c r="L464" s="213"/>
    </row>
    <row r="465" spans="2:13">
      <c r="I465" s="213" t="s">
        <v>2</v>
      </c>
      <c r="J465" s="213"/>
      <c r="K465" s="213"/>
      <c r="L465" s="213"/>
    </row>
    <row r="466" spans="2:13">
      <c r="I466" s="213"/>
      <c r="J466" s="213"/>
      <c r="K466" s="213"/>
      <c r="L466" s="213"/>
    </row>
    <row r="467" spans="2:13">
      <c r="I467" s="28"/>
      <c r="J467" s="28"/>
      <c r="K467" s="28"/>
      <c r="L467" s="28"/>
    </row>
    <row r="468" spans="2:13">
      <c r="H468" s="3" t="s">
        <v>58</v>
      </c>
      <c r="J468" s="213" t="s">
        <v>71</v>
      </c>
      <c r="K468" s="213"/>
      <c r="L468" s="213"/>
    </row>
    <row r="470" spans="2:13">
      <c r="B470" s="1" t="s">
        <v>3</v>
      </c>
      <c r="I470" s="4" t="s">
        <v>56</v>
      </c>
      <c r="J470" s="4"/>
      <c r="K470" s="4"/>
      <c r="L470" s="28">
        <v>7</v>
      </c>
    </row>
    <row r="472" spans="2:13">
      <c r="B472" s="1" t="s">
        <v>4</v>
      </c>
      <c r="D472" s="214" t="str">
        <f>J468</f>
        <v>14.03.2023y</v>
      </c>
      <c r="E472" s="214"/>
      <c r="F472" s="28"/>
      <c r="G472" s="28"/>
      <c r="H472" s="4"/>
      <c r="I472" s="4" t="s">
        <v>5</v>
      </c>
      <c r="J472" s="4"/>
      <c r="K472" s="214" t="str">
        <f>D472</f>
        <v>14.03.2023y</v>
      </c>
      <c r="L472" s="214"/>
    </row>
    <row r="475" spans="2:13">
      <c r="B475" s="211" t="s">
        <v>7</v>
      </c>
      <c r="C475" s="211"/>
      <c r="D475" s="38" t="s">
        <v>193</v>
      </c>
      <c r="E475" s="38"/>
      <c r="F475" s="38"/>
      <c r="G475" s="38"/>
      <c r="H475" s="38"/>
      <c r="I475" s="38"/>
      <c r="J475" s="38"/>
      <c r="K475" s="38"/>
      <c r="L475" s="38"/>
      <c r="M475" s="38"/>
    </row>
    <row r="476" spans="2:13">
      <c r="B476" s="211" t="s">
        <v>6</v>
      </c>
      <c r="C476" s="211"/>
      <c r="D476" s="38" t="s">
        <v>60</v>
      </c>
      <c r="E476" s="38"/>
      <c r="F476" s="38"/>
      <c r="G476" s="38"/>
      <c r="H476" s="38"/>
      <c r="I476" s="38"/>
      <c r="J476" s="38"/>
      <c r="K476" s="38"/>
      <c r="L476" s="38"/>
      <c r="M476" s="38"/>
    </row>
    <row r="477" spans="2:13">
      <c r="B477" s="29"/>
      <c r="C477" s="29"/>
      <c r="D477" s="32" t="s">
        <v>61</v>
      </c>
      <c r="E477" s="32"/>
      <c r="F477" s="32"/>
      <c r="G477" s="32"/>
      <c r="H477" s="32"/>
      <c r="I477" s="32"/>
      <c r="J477" s="32"/>
      <c r="K477" s="32"/>
      <c r="L477" s="32"/>
      <c r="M477" s="32"/>
    </row>
    <row r="478" spans="2:13">
      <c r="B478" s="29"/>
      <c r="C478" s="29"/>
      <c r="D478" s="38" t="s">
        <v>62</v>
      </c>
      <c r="E478" s="38"/>
      <c r="F478" s="38"/>
      <c r="G478" s="38"/>
      <c r="H478" s="38"/>
      <c r="I478" s="38"/>
      <c r="J478" s="38"/>
      <c r="K478" s="38"/>
      <c r="L478" s="38"/>
      <c r="M478" s="38"/>
    </row>
    <row r="479" spans="2:13">
      <c r="D479" s="4"/>
      <c r="E479" s="4"/>
      <c r="F479" s="4"/>
      <c r="G479" s="4"/>
      <c r="H479" s="4"/>
      <c r="I479" s="4"/>
      <c r="J479" s="4"/>
    </row>
    <row r="481" spans="2:12">
      <c r="B481" s="4" t="s">
        <v>8</v>
      </c>
      <c r="C481" s="4"/>
      <c r="D481" s="212" t="s">
        <v>63</v>
      </c>
      <c r="E481" s="212"/>
      <c r="F481" s="212"/>
      <c r="G481" s="212"/>
      <c r="H481" s="212"/>
      <c r="I481" s="212"/>
    </row>
    <row r="482" spans="2:12">
      <c r="B482" s="4" t="s">
        <v>9</v>
      </c>
      <c r="C482" s="4"/>
      <c r="D482" s="212"/>
      <c r="E482" s="212"/>
      <c r="F482" s="212"/>
      <c r="G482" s="212"/>
      <c r="H482" s="212"/>
      <c r="I482" s="212"/>
    </row>
    <row r="484" spans="2:12">
      <c r="B484" s="206" t="s">
        <v>10</v>
      </c>
      <c r="C484" s="206"/>
      <c r="D484" s="213" t="s">
        <v>11</v>
      </c>
      <c r="E484" s="213"/>
      <c r="F484" s="213"/>
      <c r="G484" s="213"/>
      <c r="H484" s="213"/>
      <c r="I484" s="213"/>
    </row>
    <row r="486" spans="2:12">
      <c r="B486" s="206" t="s">
        <v>12</v>
      </c>
      <c r="C486" s="206"/>
      <c r="D486" s="215" t="s">
        <v>13</v>
      </c>
      <c r="E486" s="215"/>
      <c r="F486" s="215"/>
      <c r="G486" s="215"/>
      <c r="H486" s="215"/>
      <c r="I486" s="215"/>
      <c r="J486" s="215"/>
      <c r="K486" s="215"/>
      <c r="L486" s="215"/>
    </row>
    <row r="487" spans="2:12">
      <c r="B487" s="30"/>
      <c r="C487" s="30"/>
      <c r="D487" s="31"/>
      <c r="E487" s="31"/>
      <c r="F487" s="31"/>
      <c r="G487" s="31"/>
      <c r="H487" s="31"/>
      <c r="I487" s="31"/>
      <c r="J487" s="31"/>
      <c r="K487" s="31"/>
      <c r="L487" s="31"/>
    </row>
    <row r="488" spans="2:12">
      <c r="B488" s="208" t="s">
        <v>64</v>
      </c>
      <c r="C488" s="208"/>
      <c r="D488" s="209" t="s">
        <v>65</v>
      </c>
      <c r="E488" s="209"/>
      <c r="F488" s="209"/>
      <c r="G488" s="209"/>
      <c r="H488" s="209"/>
      <c r="I488" s="209"/>
      <c r="J488" s="209"/>
      <c r="K488" s="209"/>
      <c r="L488" s="209"/>
    </row>
    <row r="489" spans="2:12">
      <c r="D489" s="4"/>
      <c r="E489" s="4"/>
      <c r="F489" s="4"/>
      <c r="G489" s="4"/>
      <c r="H489" s="4"/>
      <c r="I489" s="4"/>
    </row>
    <row r="490" spans="2:12">
      <c r="B490" s="206" t="s">
        <v>14</v>
      </c>
      <c r="C490" s="206"/>
      <c r="D490" s="210" t="s">
        <v>55</v>
      </c>
      <c r="E490" s="210"/>
      <c r="F490" s="210"/>
      <c r="G490" s="210"/>
      <c r="H490" s="210"/>
    </row>
    <row r="491" spans="2:12">
      <c r="B491" s="30"/>
      <c r="C491" s="30"/>
      <c r="D491" s="210"/>
      <c r="E491" s="210"/>
      <c r="F491" s="210"/>
      <c r="G491" s="210"/>
      <c r="H491" s="210"/>
    </row>
    <row r="492" spans="2:12">
      <c r="B492" s="30"/>
      <c r="C492" s="30"/>
      <c r="D492" s="210"/>
      <c r="E492" s="210"/>
      <c r="F492" s="210"/>
      <c r="G492" s="210"/>
      <c r="H492" s="210"/>
    </row>
    <row r="494" spans="2:12">
      <c r="B494" s="206" t="s">
        <v>15</v>
      </c>
      <c r="C494" s="206"/>
      <c r="D494" s="207" t="s">
        <v>54</v>
      </c>
      <c r="E494" s="199"/>
      <c r="F494" s="199"/>
      <c r="G494" s="199"/>
      <c r="H494" s="199"/>
      <c r="I494" s="199"/>
      <c r="J494" s="199"/>
      <c r="K494" s="199"/>
      <c r="L494" s="199"/>
    </row>
    <row r="495" spans="2:12">
      <c r="D495" s="199" t="s">
        <v>53</v>
      </c>
      <c r="E495" s="199"/>
      <c r="F495" s="199"/>
      <c r="G495" s="199"/>
      <c r="H495" s="199"/>
      <c r="I495" s="199"/>
      <c r="J495" s="199"/>
      <c r="K495" s="199"/>
      <c r="L495" s="199"/>
    </row>
    <row r="496" spans="2:12">
      <c r="D496" s="199" t="s">
        <v>51</v>
      </c>
      <c r="E496" s="199"/>
      <c r="F496" s="199"/>
      <c r="G496" s="199"/>
      <c r="H496" s="199"/>
      <c r="I496" s="199"/>
      <c r="J496" s="199"/>
      <c r="K496" s="199"/>
      <c r="L496" s="199"/>
    </row>
    <row r="497" spans="2:12">
      <c r="D497" s="207" t="s">
        <v>48</v>
      </c>
      <c r="E497" s="199"/>
      <c r="F497" s="199"/>
      <c r="G497" s="199"/>
      <c r="H497" s="199"/>
      <c r="I497" s="199"/>
      <c r="J497" s="199"/>
      <c r="K497" s="199"/>
      <c r="L497" s="199"/>
    </row>
    <row r="498" spans="2:12">
      <c r="D498" s="199" t="s">
        <v>52</v>
      </c>
      <c r="E498" s="199"/>
      <c r="F498" s="199"/>
      <c r="G498" s="199"/>
      <c r="H498" s="199"/>
      <c r="I498" s="199"/>
      <c r="J498" s="199"/>
      <c r="K498" s="199"/>
      <c r="L498" s="199"/>
    </row>
    <row r="499" spans="2:12">
      <c r="D499" s="199" t="s">
        <v>16</v>
      </c>
      <c r="E499" s="199"/>
      <c r="F499" s="199"/>
      <c r="G499" s="199"/>
      <c r="H499" s="199"/>
      <c r="I499" s="199"/>
      <c r="J499" s="199"/>
      <c r="K499" s="199"/>
      <c r="L499" s="199"/>
    </row>
    <row r="500" spans="2:12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</row>
    <row r="501" spans="2:12">
      <c r="B501" s="19" t="s">
        <v>17</v>
      </c>
      <c r="C501" s="20"/>
      <c r="D501" s="20"/>
      <c r="E501" s="20"/>
      <c r="F501" s="20"/>
      <c r="G501" s="20"/>
      <c r="H501" s="20"/>
      <c r="I501" s="20"/>
      <c r="J501" s="20"/>
      <c r="K501" s="20"/>
      <c r="L501" s="20"/>
    </row>
    <row r="502" spans="2:12">
      <c r="B502" s="21" t="s">
        <v>18</v>
      </c>
      <c r="C502" s="20"/>
      <c r="D502" s="20"/>
      <c r="E502" s="20"/>
      <c r="F502" s="20"/>
      <c r="G502" s="20"/>
      <c r="H502" s="20"/>
      <c r="I502" s="20"/>
      <c r="J502" s="20"/>
      <c r="K502" s="20"/>
      <c r="L502" s="20"/>
    </row>
    <row r="503" spans="2:12">
      <c r="B503" s="19" t="s">
        <v>19</v>
      </c>
      <c r="C503" s="20"/>
      <c r="D503" s="20"/>
      <c r="E503" s="20"/>
      <c r="F503" s="20"/>
      <c r="G503" s="20"/>
      <c r="H503" s="20"/>
      <c r="I503" s="20"/>
      <c r="J503" s="20"/>
      <c r="K503" s="20"/>
      <c r="L503" s="20"/>
    </row>
    <row r="504" spans="2:12">
      <c r="B504" s="21" t="s">
        <v>20</v>
      </c>
      <c r="C504" s="20"/>
      <c r="D504" s="20"/>
      <c r="E504" s="20"/>
      <c r="F504" s="20"/>
      <c r="G504" s="20"/>
      <c r="H504" s="20"/>
      <c r="I504" s="20"/>
      <c r="J504" s="20"/>
      <c r="K504" s="20"/>
      <c r="L504" s="20"/>
    </row>
    <row r="505" spans="2:12">
      <c r="B505" s="21" t="s">
        <v>21</v>
      </c>
      <c r="C505" s="20"/>
      <c r="D505" s="20"/>
      <c r="E505" s="20"/>
      <c r="F505" s="20"/>
      <c r="G505" s="20"/>
      <c r="H505" s="20"/>
      <c r="I505" s="20"/>
      <c r="J505" s="20"/>
      <c r="K505" s="20"/>
      <c r="L505" s="20"/>
    </row>
    <row r="506" spans="2:12">
      <c r="B506" s="21" t="s">
        <v>22</v>
      </c>
      <c r="C506" s="20"/>
      <c r="D506" s="20"/>
      <c r="E506" s="20"/>
      <c r="F506" s="20"/>
      <c r="G506" s="20"/>
      <c r="H506" s="20"/>
      <c r="I506" s="20"/>
      <c r="J506" s="20"/>
      <c r="K506" s="20"/>
      <c r="L506" s="20"/>
    </row>
    <row r="507" spans="2:12">
      <c r="B507" s="21" t="s">
        <v>23</v>
      </c>
      <c r="C507" s="20"/>
      <c r="D507" s="20"/>
      <c r="E507" s="20"/>
      <c r="F507" s="20"/>
      <c r="G507" s="20"/>
      <c r="H507" s="20"/>
      <c r="I507" s="20"/>
      <c r="J507" s="20"/>
      <c r="K507" s="20"/>
      <c r="L507" s="20"/>
    </row>
    <row r="508" spans="2:12">
      <c r="B508" s="21" t="s">
        <v>24</v>
      </c>
      <c r="C508" s="20"/>
      <c r="D508" s="20"/>
      <c r="E508" s="20"/>
      <c r="F508" s="20"/>
      <c r="G508" s="20"/>
      <c r="H508" s="20"/>
      <c r="I508" s="20"/>
      <c r="J508" s="20"/>
      <c r="K508" s="20"/>
      <c r="L508" s="20"/>
    </row>
    <row r="509" spans="2:12">
      <c r="B509" s="21" t="s">
        <v>25</v>
      </c>
      <c r="C509" s="20"/>
      <c r="D509" s="20"/>
      <c r="E509" s="20"/>
      <c r="F509" s="20"/>
      <c r="G509" s="20"/>
      <c r="H509" s="20"/>
      <c r="I509" s="20"/>
      <c r="J509" s="20"/>
      <c r="K509" s="20"/>
      <c r="L509" s="20"/>
    </row>
    <row r="510" spans="2:12">
      <c r="B510" s="21" t="s">
        <v>26</v>
      </c>
      <c r="C510" s="20"/>
      <c r="D510" s="20"/>
      <c r="E510" s="20"/>
      <c r="F510" s="20"/>
      <c r="G510" s="20"/>
      <c r="H510" s="20"/>
      <c r="I510" s="20"/>
      <c r="J510" s="20"/>
      <c r="K510" s="20"/>
      <c r="L510" s="20"/>
    </row>
    <row r="511" spans="2:12">
      <c r="B511" s="21" t="s">
        <v>27</v>
      </c>
      <c r="C511" s="20"/>
      <c r="D511" s="20"/>
      <c r="E511" s="20"/>
      <c r="F511" s="20"/>
      <c r="G511" s="20"/>
      <c r="H511" s="20"/>
      <c r="I511" s="20"/>
      <c r="J511" s="20"/>
      <c r="K511" s="20"/>
      <c r="L511" s="20"/>
    </row>
    <row r="512" spans="2:12">
      <c r="B512" s="5" t="s">
        <v>28</v>
      </c>
    </row>
    <row r="513" spans="2:12">
      <c r="B513" s="5" t="s">
        <v>29</v>
      </c>
    </row>
    <row r="514" spans="2:12">
      <c r="B514" s="5" t="s">
        <v>30</v>
      </c>
    </row>
    <row r="515" spans="2:12">
      <c r="B515" s="5"/>
    </row>
    <row r="516" spans="2:12">
      <c r="B516" s="5" t="s">
        <v>31</v>
      </c>
    </row>
    <row r="517" spans="2:12">
      <c r="B517" s="5" t="s">
        <v>32</v>
      </c>
    </row>
    <row r="518" spans="2:12">
      <c r="B518" s="5" t="s">
        <v>33</v>
      </c>
    </row>
    <row r="519" spans="2:12">
      <c r="B519" s="5"/>
    </row>
    <row r="520" spans="2:12">
      <c r="B520" s="5" t="s">
        <v>34</v>
      </c>
    </row>
    <row r="521" spans="2:12" ht="16.5" thickBot="1">
      <c r="B521" s="5" t="s">
        <v>35</v>
      </c>
    </row>
    <row r="522" spans="2:12" ht="25.5">
      <c r="B522" s="200" t="s">
        <v>36</v>
      </c>
      <c r="C522" s="203" t="s">
        <v>37</v>
      </c>
      <c r="D522" s="9" t="s">
        <v>38</v>
      </c>
      <c r="E522" s="10" t="s">
        <v>40</v>
      </c>
      <c r="F522" s="10" t="s">
        <v>41</v>
      </c>
      <c r="G522" s="9" t="s">
        <v>42</v>
      </c>
      <c r="H522" s="9" t="s">
        <v>44</v>
      </c>
      <c r="I522" s="203" t="s">
        <v>46</v>
      </c>
    </row>
    <row r="523" spans="2:12">
      <c r="B523" s="201"/>
      <c r="C523" s="204"/>
      <c r="D523" s="11"/>
      <c r="E523" s="11" t="s">
        <v>49</v>
      </c>
      <c r="F523" s="11" t="s">
        <v>50</v>
      </c>
      <c r="G523" s="12"/>
      <c r="H523" s="11"/>
      <c r="I523" s="204"/>
    </row>
    <row r="524" spans="2:12">
      <c r="B524" s="201"/>
      <c r="C524" s="204"/>
      <c r="D524" s="13" t="s">
        <v>39</v>
      </c>
      <c r="E524" s="14"/>
      <c r="F524" s="14"/>
      <c r="G524" s="12" t="s">
        <v>43</v>
      </c>
      <c r="H524" s="11" t="s">
        <v>45</v>
      </c>
      <c r="I524" s="204"/>
    </row>
    <row r="525" spans="2:12" ht="16.5" thickBot="1">
      <c r="B525" s="202"/>
      <c r="C525" s="205"/>
      <c r="D525" s="15"/>
      <c r="E525" s="15"/>
      <c r="F525" s="15"/>
      <c r="G525" s="15"/>
      <c r="H525" s="16"/>
      <c r="I525" s="205"/>
    </row>
    <row r="526" spans="2:12" ht="16.5" thickBot="1">
      <c r="B526" s="197">
        <v>1</v>
      </c>
      <c r="C526" s="7">
        <v>1</v>
      </c>
      <c r="D526" s="7">
        <v>25</v>
      </c>
      <c r="E526" s="7">
        <v>5</v>
      </c>
      <c r="F526" s="23">
        <v>4.9969999999999999</v>
      </c>
      <c r="G526" s="7">
        <f>F526-E526</f>
        <v>-3.0000000000001137E-3</v>
      </c>
      <c r="H526" s="7">
        <f>((F526-E526)/E526)*100</f>
        <v>-6.0000000000002274E-2</v>
      </c>
      <c r="I526" s="8"/>
    </row>
    <row r="527" spans="2:12" ht="16.5" thickBot="1">
      <c r="B527" s="198"/>
      <c r="C527" s="7">
        <v>2</v>
      </c>
      <c r="D527" s="7">
        <v>25</v>
      </c>
      <c r="E527" s="7">
        <v>5</v>
      </c>
      <c r="F527" s="23">
        <v>4.9969999999999999</v>
      </c>
      <c r="G527" s="7">
        <f>F527-E527</f>
        <v>-3.0000000000001137E-3</v>
      </c>
      <c r="H527" s="7">
        <f>((F527-E527)/E527)*100</f>
        <v>-6.0000000000002274E-2</v>
      </c>
      <c r="I527" s="8"/>
      <c r="L527" s="24">
        <f>(H526+H527)/2</f>
        <v>-6.0000000000002274E-2</v>
      </c>
    </row>
    <row r="529" spans="2:13">
      <c r="C529" s="6" t="s">
        <v>47</v>
      </c>
    </row>
    <row r="530" spans="2:13">
      <c r="B530" s="6"/>
    </row>
    <row r="531" spans="2:13" ht="18.75">
      <c r="B531" s="6"/>
      <c r="C531" s="34" t="s">
        <v>66</v>
      </c>
      <c r="D531" s="34"/>
      <c r="E531" s="34"/>
      <c r="F531" s="36" t="s">
        <v>67</v>
      </c>
      <c r="G531" s="36"/>
      <c r="H531" s="36"/>
      <c r="I531" s="36"/>
      <c r="J531" s="36"/>
      <c r="K531" s="36"/>
      <c r="L531" s="36"/>
      <c r="M531" s="35"/>
    </row>
    <row r="532" spans="2:13">
      <c r="B532" s="6"/>
      <c r="D532" s="4"/>
      <c r="E532" s="4"/>
      <c r="F532" s="4"/>
      <c r="G532" s="4"/>
      <c r="H532" s="4"/>
      <c r="I532" s="4"/>
    </row>
    <row r="533" spans="2:13">
      <c r="B533" s="6"/>
      <c r="D533" s="1" t="s">
        <v>68</v>
      </c>
    </row>
    <row r="534" spans="2:13"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</row>
    <row r="535" spans="2:13">
      <c r="B535" s="22" t="s">
        <v>194</v>
      </c>
      <c r="D535" s="22"/>
      <c r="E535" s="22"/>
      <c r="F535" s="22"/>
      <c r="G535" s="22"/>
      <c r="H535" s="22"/>
      <c r="I535" s="22"/>
      <c r="J535" s="22"/>
      <c r="K535" s="22"/>
      <c r="L535" s="22"/>
    </row>
    <row r="536" spans="2:13"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</row>
    <row r="537" spans="2:13">
      <c r="B537" s="6"/>
      <c r="C537" s="6"/>
    </row>
    <row r="540" spans="2:13">
      <c r="I540" s="213" t="s">
        <v>0</v>
      </c>
      <c r="J540" s="213"/>
      <c r="K540" s="213"/>
      <c r="L540" s="213"/>
    </row>
    <row r="541" spans="2:13">
      <c r="I541" s="213" t="s">
        <v>1</v>
      </c>
      <c r="J541" s="213"/>
      <c r="K541" s="213"/>
      <c r="L541" s="213"/>
    </row>
    <row r="542" spans="2:13">
      <c r="I542" s="213" t="s">
        <v>59</v>
      </c>
      <c r="J542" s="213"/>
      <c r="K542" s="213"/>
      <c r="L542" s="213"/>
    </row>
    <row r="543" spans="2:13">
      <c r="I543" s="213" t="s">
        <v>2</v>
      </c>
      <c r="J543" s="213"/>
      <c r="K543" s="213"/>
      <c r="L543" s="213"/>
    </row>
    <row r="544" spans="2:13">
      <c r="I544" s="213"/>
      <c r="J544" s="213"/>
      <c r="K544" s="213"/>
      <c r="L544" s="213"/>
    </row>
    <row r="545" spans="2:13">
      <c r="I545" s="28"/>
      <c r="J545" s="28"/>
      <c r="K545" s="28"/>
      <c r="L545" s="28"/>
    </row>
    <row r="546" spans="2:13">
      <c r="H546" s="3" t="s">
        <v>58</v>
      </c>
      <c r="J546" s="213" t="s">
        <v>71</v>
      </c>
      <c r="K546" s="213"/>
      <c r="L546" s="213"/>
    </row>
    <row r="548" spans="2:13">
      <c r="B548" s="1" t="s">
        <v>3</v>
      </c>
      <c r="I548" s="4" t="s">
        <v>56</v>
      </c>
      <c r="J548" s="4"/>
      <c r="K548" s="4"/>
      <c r="L548" s="28">
        <v>8</v>
      </c>
    </row>
    <row r="550" spans="2:13">
      <c r="B550" s="1" t="s">
        <v>4</v>
      </c>
      <c r="D550" s="214" t="str">
        <f>J546</f>
        <v>14.03.2023y</v>
      </c>
      <c r="E550" s="214"/>
      <c r="F550" s="28"/>
      <c r="G550" s="28"/>
      <c r="H550" s="4"/>
      <c r="I550" s="4" t="s">
        <v>5</v>
      </c>
      <c r="J550" s="4"/>
      <c r="K550" s="214" t="str">
        <f>D550</f>
        <v>14.03.2023y</v>
      </c>
      <c r="L550" s="214"/>
    </row>
    <row r="553" spans="2:13">
      <c r="B553" s="211" t="s">
        <v>7</v>
      </c>
      <c r="C553" s="211"/>
      <c r="D553" s="38" t="s">
        <v>193</v>
      </c>
      <c r="E553" s="38"/>
      <c r="F553" s="38"/>
      <c r="G553" s="38"/>
      <c r="H553" s="38"/>
      <c r="I553" s="38"/>
      <c r="J553" s="38"/>
      <c r="K553" s="38"/>
      <c r="L553" s="38"/>
      <c r="M553" s="38"/>
    </row>
    <row r="554" spans="2:13">
      <c r="B554" s="211" t="s">
        <v>6</v>
      </c>
      <c r="C554" s="211"/>
      <c r="D554" s="38" t="s">
        <v>60</v>
      </c>
      <c r="E554" s="38"/>
      <c r="F554" s="38"/>
      <c r="G554" s="38"/>
      <c r="H554" s="38"/>
      <c r="I554" s="38"/>
      <c r="J554" s="38"/>
      <c r="K554" s="38"/>
      <c r="L554" s="38"/>
      <c r="M554" s="38"/>
    </row>
    <row r="555" spans="2:13">
      <c r="B555" s="29"/>
      <c r="C555" s="29"/>
      <c r="D555" s="32" t="s">
        <v>61</v>
      </c>
      <c r="E555" s="32"/>
      <c r="F555" s="32"/>
      <c r="G555" s="32"/>
      <c r="H555" s="32"/>
      <c r="I555" s="32"/>
      <c r="J555" s="32"/>
      <c r="K555" s="32"/>
      <c r="L555" s="32"/>
      <c r="M555" s="32"/>
    </row>
    <row r="556" spans="2:13">
      <c r="B556" s="29"/>
      <c r="C556" s="29"/>
      <c r="D556" s="38" t="s">
        <v>62</v>
      </c>
      <c r="E556" s="38"/>
      <c r="F556" s="38"/>
      <c r="G556" s="38"/>
      <c r="H556" s="38"/>
      <c r="I556" s="38"/>
      <c r="J556" s="38"/>
      <c r="K556" s="38"/>
      <c r="L556" s="38"/>
      <c r="M556" s="38"/>
    </row>
    <row r="557" spans="2:13">
      <c r="D557" s="4"/>
      <c r="E557" s="4"/>
      <c r="F557" s="4"/>
      <c r="G557" s="4"/>
      <c r="H557" s="4"/>
      <c r="I557" s="4"/>
      <c r="J557" s="4"/>
    </row>
    <row r="559" spans="2:13">
      <c r="B559" s="4" t="s">
        <v>8</v>
      </c>
      <c r="C559" s="4"/>
      <c r="D559" s="212" t="s">
        <v>63</v>
      </c>
      <c r="E559" s="212"/>
      <c r="F559" s="212"/>
      <c r="G559" s="212"/>
      <c r="H559" s="212"/>
      <c r="I559" s="212"/>
    </row>
    <row r="560" spans="2:13">
      <c r="B560" s="4" t="s">
        <v>9</v>
      </c>
      <c r="C560" s="4"/>
      <c r="D560" s="212"/>
      <c r="E560" s="212"/>
      <c r="F560" s="212"/>
      <c r="G560" s="212"/>
      <c r="H560" s="212"/>
      <c r="I560" s="212"/>
    </row>
    <row r="562" spans="2:12">
      <c r="B562" s="206" t="s">
        <v>10</v>
      </c>
      <c r="C562" s="206"/>
      <c r="D562" s="213" t="s">
        <v>11</v>
      </c>
      <c r="E562" s="213"/>
      <c r="F562" s="213"/>
      <c r="G562" s="213"/>
      <c r="H562" s="213"/>
      <c r="I562" s="213"/>
    </row>
    <row r="564" spans="2:12">
      <c r="B564" s="206" t="s">
        <v>12</v>
      </c>
      <c r="C564" s="206"/>
      <c r="D564" s="215" t="s">
        <v>13</v>
      </c>
      <c r="E564" s="215"/>
      <c r="F564" s="215"/>
      <c r="G564" s="215"/>
      <c r="H564" s="215"/>
      <c r="I564" s="215"/>
      <c r="J564" s="215"/>
      <c r="K564" s="215"/>
      <c r="L564" s="215"/>
    </row>
    <row r="565" spans="2:12">
      <c r="B565" s="30"/>
      <c r="C565" s="30"/>
      <c r="D565" s="31"/>
      <c r="E565" s="31"/>
      <c r="F565" s="31"/>
      <c r="G565" s="31"/>
      <c r="H565" s="31"/>
      <c r="I565" s="31"/>
      <c r="J565" s="31"/>
      <c r="K565" s="31"/>
      <c r="L565" s="31"/>
    </row>
    <row r="566" spans="2:12">
      <c r="B566" s="208" t="s">
        <v>64</v>
      </c>
      <c r="C566" s="208"/>
      <c r="D566" s="209" t="s">
        <v>65</v>
      </c>
      <c r="E566" s="209"/>
      <c r="F566" s="209"/>
      <c r="G566" s="209"/>
      <c r="H566" s="209"/>
      <c r="I566" s="209"/>
      <c r="J566" s="209"/>
      <c r="K566" s="209"/>
      <c r="L566" s="209"/>
    </row>
    <row r="567" spans="2:12">
      <c r="D567" s="4"/>
      <c r="E567" s="4"/>
      <c r="F567" s="4"/>
      <c r="G567" s="4"/>
      <c r="H567" s="4"/>
      <c r="I567" s="4"/>
    </row>
    <row r="568" spans="2:12">
      <c r="B568" s="206" t="s">
        <v>14</v>
      </c>
      <c r="C568" s="206"/>
      <c r="D568" s="210" t="s">
        <v>55</v>
      </c>
      <c r="E568" s="210"/>
      <c r="F568" s="210"/>
      <c r="G568" s="210"/>
      <c r="H568" s="210"/>
    </row>
    <row r="569" spans="2:12">
      <c r="B569" s="30"/>
      <c r="C569" s="30"/>
      <c r="D569" s="210"/>
      <c r="E569" s="210"/>
      <c r="F569" s="210"/>
      <c r="G569" s="210"/>
      <c r="H569" s="210"/>
    </row>
    <row r="570" spans="2:12">
      <c r="B570" s="30"/>
      <c r="C570" s="30"/>
      <c r="D570" s="210"/>
      <c r="E570" s="210"/>
      <c r="F570" s="210"/>
      <c r="G570" s="210"/>
      <c r="H570" s="210"/>
    </row>
    <row r="572" spans="2:12">
      <c r="B572" s="206" t="s">
        <v>15</v>
      </c>
      <c r="C572" s="206"/>
      <c r="D572" s="207" t="s">
        <v>54</v>
      </c>
      <c r="E572" s="199"/>
      <c r="F572" s="199"/>
      <c r="G572" s="199"/>
      <c r="H572" s="199"/>
      <c r="I572" s="199"/>
      <c r="J572" s="199"/>
      <c r="K572" s="199"/>
      <c r="L572" s="199"/>
    </row>
    <row r="573" spans="2:12">
      <c r="D573" s="199" t="s">
        <v>53</v>
      </c>
      <c r="E573" s="199"/>
      <c r="F573" s="199"/>
      <c r="G573" s="199"/>
      <c r="H573" s="199"/>
      <c r="I573" s="199"/>
      <c r="J573" s="199"/>
      <c r="K573" s="199"/>
      <c r="L573" s="199"/>
    </row>
    <row r="574" spans="2:12">
      <c r="D574" s="199" t="s">
        <v>51</v>
      </c>
      <c r="E574" s="199"/>
      <c r="F574" s="199"/>
      <c r="G574" s="199"/>
      <c r="H574" s="199"/>
      <c r="I574" s="199"/>
      <c r="J574" s="199"/>
      <c r="K574" s="199"/>
      <c r="L574" s="199"/>
    </row>
    <row r="575" spans="2:12">
      <c r="D575" s="207" t="s">
        <v>48</v>
      </c>
      <c r="E575" s="199"/>
      <c r="F575" s="199"/>
      <c r="G575" s="199"/>
      <c r="H575" s="199"/>
      <c r="I575" s="199"/>
      <c r="J575" s="199"/>
      <c r="K575" s="199"/>
      <c r="L575" s="199"/>
    </row>
    <row r="576" spans="2:12">
      <c r="D576" s="199" t="s">
        <v>52</v>
      </c>
      <c r="E576" s="199"/>
      <c r="F576" s="199"/>
      <c r="G576" s="199"/>
      <c r="H576" s="199"/>
      <c r="I576" s="199"/>
      <c r="J576" s="199"/>
      <c r="K576" s="199"/>
      <c r="L576" s="199"/>
    </row>
    <row r="577" spans="2:12">
      <c r="D577" s="199" t="s">
        <v>16</v>
      </c>
      <c r="E577" s="199"/>
      <c r="F577" s="199"/>
      <c r="G577" s="199"/>
      <c r="H577" s="199"/>
      <c r="I577" s="199"/>
      <c r="J577" s="199"/>
      <c r="K577" s="199"/>
      <c r="L577" s="199"/>
    </row>
    <row r="578" spans="2:12"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</row>
    <row r="579" spans="2:12">
      <c r="B579" s="19" t="s">
        <v>17</v>
      </c>
      <c r="C579" s="20"/>
      <c r="D579" s="20"/>
      <c r="E579" s="20"/>
      <c r="F579" s="20"/>
      <c r="G579" s="20"/>
      <c r="H579" s="20"/>
      <c r="I579" s="20"/>
      <c r="J579" s="20"/>
      <c r="K579" s="20"/>
      <c r="L579" s="20"/>
    </row>
    <row r="580" spans="2:12">
      <c r="B580" s="21" t="s">
        <v>18</v>
      </c>
      <c r="C580" s="20"/>
      <c r="D580" s="20"/>
      <c r="E580" s="20"/>
      <c r="F580" s="20"/>
      <c r="G580" s="20"/>
      <c r="H580" s="20"/>
      <c r="I580" s="20"/>
      <c r="J580" s="20"/>
      <c r="K580" s="20"/>
      <c r="L580" s="20"/>
    </row>
    <row r="581" spans="2:12">
      <c r="B581" s="19" t="s">
        <v>19</v>
      </c>
      <c r="C581" s="20"/>
      <c r="D581" s="20"/>
      <c r="E581" s="20"/>
      <c r="F581" s="20"/>
      <c r="G581" s="20"/>
      <c r="H581" s="20"/>
      <c r="I581" s="20"/>
      <c r="J581" s="20"/>
      <c r="K581" s="20"/>
      <c r="L581" s="20"/>
    </row>
    <row r="582" spans="2:12">
      <c r="B582" s="21" t="s">
        <v>20</v>
      </c>
      <c r="C582" s="20"/>
      <c r="D582" s="20"/>
      <c r="E582" s="20"/>
      <c r="F582" s="20"/>
      <c r="G582" s="20"/>
      <c r="H582" s="20"/>
      <c r="I582" s="20"/>
      <c r="J582" s="20"/>
      <c r="K582" s="20"/>
      <c r="L582" s="20"/>
    </row>
    <row r="583" spans="2:12">
      <c r="B583" s="21" t="s">
        <v>21</v>
      </c>
      <c r="C583" s="20"/>
      <c r="D583" s="20"/>
      <c r="E583" s="20"/>
      <c r="F583" s="20"/>
      <c r="G583" s="20"/>
      <c r="H583" s="20"/>
      <c r="I583" s="20"/>
      <c r="J583" s="20"/>
      <c r="K583" s="20"/>
      <c r="L583" s="20"/>
    </row>
    <row r="584" spans="2:12">
      <c r="B584" s="21" t="s">
        <v>22</v>
      </c>
      <c r="C584" s="20"/>
      <c r="D584" s="20"/>
      <c r="E584" s="20"/>
      <c r="F584" s="20"/>
      <c r="G584" s="20"/>
      <c r="H584" s="20"/>
      <c r="I584" s="20"/>
      <c r="J584" s="20"/>
      <c r="K584" s="20"/>
      <c r="L584" s="20"/>
    </row>
    <row r="585" spans="2:12">
      <c r="B585" s="21" t="s">
        <v>23</v>
      </c>
      <c r="C585" s="20"/>
      <c r="D585" s="20"/>
      <c r="E585" s="20"/>
      <c r="F585" s="20"/>
      <c r="G585" s="20"/>
      <c r="H585" s="20"/>
      <c r="I585" s="20"/>
      <c r="J585" s="20"/>
      <c r="K585" s="20"/>
      <c r="L585" s="20"/>
    </row>
    <row r="586" spans="2:12">
      <c r="B586" s="21" t="s">
        <v>24</v>
      </c>
      <c r="C586" s="20"/>
      <c r="D586" s="20"/>
      <c r="E586" s="20"/>
      <c r="F586" s="20"/>
      <c r="G586" s="20"/>
      <c r="H586" s="20"/>
      <c r="I586" s="20"/>
      <c r="J586" s="20"/>
      <c r="K586" s="20"/>
      <c r="L586" s="20"/>
    </row>
    <row r="587" spans="2:12">
      <c r="B587" s="21" t="s">
        <v>25</v>
      </c>
      <c r="C587" s="20"/>
      <c r="D587" s="20"/>
      <c r="E587" s="20"/>
      <c r="F587" s="20"/>
      <c r="G587" s="20"/>
      <c r="H587" s="20"/>
      <c r="I587" s="20"/>
      <c r="J587" s="20"/>
      <c r="K587" s="20"/>
      <c r="L587" s="20"/>
    </row>
    <row r="588" spans="2:12">
      <c r="B588" s="21" t="s">
        <v>26</v>
      </c>
      <c r="C588" s="20"/>
      <c r="D588" s="20"/>
      <c r="E588" s="20"/>
      <c r="F588" s="20"/>
      <c r="G588" s="20"/>
      <c r="H588" s="20"/>
      <c r="I588" s="20"/>
      <c r="J588" s="20"/>
      <c r="K588" s="20"/>
      <c r="L588" s="20"/>
    </row>
    <row r="589" spans="2:12">
      <c r="B589" s="21" t="s">
        <v>27</v>
      </c>
      <c r="C589" s="20"/>
      <c r="D589" s="20"/>
      <c r="E589" s="20"/>
      <c r="F589" s="20"/>
      <c r="G589" s="20"/>
      <c r="H589" s="20"/>
      <c r="I589" s="20"/>
      <c r="J589" s="20"/>
      <c r="K589" s="20"/>
      <c r="L589" s="20"/>
    </row>
    <row r="590" spans="2:12">
      <c r="B590" s="5" t="s">
        <v>28</v>
      </c>
    </row>
    <row r="591" spans="2:12">
      <c r="B591" s="5" t="s">
        <v>29</v>
      </c>
    </row>
    <row r="592" spans="2:12">
      <c r="B592" s="5" t="s">
        <v>30</v>
      </c>
    </row>
    <row r="593" spans="2:12">
      <c r="B593" s="5"/>
    </row>
    <row r="594" spans="2:12">
      <c r="B594" s="5" t="s">
        <v>31</v>
      </c>
    </row>
    <row r="595" spans="2:12">
      <c r="B595" s="5" t="s">
        <v>32</v>
      </c>
    </row>
    <row r="596" spans="2:12">
      <c r="B596" s="5" t="s">
        <v>33</v>
      </c>
    </row>
    <row r="597" spans="2:12">
      <c r="B597" s="5"/>
    </row>
    <row r="598" spans="2:12">
      <c r="B598" s="5" t="s">
        <v>34</v>
      </c>
    </row>
    <row r="599" spans="2:12" ht="16.5" thickBot="1">
      <c r="B599" s="5" t="s">
        <v>35</v>
      </c>
    </row>
    <row r="600" spans="2:12" ht="25.5">
      <c r="B600" s="200" t="s">
        <v>36</v>
      </c>
      <c r="C600" s="203" t="s">
        <v>37</v>
      </c>
      <c r="D600" s="9" t="s">
        <v>38</v>
      </c>
      <c r="E600" s="10" t="s">
        <v>40</v>
      </c>
      <c r="F600" s="10" t="s">
        <v>41</v>
      </c>
      <c r="G600" s="9" t="s">
        <v>42</v>
      </c>
      <c r="H600" s="9" t="s">
        <v>44</v>
      </c>
      <c r="I600" s="203" t="s">
        <v>46</v>
      </c>
    </row>
    <row r="601" spans="2:12">
      <c r="B601" s="201"/>
      <c r="C601" s="204"/>
      <c r="D601" s="11"/>
      <c r="E601" s="11" t="s">
        <v>49</v>
      </c>
      <c r="F601" s="11" t="s">
        <v>50</v>
      </c>
      <c r="G601" s="12"/>
      <c r="H601" s="11"/>
      <c r="I601" s="204"/>
    </row>
    <row r="602" spans="2:12">
      <c r="B602" s="201"/>
      <c r="C602" s="204"/>
      <c r="D602" s="13" t="s">
        <v>39</v>
      </c>
      <c r="E602" s="14"/>
      <c r="F602" s="14"/>
      <c r="G602" s="12" t="s">
        <v>43</v>
      </c>
      <c r="H602" s="11" t="s">
        <v>45</v>
      </c>
      <c r="I602" s="204"/>
    </row>
    <row r="603" spans="2:12" ht="16.5" thickBot="1">
      <c r="B603" s="202"/>
      <c r="C603" s="205"/>
      <c r="D603" s="15"/>
      <c r="E603" s="15"/>
      <c r="F603" s="15"/>
      <c r="G603" s="15"/>
      <c r="H603" s="16"/>
      <c r="I603" s="205"/>
    </row>
    <row r="604" spans="2:12" ht="16.5" thickBot="1">
      <c r="B604" s="197">
        <v>1</v>
      </c>
      <c r="C604" s="7">
        <v>1</v>
      </c>
      <c r="D604" s="7">
        <v>25</v>
      </c>
      <c r="E604" s="7">
        <v>5</v>
      </c>
      <c r="F604" s="23">
        <v>4.9939999999999998</v>
      </c>
      <c r="G604" s="7">
        <f>F604-E604</f>
        <v>-6.0000000000002274E-3</v>
      </c>
      <c r="H604" s="7">
        <f>((F604-E604)/E604)*100</f>
        <v>-0.12000000000000455</v>
      </c>
      <c r="I604" s="8"/>
    </row>
    <row r="605" spans="2:12" ht="16.5" thickBot="1">
      <c r="B605" s="198"/>
      <c r="C605" s="7">
        <v>2</v>
      </c>
      <c r="D605" s="7">
        <v>25</v>
      </c>
      <c r="E605" s="7">
        <v>5</v>
      </c>
      <c r="F605" s="23">
        <v>4.9950000000000001</v>
      </c>
      <c r="G605" s="7">
        <f>F605-E605</f>
        <v>-4.9999999999998934E-3</v>
      </c>
      <c r="H605" s="7">
        <f>((F605-E605)/E605)*100</f>
        <v>-9.9999999999997882E-2</v>
      </c>
      <c r="I605" s="8"/>
      <c r="L605" s="24">
        <f>(H604+H605)/2</f>
        <v>-0.11000000000000121</v>
      </c>
    </row>
    <row r="607" spans="2:12">
      <c r="C607" s="6" t="s">
        <v>47</v>
      </c>
    </row>
    <row r="608" spans="2:12">
      <c r="B608" s="6"/>
    </row>
    <row r="609" spans="2:13" ht="18.75">
      <c r="B609" s="6"/>
      <c r="C609" s="34" t="s">
        <v>66</v>
      </c>
      <c r="D609" s="34"/>
      <c r="E609" s="34"/>
      <c r="F609" s="36" t="s">
        <v>67</v>
      </c>
      <c r="G609" s="36"/>
      <c r="H609" s="36"/>
      <c r="I609" s="36"/>
      <c r="J609" s="36"/>
      <c r="K609" s="36"/>
      <c r="L609" s="36"/>
      <c r="M609" s="35"/>
    </row>
    <row r="610" spans="2:13">
      <c r="B610" s="6"/>
      <c r="D610" s="4"/>
      <c r="E610" s="4"/>
      <c r="F610" s="4"/>
      <c r="G610" s="4"/>
      <c r="H610" s="4"/>
      <c r="I610" s="4"/>
    </row>
    <row r="611" spans="2:13">
      <c r="B611" s="6"/>
      <c r="D611" s="1" t="s">
        <v>68</v>
      </c>
    </row>
    <row r="612" spans="2:13"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</row>
    <row r="613" spans="2:13">
      <c r="B613" s="22" t="s">
        <v>194</v>
      </c>
      <c r="D613" s="22"/>
      <c r="E613" s="22"/>
      <c r="F613" s="22"/>
      <c r="G613" s="22"/>
      <c r="H613" s="22"/>
      <c r="I613" s="22"/>
      <c r="J613" s="22"/>
      <c r="K613" s="22"/>
      <c r="L613" s="22"/>
    </row>
    <row r="614" spans="2:13"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</row>
    <row r="615" spans="2:13">
      <c r="B615" s="6"/>
      <c r="C615" s="6"/>
    </row>
    <row r="618" spans="2:13">
      <c r="I618" s="213" t="s">
        <v>0</v>
      </c>
      <c r="J618" s="213"/>
      <c r="K618" s="213"/>
      <c r="L618" s="213"/>
    </row>
    <row r="619" spans="2:13">
      <c r="I619" s="213" t="s">
        <v>1</v>
      </c>
      <c r="J619" s="213"/>
      <c r="K619" s="213"/>
      <c r="L619" s="213"/>
    </row>
    <row r="620" spans="2:13">
      <c r="I620" s="213" t="s">
        <v>59</v>
      </c>
      <c r="J620" s="213"/>
      <c r="K620" s="213"/>
      <c r="L620" s="213"/>
    </row>
    <row r="621" spans="2:13">
      <c r="I621" s="213" t="s">
        <v>2</v>
      </c>
      <c r="J621" s="213"/>
      <c r="K621" s="213"/>
      <c r="L621" s="213"/>
    </row>
    <row r="622" spans="2:13">
      <c r="I622" s="213"/>
      <c r="J622" s="213"/>
      <c r="K622" s="213"/>
      <c r="L622" s="213"/>
    </row>
    <row r="623" spans="2:13">
      <c r="I623" s="28"/>
      <c r="J623" s="28"/>
      <c r="K623" s="28"/>
      <c r="L623" s="28"/>
    </row>
    <row r="624" spans="2:13">
      <c r="H624" s="3" t="s">
        <v>58</v>
      </c>
      <c r="J624" s="213" t="s">
        <v>72</v>
      </c>
      <c r="K624" s="213"/>
      <c r="L624" s="213"/>
    </row>
    <row r="626" spans="2:13">
      <c r="B626" s="1" t="s">
        <v>3</v>
      </c>
      <c r="I626" s="4" t="s">
        <v>56</v>
      </c>
      <c r="J626" s="4"/>
      <c r="K626" s="4"/>
      <c r="L626" s="28">
        <v>9</v>
      </c>
    </row>
    <row r="628" spans="2:13">
      <c r="B628" s="1" t="s">
        <v>4</v>
      </c>
      <c r="D628" s="214" t="str">
        <f>J624</f>
        <v>15.03.2023y</v>
      </c>
      <c r="E628" s="214"/>
      <c r="F628" s="28"/>
      <c r="G628" s="28"/>
      <c r="H628" s="4"/>
      <c r="I628" s="4" t="s">
        <v>5</v>
      </c>
      <c r="J628" s="4"/>
      <c r="K628" s="214" t="str">
        <f>D628</f>
        <v>15.03.2023y</v>
      </c>
      <c r="L628" s="214"/>
    </row>
    <row r="631" spans="2:13">
      <c r="B631" s="211" t="s">
        <v>7</v>
      </c>
      <c r="C631" s="211"/>
      <c r="D631" s="38" t="s">
        <v>193</v>
      </c>
      <c r="E631" s="38"/>
      <c r="F631" s="38"/>
      <c r="G631" s="38"/>
      <c r="H631" s="38"/>
      <c r="I631" s="38"/>
      <c r="J631" s="38"/>
      <c r="K631" s="38"/>
      <c r="L631" s="38"/>
      <c r="M631" s="38"/>
    </row>
    <row r="632" spans="2:13">
      <c r="B632" s="211" t="s">
        <v>6</v>
      </c>
      <c r="C632" s="211"/>
      <c r="D632" s="38" t="s">
        <v>60</v>
      </c>
      <c r="E632" s="38"/>
      <c r="F632" s="38"/>
      <c r="G632" s="38"/>
      <c r="H632" s="38"/>
      <c r="I632" s="38"/>
      <c r="J632" s="38"/>
      <c r="K632" s="38"/>
      <c r="L632" s="38"/>
      <c r="M632" s="38"/>
    </row>
    <row r="633" spans="2:13">
      <c r="B633" s="29"/>
      <c r="C633" s="29"/>
      <c r="D633" s="32" t="s">
        <v>61</v>
      </c>
      <c r="E633" s="32"/>
      <c r="F633" s="32"/>
      <c r="G633" s="32"/>
      <c r="H633" s="32"/>
      <c r="I633" s="32"/>
      <c r="J633" s="32"/>
      <c r="K633" s="32"/>
      <c r="L633" s="32"/>
      <c r="M633" s="32"/>
    </row>
    <row r="634" spans="2:13">
      <c r="B634" s="29"/>
      <c r="C634" s="29"/>
      <c r="D634" s="38" t="s">
        <v>62</v>
      </c>
      <c r="E634" s="38"/>
      <c r="F634" s="38"/>
      <c r="G634" s="38"/>
      <c r="H634" s="38"/>
      <c r="I634" s="38"/>
      <c r="J634" s="38"/>
      <c r="K634" s="38"/>
      <c r="L634" s="38"/>
      <c r="M634" s="38"/>
    </row>
    <row r="635" spans="2:13">
      <c r="D635" s="4"/>
      <c r="E635" s="4"/>
      <c r="F635" s="4"/>
      <c r="G635" s="4"/>
      <c r="H635" s="4"/>
      <c r="I635" s="4"/>
      <c r="J635" s="4"/>
    </row>
    <row r="637" spans="2:13">
      <c r="B637" s="4" t="s">
        <v>8</v>
      </c>
      <c r="C637" s="4"/>
      <c r="D637" s="212" t="s">
        <v>63</v>
      </c>
      <c r="E637" s="212"/>
      <c r="F637" s="212"/>
      <c r="G637" s="212"/>
      <c r="H637" s="212"/>
      <c r="I637" s="212"/>
    </row>
    <row r="638" spans="2:13">
      <c r="B638" s="4" t="s">
        <v>9</v>
      </c>
      <c r="C638" s="4"/>
      <c r="D638" s="212"/>
      <c r="E638" s="212"/>
      <c r="F638" s="212"/>
      <c r="G638" s="212"/>
      <c r="H638" s="212"/>
      <c r="I638" s="212"/>
    </row>
    <row r="640" spans="2:13">
      <c r="B640" s="206" t="s">
        <v>10</v>
      </c>
      <c r="C640" s="206"/>
      <c r="D640" s="213" t="s">
        <v>11</v>
      </c>
      <c r="E640" s="213"/>
      <c r="F640" s="213"/>
      <c r="G640" s="213"/>
      <c r="H640" s="213"/>
      <c r="I640" s="213"/>
    </row>
    <row r="642" spans="2:12">
      <c r="B642" s="206" t="s">
        <v>12</v>
      </c>
      <c r="C642" s="206"/>
      <c r="D642" s="215" t="s">
        <v>13</v>
      </c>
      <c r="E642" s="215"/>
      <c r="F642" s="215"/>
      <c r="G642" s="215"/>
      <c r="H642" s="215"/>
      <c r="I642" s="215"/>
      <c r="J642" s="215"/>
      <c r="K642" s="215"/>
      <c r="L642" s="215"/>
    </row>
    <row r="643" spans="2:12">
      <c r="B643" s="30"/>
      <c r="C643" s="30"/>
      <c r="D643" s="31"/>
      <c r="E643" s="31"/>
      <c r="F643" s="31"/>
      <c r="G643" s="31"/>
      <c r="H643" s="31"/>
      <c r="I643" s="31"/>
      <c r="J643" s="31"/>
      <c r="K643" s="31"/>
      <c r="L643" s="31"/>
    </row>
    <row r="644" spans="2:12">
      <c r="B644" s="208" t="s">
        <v>64</v>
      </c>
      <c r="C644" s="208"/>
      <c r="D644" s="209" t="s">
        <v>65</v>
      </c>
      <c r="E644" s="209"/>
      <c r="F644" s="209"/>
      <c r="G644" s="209"/>
      <c r="H644" s="209"/>
      <c r="I644" s="209"/>
      <c r="J644" s="209"/>
      <c r="K644" s="209"/>
      <c r="L644" s="209"/>
    </row>
    <row r="645" spans="2:12">
      <c r="D645" s="4"/>
      <c r="E645" s="4"/>
      <c r="F645" s="4"/>
      <c r="G645" s="4"/>
      <c r="H645" s="4"/>
      <c r="I645" s="4"/>
    </row>
    <row r="646" spans="2:12">
      <c r="B646" s="206" t="s">
        <v>14</v>
      </c>
      <c r="C646" s="206"/>
      <c r="D646" s="210" t="s">
        <v>55</v>
      </c>
      <c r="E646" s="210"/>
      <c r="F646" s="210"/>
      <c r="G646" s="210"/>
      <c r="H646" s="210"/>
    </row>
    <row r="647" spans="2:12">
      <c r="B647" s="30"/>
      <c r="C647" s="30"/>
      <c r="D647" s="210"/>
      <c r="E647" s="210"/>
      <c r="F647" s="210"/>
      <c r="G647" s="210"/>
      <c r="H647" s="210"/>
    </row>
    <row r="648" spans="2:12">
      <c r="B648" s="30"/>
      <c r="C648" s="30"/>
      <c r="D648" s="210"/>
      <c r="E648" s="210"/>
      <c r="F648" s="210"/>
      <c r="G648" s="210"/>
      <c r="H648" s="210"/>
    </row>
    <row r="650" spans="2:12">
      <c r="B650" s="206" t="s">
        <v>15</v>
      </c>
      <c r="C650" s="206"/>
      <c r="D650" s="207" t="s">
        <v>54</v>
      </c>
      <c r="E650" s="199"/>
      <c r="F650" s="199"/>
      <c r="G650" s="199"/>
      <c r="H650" s="199"/>
      <c r="I650" s="199"/>
      <c r="J650" s="199"/>
      <c r="K650" s="199"/>
      <c r="L650" s="199"/>
    </row>
    <row r="651" spans="2:12">
      <c r="D651" s="199" t="s">
        <v>53</v>
      </c>
      <c r="E651" s="199"/>
      <c r="F651" s="199"/>
      <c r="G651" s="199"/>
      <c r="H651" s="199"/>
      <c r="I651" s="199"/>
      <c r="J651" s="199"/>
      <c r="K651" s="199"/>
      <c r="L651" s="199"/>
    </row>
    <row r="652" spans="2:12">
      <c r="D652" s="199" t="s">
        <v>51</v>
      </c>
      <c r="E652" s="199"/>
      <c r="F652" s="199"/>
      <c r="G652" s="199"/>
      <c r="H652" s="199"/>
      <c r="I652" s="199"/>
      <c r="J652" s="199"/>
      <c r="K652" s="199"/>
      <c r="L652" s="199"/>
    </row>
    <row r="653" spans="2:12">
      <c r="D653" s="207" t="s">
        <v>48</v>
      </c>
      <c r="E653" s="199"/>
      <c r="F653" s="199"/>
      <c r="G653" s="199"/>
      <c r="H653" s="199"/>
      <c r="I653" s="199"/>
      <c r="J653" s="199"/>
      <c r="K653" s="199"/>
      <c r="L653" s="199"/>
    </row>
    <row r="654" spans="2:12">
      <c r="D654" s="199" t="s">
        <v>52</v>
      </c>
      <c r="E654" s="199"/>
      <c r="F654" s="199"/>
      <c r="G654" s="199"/>
      <c r="H654" s="199"/>
      <c r="I654" s="199"/>
      <c r="J654" s="199"/>
      <c r="K654" s="199"/>
      <c r="L654" s="199"/>
    </row>
    <row r="655" spans="2:12">
      <c r="D655" s="199" t="s">
        <v>16</v>
      </c>
      <c r="E655" s="199"/>
      <c r="F655" s="199"/>
      <c r="G655" s="199"/>
      <c r="H655" s="199"/>
      <c r="I655" s="199"/>
      <c r="J655" s="199"/>
      <c r="K655" s="199"/>
      <c r="L655" s="199"/>
    </row>
    <row r="656" spans="2:12"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</row>
    <row r="657" spans="2:12">
      <c r="B657" s="19" t="s">
        <v>17</v>
      </c>
      <c r="C657" s="20"/>
      <c r="D657" s="20"/>
      <c r="E657" s="20"/>
      <c r="F657" s="20"/>
      <c r="G657" s="20"/>
      <c r="H657" s="20"/>
      <c r="I657" s="20"/>
      <c r="J657" s="20"/>
      <c r="K657" s="20"/>
      <c r="L657" s="20"/>
    </row>
    <row r="658" spans="2:12">
      <c r="B658" s="21" t="s">
        <v>18</v>
      </c>
      <c r="C658" s="20"/>
      <c r="D658" s="20"/>
      <c r="E658" s="20"/>
      <c r="F658" s="20"/>
      <c r="G658" s="20"/>
      <c r="H658" s="20"/>
      <c r="I658" s="20"/>
      <c r="J658" s="20"/>
      <c r="K658" s="20"/>
      <c r="L658" s="20"/>
    </row>
    <row r="659" spans="2:12">
      <c r="B659" s="19" t="s">
        <v>19</v>
      </c>
      <c r="C659" s="20"/>
      <c r="D659" s="20"/>
      <c r="E659" s="20"/>
      <c r="F659" s="20"/>
      <c r="G659" s="20"/>
      <c r="H659" s="20"/>
      <c r="I659" s="20"/>
      <c r="J659" s="20"/>
      <c r="K659" s="20"/>
      <c r="L659" s="20"/>
    </row>
    <row r="660" spans="2:12">
      <c r="B660" s="21" t="s">
        <v>20</v>
      </c>
      <c r="C660" s="20"/>
      <c r="D660" s="20"/>
      <c r="E660" s="20"/>
      <c r="F660" s="20"/>
      <c r="G660" s="20"/>
      <c r="H660" s="20"/>
      <c r="I660" s="20"/>
      <c r="J660" s="20"/>
      <c r="K660" s="20"/>
      <c r="L660" s="20"/>
    </row>
    <row r="661" spans="2:12">
      <c r="B661" s="21" t="s">
        <v>21</v>
      </c>
      <c r="C661" s="20"/>
      <c r="D661" s="20"/>
      <c r="E661" s="20"/>
      <c r="F661" s="20"/>
      <c r="G661" s="20"/>
      <c r="H661" s="20"/>
      <c r="I661" s="20"/>
      <c r="J661" s="20"/>
      <c r="K661" s="20"/>
      <c r="L661" s="20"/>
    </row>
    <row r="662" spans="2:12">
      <c r="B662" s="21" t="s">
        <v>22</v>
      </c>
      <c r="C662" s="20"/>
      <c r="D662" s="20"/>
      <c r="E662" s="20"/>
      <c r="F662" s="20"/>
      <c r="G662" s="20"/>
      <c r="H662" s="20"/>
      <c r="I662" s="20"/>
      <c r="J662" s="20"/>
      <c r="K662" s="20"/>
      <c r="L662" s="20"/>
    </row>
    <row r="663" spans="2:12">
      <c r="B663" s="21" t="s">
        <v>23</v>
      </c>
      <c r="C663" s="20"/>
      <c r="D663" s="20"/>
      <c r="E663" s="20"/>
      <c r="F663" s="20"/>
      <c r="G663" s="20"/>
      <c r="H663" s="20"/>
      <c r="I663" s="20"/>
      <c r="J663" s="20"/>
      <c r="K663" s="20"/>
      <c r="L663" s="20"/>
    </row>
    <row r="664" spans="2:12">
      <c r="B664" s="21" t="s">
        <v>24</v>
      </c>
      <c r="C664" s="20"/>
      <c r="D664" s="20"/>
      <c r="E664" s="20"/>
      <c r="F664" s="20"/>
      <c r="G664" s="20"/>
      <c r="H664" s="20"/>
      <c r="I664" s="20"/>
      <c r="J664" s="20"/>
      <c r="K664" s="20"/>
      <c r="L664" s="20"/>
    </row>
    <row r="665" spans="2:12">
      <c r="B665" s="21" t="s">
        <v>25</v>
      </c>
      <c r="C665" s="20"/>
      <c r="D665" s="20"/>
      <c r="E665" s="20"/>
      <c r="F665" s="20"/>
      <c r="G665" s="20"/>
      <c r="H665" s="20"/>
      <c r="I665" s="20"/>
      <c r="J665" s="20"/>
      <c r="K665" s="20"/>
      <c r="L665" s="20"/>
    </row>
    <row r="666" spans="2:12">
      <c r="B666" s="21" t="s">
        <v>26</v>
      </c>
      <c r="C666" s="20"/>
      <c r="D666" s="20"/>
      <c r="E666" s="20"/>
      <c r="F666" s="20"/>
      <c r="G666" s="20"/>
      <c r="H666" s="20"/>
      <c r="I666" s="20"/>
      <c r="J666" s="20"/>
      <c r="K666" s="20"/>
      <c r="L666" s="20"/>
    </row>
    <row r="667" spans="2:12">
      <c r="B667" s="21" t="s">
        <v>27</v>
      </c>
      <c r="C667" s="20"/>
      <c r="D667" s="20"/>
      <c r="E667" s="20"/>
      <c r="F667" s="20"/>
      <c r="G667" s="20"/>
      <c r="H667" s="20"/>
      <c r="I667" s="20"/>
      <c r="J667" s="20"/>
      <c r="K667" s="20"/>
      <c r="L667" s="20"/>
    </row>
    <row r="668" spans="2:12">
      <c r="B668" s="5" t="s">
        <v>28</v>
      </c>
    </row>
    <row r="669" spans="2:12">
      <c r="B669" s="5" t="s">
        <v>29</v>
      </c>
    </row>
    <row r="670" spans="2:12">
      <c r="B670" s="5" t="s">
        <v>30</v>
      </c>
    </row>
    <row r="671" spans="2:12">
      <c r="B671" s="5"/>
    </row>
    <row r="672" spans="2:12">
      <c r="B672" s="5" t="s">
        <v>31</v>
      </c>
    </row>
    <row r="673" spans="2:13">
      <c r="B673" s="5" t="s">
        <v>32</v>
      </c>
    </row>
    <row r="674" spans="2:13">
      <c r="B674" s="5" t="s">
        <v>33</v>
      </c>
    </row>
    <row r="675" spans="2:13">
      <c r="B675" s="5"/>
    </row>
    <row r="676" spans="2:13">
      <c r="B676" s="5" t="s">
        <v>34</v>
      </c>
    </row>
    <row r="677" spans="2:13" ht="16.5" thickBot="1">
      <c r="B677" s="5" t="s">
        <v>35</v>
      </c>
    </row>
    <row r="678" spans="2:13" ht="25.5">
      <c r="B678" s="200" t="s">
        <v>36</v>
      </c>
      <c r="C678" s="203" t="s">
        <v>37</v>
      </c>
      <c r="D678" s="9" t="s">
        <v>38</v>
      </c>
      <c r="E678" s="10" t="s">
        <v>40</v>
      </c>
      <c r="F678" s="10" t="s">
        <v>41</v>
      </c>
      <c r="G678" s="9" t="s">
        <v>42</v>
      </c>
      <c r="H678" s="9" t="s">
        <v>44</v>
      </c>
      <c r="I678" s="203" t="s">
        <v>46</v>
      </c>
    </row>
    <row r="679" spans="2:13">
      <c r="B679" s="201"/>
      <c r="C679" s="204"/>
      <c r="D679" s="11"/>
      <c r="E679" s="11" t="s">
        <v>49</v>
      </c>
      <c r="F679" s="11" t="s">
        <v>50</v>
      </c>
      <c r="G679" s="12"/>
      <c r="H679" s="11"/>
      <c r="I679" s="204"/>
    </row>
    <row r="680" spans="2:13">
      <c r="B680" s="201"/>
      <c r="C680" s="204"/>
      <c r="D680" s="13" t="s">
        <v>39</v>
      </c>
      <c r="E680" s="14"/>
      <c r="F680" s="14"/>
      <c r="G680" s="12" t="s">
        <v>43</v>
      </c>
      <c r="H680" s="11" t="s">
        <v>45</v>
      </c>
      <c r="I680" s="204"/>
    </row>
    <row r="681" spans="2:13" ht="16.5" thickBot="1">
      <c r="B681" s="202"/>
      <c r="C681" s="205"/>
      <c r="D681" s="15"/>
      <c r="E681" s="15"/>
      <c r="F681" s="15"/>
      <c r="G681" s="15"/>
      <c r="H681" s="16"/>
      <c r="I681" s="205"/>
    </row>
    <row r="682" spans="2:13" ht="16.5" thickBot="1">
      <c r="B682" s="197">
        <v>1</v>
      </c>
      <c r="C682" s="7">
        <v>1</v>
      </c>
      <c r="D682" s="7">
        <v>25</v>
      </c>
      <c r="E682" s="7">
        <v>5</v>
      </c>
      <c r="F682" s="23">
        <v>4.9969999999999999</v>
      </c>
      <c r="G682" s="7">
        <f>F682-E682</f>
        <v>-3.0000000000001137E-3</v>
      </c>
      <c r="H682" s="7">
        <f>((F682-E682)/E682)*100</f>
        <v>-6.0000000000002274E-2</v>
      </c>
      <c r="I682" s="8"/>
    </row>
    <row r="683" spans="2:13" ht="16.5" thickBot="1">
      <c r="B683" s="198"/>
      <c r="C683" s="7">
        <v>2</v>
      </c>
      <c r="D683" s="7">
        <v>25</v>
      </c>
      <c r="E683" s="7">
        <v>5</v>
      </c>
      <c r="F683" s="23">
        <v>4.992</v>
      </c>
      <c r="G683" s="7">
        <f>F683-E683</f>
        <v>-8.0000000000000071E-3</v>
      </c>
      <c r="H683" s="7">
        <f>((F683-E683)/E683)*100</f>
        <v>-0.16000000000000014</v>
      </c>
      <c r="I683" s="8"/>
      <c r="L683" s="24">
        <f>(H682+H683)/2</f>
        <v>-0.11000000000000121</v>
      </c>
    </row>
    <row r="685" spans="2:13">
      <c r="C685" s="6" t="s">
        <v>47</v>
      </c>
    </row>
    <row r="686" spans="2:13">
      <c r="B686" s="6"/>
    </row>
    <row r="687" spans="2:13" ht="18.75">
      <c r="B687" s="6"/>
      <c r="C687" s="34" t="s">
        <v>66</v>
      </c>
      <c r="D687" s="34"/>
      <c r="E687" s="34"/>
      <c r="F687" s="36" t="s">
        <v>67</v>
      </c>
      <c r="G687" s="36"/>
      <c r="H687" s="36"/>
      <c r="I687" s="36"/>
      <c r="J687" s="36"/>
      <c r="K687" s="36"/>
      <c r="L687" s="36"/>
      <c r="M687" s="35"/>
    </row>
    <row r="688" spans="2:13">
      <c r="B688" s="6"/>
      <c r="D688" s="4"/>
      <c r="E688" s="4"/>
      <c r="F688" s="4"/>
      <c r="G688" s="4"/>
      <c r="H688" s="4"/>
      <c r="I688" s="4"/>
    </row>
    <row r="689" spans="2:12">
      <c r="B689" s="6"/>
      <c r="D689" s="1" t="s">
        <v>68</v>
      </c>
    </row>
    <row r="690" spans="2:12"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</row>
    <row r="691" spans="2:12">
      <c r="B691" s="22" t="s">
        <v>194</v>
      </c>
      <c r="D691" s="22"/>
      <c r="E691" s="22"/>
      <c r="F691" s="22"/>
      <c r="G691" s="22"/>
      <c r="H691" s="22"/>
      <c r="I691" s="22"/>
      <c r="J691" s="22"/>
      <c r="K691" s="22"/>
      <c r="L691" s="22"/>
    </row>
    <row r="692" spans="2:12"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</row>
    <row r="693" spans="2:12">
      <c r="B693" s="6"/>
      <c r="C693" s="6"/>
    </row>
    <row r="696" spans="2:12">
      <c r="I696" s="213" t="s">
        <v>0</v>
      </c>
      <c r="J696" s="213"/>
      <c r="K696" s="213"/>
      <c r="L696" s="213"/>
    </row>
    <row r="697" spans="2:12">
      <c r="I697" s="213" t="s">
        <v>1</v>
      </c>
      <c r="J697" s="213"/>
      <c r="K697" s="213"/>
      <c r="L697" s="213"/>
    </row>
    <row r="698" spans="2:12">
      <c r="I698" s="213" t="s">
        <v>59</v>
      </c>
      <c r="J698" s="213"/>
      <c r="K698" s="213"/>
      <c r="L698" s="213"/>
    </row>
    <row r="699" spans="2:12">
      <c r="I699" s="213" t="s">
        <v>2</v>
      </c>
      <c r="J699" s="213"/>
      <c r="K699" s="213"/>
      <c r="L699" s="213"/>
    </row>
    <row r="700" spans="2:12">
      <c r="I700" s="213"/>
      <c r="J700" s="213"/>
      <c r="K700" s="213"/>
      <c r="L700" s="213"/>
    </row>
    <row r="701" spans="2:12">
      <c r="I701" s="28"/>
      <c r="J701" s="28"/>
      <c r="K701" s="28"/>
      <c r="L701" s="28"/>
    </row>
    <row r="702" spans="2:12">
      <c r="H702" s="3" t="s">
        <v>58</v>
      </c>
      <c r="J702" s="213" t="s">
        <v>72</v>
      </c>
      <c r="K702" s="213"/>
      <c r="L702" s="213"/>
    </row>
    <row r="704" spans="2:12">
      <c r="B704" s="1" t="s">
        <v>3</v>
      </c>
      <c r="I704" s="4" t="s">
        <v>56</v>
      </c>
      <c r="J704" s="4"/>
      <c r="K704" s="4"/>
      <c r="L704" s="28">
        <v>10</v>
      </c>
    </row>
    <row r="706" spans="2:13">
      <c r="B706" s="1" t="s">
        <v>4</v>
      </c>
      <c r="D706" s="214" t="str">
        <f>J702</f>
        <v>15.03.2023y</v>
      </c>
      <c r="E706" s="214"/>
      <c r="F706" s="28"/>
      <c r="G706" s="28"/>
      <c r="H706" s="4"/>
      <c r="I706" s="4" t="s">
        <v>5</v>
      </c>
      <c r="J706" s="4"/>
      <c r="K706" s="214" t="str">
        <f>D706</f>
        <v>15.03.2023y</v>
      </c>
      <c r="L706" s="214"/>
    </row>
    <row r="709" spans="2:13">
      <c r="B709" s="211" t="s">
        <v>7</v>
      </c>
      <c r="C709" s="211"/>
      <c r="D709" s="38" t="s">
        <v>193</v>
      </c>
      <c r="E709" s="38"/>
      <c r="F709" s="38"/>
      <c r="G709" s="38"/>
      <c r="H709" s="38"/>
      <c r="I709" s="38"/>
      <c r="J709" s="38"/>
      <c r="K709" s="38"/>
      <c r="L709" s="38"/>
      <c r="M709" s="38"/>
    </row>
    <row r="710" spans="2:13">
      <c r="B710" s="211" t="s">
        <v>6</v>
      </c>
      <c r="C710" s="211"/>
      <c r="D710" s="38" t="s">
        <v>60</v>
      </c>
      <c r="E710" s="38"/>
      <c r="F710" s="38"/>
      <c r="G710" s="38"/>
      <c r="H710" s="38"/>
      <c r="I710" s="38"/>
      <c r="J710" s="38"/>
      <c r="K710" s="38"/>
      <c r="L710" s="38"/>
      <c r="M710" s="38"/>
    </row>
    <row r="711" spans="2:13">
      <c r="B711" s="29"/>
      <c r="C711" s="29"/>
      <c r="D711" s="32" t="s">
        <v>61</v>
      </c>
      <c r="E711" s="32"/>
      <c r="F711" s="32"/>
      <c r="G711" s="32"/>
      <c r="H711" s="32"/>
      <c r="I711" s="32"/>
      <c r="J711" s="32"/>
      <c r="K711" s="32"/>
      <c r="L711" s="32"/>
      <c r="M711" s="32"/>
    </row>
    <row r="712" spans="2:13">
      <c r="B712" s="29"/>
      <c r="C712" s="29"/>
      <c r="D712" s="38" t="s">
        <v>62</v>
      </c>
      <c r="E712" s="38"/>
      <c r="F712" s="38"/>
      <c r="G712" s="38"/>
      <c r="H712" s="38"/>
      <c r="I712" s="38"/>
      <c r="J712" s="38"/>
      <c r="K712" s="38"/>
      <c r="L712" s="38"/>
      <c r="M712" s="38"/>
    </row>
    <row r="713" spans="2:13">
      <c r="D713" s="4"/>
      <c r="E713" s="4"/>
      <c r="F713" s="4"/>
      <c r="G713" s="4"/>
      <c r="H713" s="4"/>
      <c r="I713" s="4"/>
      <c r="J713" s="4"/>
    </row>
    <row r="715" spans="2:13">
      <c r="B715" s="4" t="s">
        <v>8</v>
      </c>
      <c r="C715" s="4"/>
      <c r="D715" s="212" t="s">
        <v>63</v>
      </c>
      <c r="E715" s="212"/>
      <c r="F715" s="212"/>
      <c r="G715" s="212"/>
      <c r="H715" s="212"/>
      <c r="I715" s="212"/>
    </row>
    <row r="716" spans="2:13">
      <c r="B716" s="4" t="s">
        <v>9</v>
      </c>
      <c r="C716" s="4"/>
      <c r="D716" s="212"/>
      <c r="E716" s="212"/>
      <c r="F716" s="212"/>
      <c r="G716" s="212"/>
      <c r="H716" s="212"/>
      <c r="I716" s="212"/>
    </row>
    <row r="718" spans="2:13">
      <c r="B718" s="206" t="s">
        <v>10</v>
      </c>
      <c r="C718" s="206"/>
      <c r="D718" s="213" t="s">
        <v>11</v>
      </c>
      <c r="E718" s="213"/>
      <c r="F718" s="213"/>
      <c r="G718" s="213"/>
      <c r="H718" s="213"/>
      <c r="I718" s="213"/>
    </row>
    <row r="720" spans="2:13">
      <c r="B720" s="206" t="s">
        <v>12</v>
      </c>
      <c r="C720" s="206"/>
      <c r="D720" s="215" t="s">
        <v>13</v>
      </c>
      <c r="E720" s="215"/>
      <c r="F720" s="215"/>
      <c r="G720" s="215"/>
      <c r="H720" s="215"/>
      <c r="I720" s="215"/>
      <c r="J720" s="215"/>
      <c r="K720" s="215"/>
      <c r="L720" s="215"/>
    </row>
    <row r="721" spans="2:12">
      <c r="B721" s="30"/>
      <c r="C721" s="30"/>
      <c r="D721" s="31"/>
      <c r="E721" s="31"/>
      <c r="F721" s="31"/>
      <c r="G721" s="31"/>
      <c r="H721" s="31"/>
      <c r="I721" s="31"/>
      <c r="J721" s="31"/>
      <c r="K721" s="31"/>
      <c r="L721" s="31"/>
    </row>
    <row r="722" spans="2:12">
      <c r="B722" s="208" t="s">
        <v>64</v>
      </c>
      <c r="C722" s="208"/>
      <c r="D722" s="209" t="s">
        <v>65</v>
      </c>
      <c r="E722" s="209"/>
      <c r="F722" s="209"/>
      <c r="G722" s="209"/>
      <c r="H722" s="209"/>
      <c r="I722" s="209"/>
      <c r="J722" s="209"/>
      <c r="K722" s="209"/>
      <c r="L722" s="209"/>
    </row>
    <row r="723" spans="2:12">
      <c r="D723" s="4"/>
      <c r="E723" s="4"/>
      <c r="F723" s="4"/>
      <c r="G723" s="4"/>
      <c r="H723" s="4"/>
      <c r="I723" s="4"/>
    </row>
    <row r="724" spans="2:12">
      <c r="B724" s="206" t="s">
        <v>14</v>
      </c>
      <c r="C724" s="206"/>
      <c r="D724" s="210" t="s">
        <v>55</v>
      </c>
      <c r="E724" s="210"/>
      <c r="F724" s="210"/>
      <c r="G724" s="210"/>
      <c r="H724" s="210"/>
    </row>
    <row r="725" spans="2:12">
      <c r="B725" s="30"/>
      <c r="C725" s="30"/>
      <c r="D725" s="210"/>
      <c r="E725" s="210"/>
      <c r="F725" s="210"/>
      <c r="G725" s="210"/>
      <c r="H725" s="210"/>
    </row>
    <row r="726" spans="2:12">
      <c r="B726" s="30"/>
      <c r="C726" s="30"/>
      <c r="D726" s="210"/>
      <c r="E726" s="210"/>
      <c r="F726" s="210"/>
      <c r="G726" s="210"/>
      <c r="H726" s="210"/>
    </row>
    <row r="728" spans="2:12">
      <c r="B728" s="206" t="s">
        <v>15</v>
      </c>
      <c r="C728" s="206"/>
      <c r="D728" s="207" t="s">
        <v>54</v>
      </c>
      <c r="E728" s="199"/>
      <c r="F728" s="199"/>
      <c r="G728" s="199"/>
      <c r="H728" s="199"/>
      <c r="I728" s="199"/>
      <c r="J728" s="199"/>
      <c r="K728" s="199"/>
      <c r="L728" s="199"/>
    </row>
    <row r="729" spans="2:12">
      <c r="D729" s="199" t="s">
        <v>53</v>
      </c>
      <c r="E729" s="199"/>
      <c r="F729" s="199"/>
      <c r="G729" s="199"/>
      <c r="H729" s="199"/>
      <c r="I729" s="199"/>
      <c r="J729" s="199"/>
      <c r="K729" s="199"/>
      <c r="L729" s="199"/>
    </row>
    <row r="730" spans="2:12">
      <c r="D730" s="199" t="s">
        <v>51</v>
      </c>
      <c r="E730" s="199"/>
      <c r="F730" s="199"/>
      <c r="G730" s="199"/>
      <c r="H730" s="199"/>
      <c r="I730" s="199"/>
      <c r="J730" s="199"/>
      <c r="K730" s="199"/>
      <c r="L730" s="199"/>
    </row>
    <row r="731" spans="2:12">
      <c r="D731" s="207" t="s">
        <v>48</v>
      </c>
      <c r="E731" s="199"/>
      <c r="F731" s="199"/>
      <c r="G731" s="199"/>
      <c r="H731" s="199"/>
      <c r="I731" s="199"/>
      <c r="J731" s="199"/>
      <c r="K731" s="199"/>
      <c r="L731" s="199"/>
    </row>
    <row r="732" spans="2:12">
      <c r="D732" s="199" t="s">
        <v>52</v>
      </c>
      <c r="E732" s="199"/>
      <c r="F732" s="199"/>
      <c r="G732" s="199"/>
      <c r="H732" s="199"/>
      <c r="I732" s="199"/>
      <c r="J732" s="199"/>
      <c r="K732" s="199"/>
      <c r="L732" s="199"/>
    </row>
    <row r="733" spans="2:12">
      <c r="D733" s="199" t="s">
        <v>16</v>
      </c>
      <c r="E733" s="199"/>
      <c r="F733" s="199"/>
      <c r="G733" s="199"/>
      <c r="H733" s="199"/>
      <c r="I733" s="199"/>
      <c r="J733" s="199"/>
      <c r="K733" s="199"/>
      <c r="L733" s="199"/>
    </row>
    <row r="734" spans="2:12"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</row>
    <row r="735" spans="2:12">
      <c r="B735" s="19" t="s">
        <v>17</v>
      </c>
      <c r="C735" s="20"/>
      <c r="D735" s="20"/>
      <c r="E735" s="20"/>
      <c r="F735" s="20"/>
      <c r="G735" s="20"/>
      <c r="H735" s="20"/>
      <c r="I735" s="20"/>
      <c r="J735" s="20"/>
      <c r="K735" s="20"/>
      <c r="L735" s="20"/>
    </row>
    <row r="736" spans="2:12">
      <c r="B736" s="21" t="s">
        <v>18</v>
      </c>
      <c r="C736" s="20"/>
      <c r="D736" s="20"/>
      <c r="E736" s="20"/>
      <c r="F736" s="20"/>
      <c r="G736" s="20"/>
      <c r="H736" s="20"/>
      <c r="I736" s="20"/>
      <c r="J736" s="20"/>
      <c r="K736" s="20"/>
      <c r="L736" s="20"/>
    </row>
    <row r="737" spans="2:12">
      <c r="B737" s="19" t="s">
        <v>19</v>
      </c>
      <c r="C737" s="20"/>
      <c r="D737" s="20"/>
      <c r="E737" s="20"/>
      <c r="F737" s="20"/>
      <c r="G737" s="20"/>
      <c r="H737" s="20"/>
      <c r="I737" s="20"/>
      <c r="J737" s="20"/>
      <c r="K737" s="20"/>
      <c r="L737" s="20"/>
    </row>
    <row r="738" spans="2:12">
      <c r="B738" s="21" t="s">
        <v>20</v>
      </c>
      <c r="C738" s="20"/>
      <c r="D738" s="20"/>
      <c r="E738" s="20"/>
      <c r="F738" s="20"/>
      <c r="G738" s="20"/>
      <c r="H738" s="20"/>
      <c r="I738" s="20"/>
      <c r="J738" s="20"/>
      <c r="K738" s="20"/>
      <c r="L738" s="20"/>
    </row>
    <row r="739" spans="2:12">
      <c r="B739" s="21" t="s">
        <v>21</v>
      </c>
      <c r="C739" s="20"/>
      <c r="D739" s="20"/>
      <c r="E739" s="20"/>
      <c r="F739" s="20"/>
      <c r="G739" s="20"/>
      <c r="H739" s="20"/>
      <c r="I739" s="20"/>
      <c r="J739" s="20"/>
      <c r="K739" s="20"/>
      <c r="L739" s="20"/>
    </row>
    <row r="740" spans="2:12">
      <c r="B740" s="21" t="s">
        <v>22</v>
      </c>
      <c r="C740" s="20"/>
      <c r="D740" s="20"/>
      <c r="E740" s="20"/>
      <c r="F740" s="20"/>
      <c r="G740" s="20"/>
      <c r="H740" s="20"/>
      <c r="I740" s="20"/>
      <c r="J740" s="20"/>
      <c r="K740" s="20"/>
      <c r="L740" s="20"/>
    </row>
    <row r="741" spans="2:12">
      <c r="B741" s="21" t="s">
        <v>23</v>
      </c>
      <c r="C741" s="20"/>
      <c r="D741" s="20"/>
      <c r="E741" s="20"/>
      <c r="F741" s="20"/>
      <c r="G741" s="20"/>
      <c r="H741" s="20"/>
      <c r="I741" s="20"/>
      <c r="J741" s="20"/>
      <c r="K741" s="20"/>
      <c r="L741" s="20"/>
    </row>
    <row r="742" spans="2:12">
      <c r="B742" s="21" t="s">
        <v>24</v>
      </c>
      <c r="C742" s="20"/>
      <c r="D742" s="20"/>
      <c r="E742" s="20"/>
      <c r="F742" s="20"/>
      <c r="G742" s="20"/>
      <c r="H742" s="20"/>
      <c r="I742" s="20"/>
      <c r="J742" s="20"/>
      <c r="K742" s="20"/>
      <c r="L742" s="20"/>
    </row>
    <row r="743" spans="2:12">
      <c r="B743" s="21" t="s">
        <v>25</v>
      </c>
      <c r="C743" s="20"/>
      <c r="D743" s="20"/>
      <c r="E743" s="20"/>
      <c r="F743" s="20"/>
      <c r="G743" s="20"/>
      <c r="H743" s="20"/>
      <c r="I743" s="20"/>
      <c r="J743" s="20"/>
      <c r="K743" s="20"/>
      <c r="L743" s="20"/>
    </row>
    <row r="744" spans="2:12">
      <c r="B744" s="21" t="s">
        <v>26</v>
      </c>
      <c r="C744" s="20"/>
      <c r="D744" s="20"/>
      <c r="E744" s="20"/>
      <c r="F744" s="20"/>
      <c r="G744" s="20"/>
      <c r="H744" s="20"/>
      <c r="I744" s="20"/>
      <c r="J744" s="20"/>
      <c r="K744" s="20"/>
      <c r="L744" s="20"/>
    </row>
    <row r="745" spans="2:12">
      <c r="B745" s="21" t="s">
        <v>27</v>
      </c>
      <c r="C745" s="20"/>
      <c r="D745" s="20"/>
      <c r="E745" s="20"/>
      <c r="F745" s="20"/>
      <c r="G745" s="20"/>
      <c r="H745" s="20"/>
      <c r="I745" s="20"/>
      <c r="J745" s="20"/>
      <c r="K745" s="20"/>
      <c r="L745" s="20"/>
    </row>
    <row r="746" spans="2:12">
      <c r="B746" s="5" t="s">
        <v>28</v>
      </c>
    </row>
    <row r="747" spans="2:12">
      <c r="B747" s="5" t="s">
        <v>29</v>
      </c>
    </row>
    <row r="748" spans="2:12">
      <c r="B748" s="5" t="s">
        <v>30</v>
      </c>
    </row>
    <row r="749" spans="2:12">
      <c r="B749" s="5"/>
    </row>
    <row r="750" spans="2:12">
      <c r="B750" s="5" t="s">
        <v>31</v>
      </c>
    </row>
    <row r="751" spans="2:12">
      <c r="B751" s="5" t="s">
        <v>32</v>
      </c>
    </row>
    <row r="752" spans="2:12">
      <c r="B752" s="5" t="s">
        <v>33</v>
      </c>
    </row>
    <row r="753" spans="2:13">
      <c r="B753" s="5"/>
    </row>
    <row r="754" spans="2:13">
      <c r="B754" s="5" t="s">
        <v>34</v>
      </c>
    </row>
    <row r="755" spans="2:13" ht="16.5" thickBot="1">
      <c r="B755" s="5" t="s">
        <v>35</v>
      </c>
    </row>
    <row r="756" spans="2:13" ht="25.5">
      <c r="B756" s="200" t="s">
        <v>36</v>
      </c>
      <c r="C756" s="203" t="s">
        <v>37</v>
      </c>
      <c r="D756" s="9" t="s">
        <v>38</v>
      </c>
      <c r="E756" s="10" t="s">
        <v>40</v>
      </c>
      <c r="F756" s="10" t="s">
        <v>41</v>
      </c>
      <c r="G756" s="9" t="s">
        <v>42</v>
      </c>
      <c r="H756" s="9" t="s">
        <v>44</v>
      </c>
      <c r="I756" s="203" t="s">
        <v>46</v>
      </c>
    </row>
    <row r="757" spans="2:13">
      <c r="B757" s="201"/>
      <c r="C757" s="204"/>
      <c r="D757" s="11"/>
      <c r="E757" s="11" t="s">
        <v>49</v>
      </c>
      <c r="F757" s="11" t="s">
        <v>50</v>
      </c>
      <c r="G757" s="12"/>
      <c r="H757" s="11"/>
      <c r="I757" s="204"/>
    </row>
    <row r="758" spans="2:13">
      <c r="B758" s="201"/>
      <c r="C758" s="204"/>
      <c r="D758" s="13" t="s">
        <v>39</v>
      </c>
      <c r="E758" s="14"/>
      <c r="F758" s="14"/>
      <c r="G758" s="12" t="s">
        <v>43</v>
      </c>
      <c r="H758" s="11" t="s">
        <v>45</v>
      </c>
      <c r="I758" s="204"/>
    </row>
    <row r="759" spans="2:13" ht="16.5" thickBot="1">
      <c r="B759" s="202"/>
      <c r="C759" s="205"/>
      <c r="D759" s="15"/>
      <c r="E759" s="15"/>
      <c r="F759" s="15"/>
      <c r="G759" s="15"/>
      <c r="H759" s="16"/>
      <c r="I759" s="205"/>
    </row>
    <row r="760" spans="2:13" ht="16.5" thickBot="1">
      <c r="B760" s="197">
        <v>1</v>
      </c>
      <c r="C760" s="7">
        <v>1</v>
      </c>
      <c r="D760" s="7">
        <v>25</v>
      </c>
      <c r="E760" s="7">
        <v>5</v>
      </c>
      <c r="F760" s="23">
        <v>4.9969999999999999</v>
      </c>
      <c r="G760" s="7">
        <f>F760-E760</f>
        <v>-3.0000000000001137E-3</v>
      </c>
      <c r="H760" s="7">
        <f>((F760-E760)/E760)*100</f>
        <v>-6.0000000000002274E-2</v>
      </c>
      <c r="I760" s="8"/>
    </row>
    <row r="761" spans="2:13" ht="16.5" thickBot="1">
      <c r="B761" s="198"/>
      <c r="C761" s="7">
        <v>2</v>
      </c>
      <c r="D761" s="7">
        <v>25</v>
      </c>
      <c r="E761" s="7">
        <v>5</v>
      </c>
      <c r="F761" s="23">
        <v>4.9969999999999999</v>
      </c>
      <c r="G761" s="7">
        <f>F761-E761</f>
        <v>-3.0000000000001137E-3</v>
      </c>
      <c r="H761" s="7">
        <f>((F761-E761)/E761)*100</f>
        <v>-6.0000000000002274E-2</v>
      </c>
      <c r="I761" s="8"/>
      <c r="L761" s="24">
        <f>(H760+H761)/2</f>
        <v>-6.0000000000002274E-2</v>
      </c>
    </row>
    <row r="763" spans="2:13">
      <c r="C763" s="6" t="s">
        <v>47</v>
      </c>
    </row>
    <row r="764" spans="2:13">
      <c r="B764" s="6"/>
    </row>
    <row r="765" spans="2:13" ht="18.75">
      <c r="B765" s="6"/>
      <c r="C765" s="34" t="s">
        <v>66</v>
      </c>
      <c r="D765" s="34"/>
      <c r="E765" s="34"/>
      <c r="F765" s="36" t="s">
        <v>67</v>
      </c>
      <c r="G765" s="36"/>
      <c r="H765" s="36"/>
      <c r="I765" s="36"/>
      <c r="J765" s="36"/>
      <c r="K765" s="36"/>
      <c r="L765" s="36"/>
      <c r="M765" s="35"/>
    </row>
    <row r="766" spans="2:13">
      <c r="B766" s="6"/>
      <c r="D766" s="4"/>
      <c r="E766" s="4"/>
      <c r="F766" s="4"/>
      <c r="G766" s="4"/>
      <c r="H766" s="4"/>
      <c r="I766" s="4"/>
    </row>
    <row r="767" spans="2:13">
      <c r="B767" s="6"/>
      <c r="D767" s="1" t="s">
        <v>68</v>
      </c>
    </row>
    <row r="768" spans="2:13"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</row>
    <row r="769" spans="2:12">
      <c r="B769" s="22" t="s">
        <v>194</v>
      </c>
      <c r="D769" s="22"/>
      <c r="E769" s="22"/>
      <c r="F769" s="22"/>
      <c r="G769" s="22"/>
      <c r="H769" s="22"/>
      <c r="I769" s="22"/>
      <c r="J769" s="22"/>
      <c r="K769" s="22"/>
      <c r="L769" s="22"/>
    </row>
    <row r="770" spans="2:12"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</row>
    <row r="771" spans="2:12">
      <c r="B771" s="6"/>
      <c r="C771" s="6"/>
    </row>
    <row r="772" spans="2:12">
      <c r="I772" s="213" t="s">
        <v>0</v>
      </c>
      <c r="J772" s="213"/>
      <c r="K772" s="213"/>
      <c r="L772" s="213"/>
    </row>
    <row r="773" spans="2:12">
      <c r="I773" s="213" t="s">
        <v>1</v>
      </c>
      <c r="J773" s="213"/>
      <c r="K773" s="213"/>
      <c r="L773" s="213"/>
    </row>
    <row r="774" spans="2:12">
      <c r="I774" s="213" t="s">
        <v>59</v>
      </c>
      <c r="J774" s="213"/>
      <c r="K774" s="213"/>
      <c r="L774" s="213"/>
    </row>
    <row r="775" spans="2:12">
      <c r="I775" s="213" t="s">
        <v>2</v>
      </c>
      <c r="J775" s="213"/>
      <c r="K775" s="213"/>
      <c r="L775" s="213"/>
    </row>
    <row r="776" spans="2:12">
      <c r="I776" s="213"/>
      <c r="J776" s="213"/>
      <c r="K776" s="213"/>
      <c r="L776" s="213"/>
    </row>
    <row r="777" spans="2:12">
      <c r="I777" s="28"/>
      <c r="J777" s="28"/>
      <c r="K777" s="28"/>
      <c r="L777" s="28"/>
    </row>
    <row r="778" spans="2:12">
      <c r="H778" s="3" t="s">
        <v>58</v>
      </c>
      <c r="J778" s="213" t="s">
        <v>72</v>
      </c>
      <c r="K778" s="213"/>
      <c r="L778" s="213"/>
    </row>
    <row r="780" spans="2:12">
      <c r="B780" s="1" t="s">
        <v>3</v>
      </c>
      <c r="I780" s="4" t="s">
        <v>56</v>
      </c>
      <c r="J780" s="4"/>
      <c r="K780" s="4"/>
      <c r="L780" s="28">
        <v>11</v>
      </c>
    </row>
    <row r="782" spans="2:12">
      <c r="B782" s="1" t="s">
        <v>4</v>
      </c>
      <c r="D782" s="214" t="str">
        <f>J778</f>
        <v>15.03.2023y</v>
      </c>
      <c r="E782" s="214"/>
      <c r="F782" s="28"/>
      <c r="G782" s="28"/>
      <c r="H782" s="4"/>
      <c r="I782" s="4" t="s">
        <v>5</v>
      </c>
      <c r="J782" s="4"/>
      <c r="K782" s="214" t="str">
        <f>D782</f>
        <v>15.03.2023y</v>
      </c>
      <c r="L782" s="214"/>
    </row>
    <row r="785" spans="2:12">
      <c r="B785" s="211" t="s">
        <v>7</v>
      </c>
      <c r="C785" s="211"/>
      <c r="D785" s="38" t="s">
        <v>193</v>
      </c>
      <c r="E785" s="38"/>
      <c r="F785" s="38"/>
      <c r="G785" s="38"/>
      <c r="H785" s="38"/>
      <c r="I785" s="38"/>
      <c r="J785" s="38"/>
      <c r="K785" s="38"/>
      <c r="L785" s="38"/>
    </row>
    <row r="786" spans="2:12">
      <c r="B786" s="211" t="s">
        <v>6</v>
      </c>
      <c r="C786" s="211"/>
      <c r="D786" s="38" t="s">
        <v>60</v>
      </c>
      <c r="E786" s="38"/>
      <c r="F786" s="38"/>
      <c r="G786" s="38"/>
      <c r="H786" s="38"/>
      <c r="I786" s="38"/>
      <c r="J786" s="38"/>
      <c r="K786" s="38"/>
      <c r="L786" s="38"/>
    </row>
    <row r="787" spans="2:12">
      <c r="B787" s="29"/>
      <c r="C787" s="29"/>
      <c r="D787" s="32" t="s">
        <v>61</v>
      </c>
      <c r="E787" s="32"/>
      <c r="F787" s="32"/>
      <c r="G787" s="32"/>
      <c r="H787" s="32"/>
      <c r="I787" s="32"/>
      <c r="J787" s="32"/>
      <c r="K787" s="32"/>
      <c r="L787" s="32"/>
    </row>
    <row r="788" spans="2:12">
      <c r="B788" s="29"/>
      <c r="C788" s="29"/>
      <c r="D788" s="38" t="s">
        <v>62</v>
      </c>
      <c r="E788" s="38"/>
      <c r="F788" s="38"/>
      <c r="G788" s="38"/>
      <c r="H788" s="38"/>
      <c r="I788" s="38"/>
      <c r="J788" s="38"/>
      <c r="K788" s="38"/>
      <c r="L788" s="38"/>
    </row>
    <row r="789" spans="2:12">
      <c r="D789" s="4"/>
      <c r="E789" s="4"/>
      <c r="F789" s="4"/>
      <c r="G789" s="4"/>
      <c r="H789" s="4"/>
      <c r="I789" s="4"/>
      <c r="J789" s="4"/>
    </row>
    <row r="791" spans="2:12">
      <c r="B791" s="4" t="s">
        <v>8</v>
      </c>
      <c r="C791" s="4"/>
      <c r="D791" s="212" t="s">
        <v>63</v>
      </c>
      <c r="E791" s="212"/>
      <c r="F791" s="212"/>
      <c r="G791" s="212"/>
      <c r="H791" s="212"/>
      <c r="I791" s="212"/>
    </row>
    <row r="792" spans="2:12">
      <c r="B792" s="4" t="s">
        <v>9</v>
      </c>
      <c r="C792" s="4"/>
      <c r="D792" s="212"/>
      <c r="E792" s="212"/>
      <c r="F792" s="212"/>
      <c r="G792" s="212"/>
      <c r="H792" s="212"/>
      <c r="I792" s="212"/>
    </row>
    <row r="794" spans="2:12">
      <c r="B794" s="206" t="s">
        <v>10</v>
      </c>
      <c r="C794" s="206"/>
      <c r="D794" s="213" t="s">
        <v>11</v>
      </c>
      <c r="E794" s="213"/>
      <c r="F794" s="213"/>
      <c r="G794" s="213"/>
      <c r="H794" s="213"/>
      <c r="I794" s="213"/>
    </row>
    <row r="796" spans="2:12">
      <c r="B796" s="206" t="s">
        <v>12</v>
      </c>
      <c r="C796" s="206"/>
      <c r="D796" s="215" t="s">
        <v>13</v>
      </c>
      <c r="E796" s="215"/>
      <c r="F796" s="215"/>
      <c r="G796" s="215"/>
      <c r="H796" s="215"/>
      <c r="I796" s="215"/>
      <c r="J796" s="215"/>
      <c r="K796" s="215"/>
      <c r="L796" s="215"/>
    </row>
    <row r="797" spans="2:12">
      <c r="B797" s="30"/>
      <c r="C797" s="30"/>
      <c r="D797" s="31"/>
      <c r="E797" s="31"/>
      <c r="F797" s="31"/>
      <c r="G797" s="31"/>
      <c r="H797" s="31"/>
      <c r="I797" s="31"/>
      <c r="J797" s="31"/>
      <c r="K797" s="31"/>
      <c r="L797" s="31"/>
    </row>
    <row r="798" spans="2:12">
      <c r="B798" s="208" t="s">
        <v>64</v>
      </c>
      <c r="C798" s="208"/>
      <c r="D798" s="209" t="s">
        <v>65</v>
      </c>
      <c r="E798" s="209"/>
      <c r="F798" s="209"/>
      <c r="G798" s="209"/>
      <c r="H798" s="209"/>
      <c r="I798" s="209"/>
      <c r="J798" s="209"/>
      <c r="K798" s="209"/>
      <c r="L798" s="209"/>
    </row>
    <row r="799" spans="2:12">
      <c r="D799" s="4"/>
      <c r="E799" s="4"/>
      <c r="F799" s="4"/>
      <c r="G799" s="4"/>
      <c r="H799" s="4"/>
      <c r="I799" s="4"/>
    </row>
    <row r="800" spans="2:12">
      <c r="B800" s="206" t="s">
        <v>14</v>
      </c>
      <c r="C800" s="206"/>
      <c r="D800" s="210" t="s">
        <v>55</v>
      </c>
      <c r="E800" s="210"/>
      <c r="F800" s="210"/>
      <c r="G800" s="210"/>
      <c r="H800" s="210"/>
    </row>
    <row r="801" spans="2:12">
      <c r="B801" s="30"/>
      <c r="C801" s="30"/>
      <c r="D801" s="210"/>
      <c r="E801" s="210"/>
      <c r="F801" s="210"/>
      <c r="G801" s="210"/>
      <c r="H801" s="210"/>
    </row>
    <row r="802" spans="2:12">
      <c r="B802" s="30"/>
      <c r="C802" s="30"/>
      <c r="D802" s="210"/>
      <c r="E802" s="210"/>
      <c r="F802" s="210"/>
      <c r="G802" s="210"/>
      <c r="H802" s="210"/>
    </row>
    <row r="804" spans="2:12">
      <c r="B804" s="206" t="s">
        <v>15</v>
      </c>
      <c r="C804" s="206"/>
      <c r="D804" s="207" t="s">
        <v>54</v>
      </c>
      <c r="E804" s="199"/>
      <c r="F804" s="199"/>
      <c r="G804" s="199"/>
      <c r="H804" s="199"/>
      <c r="I804" s="199"/>
      <c r="J804" s="199"/>
      <c r="K804" s="199"/>
      <c r="L804" s="199"/>
    </row>
    <row r="805" spans="2:12">
      <c r="D805" s="199" t="s">
        <v>53</v>
      </c>
      <c r="E805" s="199"/>
      <c r="F805" s="199"/>
      <c r="G805" s="199"/>
      <c r="H805" s="199"/>
      <c r="I805" s="199"/>
      <c r="J805" s="199"/>
      <c r="K805" s="199"/>
      <c r="L805" s="199"/>
    </row>
    <row r="806" spans="2:12">
      <c r="D806" s="199" t="s">
        <v>51</v>
      </c>
      <c r="E806" s="199"/>
      <c r="F806" s="199"/>
      <c r="G806" s="199"/>
      <c r="H806" s="199"/>
      <c r="I806" s="199"/>
      <c r="J806" s="199"/>
      <c r="K806" s="199"/>
      <c r="L806" s="199"/>
    </row>
    <row r="807" spans="2:12">
      <c r="D807" s="207" t="s">
        <v>48</v>
      </c>
      <c r="E807" s="199"/>
      <c r="F807" s="199"/>
      <c r="G807" s="199"/>
      <c r="H807" s="199"/>
      <c r="I807" s="199"/>
      <c r="J807" s="199"/>
      <c r="K807" s="199"/>
      <c r="L807" s="199"/>
    </row>
    <row r="808" spans="2:12">
      <c r="D808" s="199" t="s">
        <v>52</v>
      </c>
      <c r="E808" s="199"/>
      <c r="F808" s="199"/>
      <c r="G808" s="199"/>
      <c r="H808" s="199"/>
      <c r="I808" s="199"/>
      <c r="J808" s="199"/>
      <c r="K808" s="199"/>
      <c r="L808" s="199"/>
    </row>
    <row r="809" spans="2:12">
      <c r="D809" s="199" t="s">
        <v>16</v>
      </c>
      <c r="E809" s="199"/>
      <c r="F809" s="199"/>
      <c r="G809" s="199"/>
      <c r="H809" s="199"/>
      <c r="I809" s="199"/>
      <c r="J809" s="199"/>
      <c r="K809" s="199"/>
      <c r="L809" s="199"/>
    </row>
    <row r="810" spans="2:12"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</row>
    <row r="811" spans="2:12">
      <c r="B811" s="19" t="s">
        <v>17</v>
      </c>
      <c r="C811" s="20"/>
      <c r="D811" s="20"/>
      <c r="E811" s="20"/>
      <c r="F811" s="20"/>
      <c r="G811" s="20"/>
      <c r="H811" s="20"/>
      <c r="I811" s="20"/>
      <c r="J811" s="20"/>
      <c r="K811" s="20"/>
      <c r="L811" s="20"/>
    </row>
    <row r="812" spans="2:12">
      <c r="B812" s="21" t="s">
        <v>18</v>
      </c>
      <c r="C812" s="20"/>
      <c r="D812" s="20"/>
      <c r="E812" s="20"/>
      <c r="F812" s="20"/>
      <c r="G812" s="20"/>
      <c r="H812" s="20"/>
      <c r="I812" s="20"/>
      <c r="J812" s="20"/>
      <c r="K812" s="20"/>
      <c r="L812" s="20"/>
    </row>
    <row r="813" spans="2:12">
      <c r="B813" s="19" t="s">
        <v>19</v>
      </c>
      <c r="C813" s="20"/>
      <c r="D813" s="20"/>
      <c r="E813" s="20"/>
      <c r="F813" s="20"/>
      <c r="G813" s="20"/>
      <c r="H813" s="20"/>
      <c r="I813" s="20"/>
      <c r="J813" s="20"/>
      <c r="K813" s="20"/>
      <c r="L813" s="20"/>
    </row>
    <row r="814" spans="2:12">
      <c r="B814" s="21" t="s">
        <v>20</v>
      </c>
      <c r="C814" s="20"/>
      <c r="D814" s="20"/>
      <c r="E814" s="20"/>
      <c r="F814" s="20"/>
      <c r="G814" s="20"/>
      <c r="H814" s="20"/>
      <c r="I814" s="20"/>
      <c r="J814" s="20"/>
      <c r="K814" s="20"/>
      <c r="L814" s="20"/>
    </row>
    <row r="815" spans="2:12">
      <c r="B815" s="21" t="s">
        <v>21</v>
      </c>
      <c r="C815" s="20"/>
      <c r="D815" s="20"/>
      <c r="E815" s="20"/>
      <c r="F815" s="20"/>
      <c r="G815" s="20"/>
      <c r="H815" s="20"/>
      <c r="I815" s="20"/>
      <c r="J815" s="20"/>
      <c r="K815" s="20"/>
      <c r="L815" s="20"/>
    </row>
    <row r="816" spans="2:12">
      <c r="B816" s="21" t="s">
        <v>22</v>
      </c>
      <c r="C816" s="20"/>
      <c r="D816" s="20"/>
      <c r="E816" s="20"/>
      <c r="F816" s="20"/>
      <c r="G816" s="20"/>
      <c r="H816" s="20"/>
      <c r="I816" s="20"/>
      <c r="J816" s="20"/>
      <c r="K816" s="20"/>
      <c r="L816" s="20"/>
    </row>
    <row r="817" spans="2:12">
      <c r="B817" s="21" t="s">
        <v>23</v>
      </c>
      <c r="C817" s="20"/>
      <c r="D817" s="20"/>
      <c r="E817" s="20"/>
      <c r="F817" s="20"/>
      <c r="G817" s="20"/>
      <c r="H817" s="20"/>
      <c r="I817" s="20"/>
      <c r="J817" s="20"/>
      <c r="K817" s="20"/>
      <c r="L817" s="20"/>
    </row>
    <row r="818" spans="2:12">
      <c r="B818" s="21" t="s">
        <v>24</v>
      </c>
      <c r="C818" s="20"/>
      <c r="D818" s="20"/>
      <c r="E818" s="20"/>
      <c r="F818" s="20"/>
      <c r="G818" s="20"/>
      <c r="H818" s="20"/>
      <c r="I818" s="20"/>
      <c r="J818" s="20"/>
      <c r="K818" s="20"/>
      <c r="L818" s="20"/>
    </row>
    <row r="819" spans="2:12">
      <c r="B819" s="21" t="s">
        <v>25</v>
      </c>
      <c r="C819" s="20"/>
      <c r="D819" s="20"/>
      <c r="E819" s="20"/>
      <c r="F819" s="20"/>
      <c r="G819" s="20"/>
      <c r="H819" s="20"/>
      <c r="I819" s="20"/>
      <c r="J819" s="20"/>
      <c r="K819" s="20"/>
      <c r="L819" s="20"/>
    </row>
    <row r="820" spans="2:12">
      <c r="B820" s="21" t="s">
        <v>26</v>
      </c>
      <c r="C820" s="20"/>
      <c r="D820" s="20"/>
      <c r="E820" s="20"/>
      <c r="F820" s="20"/>
      <c r="G820" s="20"/>
      <c r="H820" s="20"/>
      <c r="I820" s="20"/>
      <c r="J820" s="20"/>
      <c r="K820" s="20"/>
      <c r="L820" s="20"/>
    </row>
    <row r="821" spans="2:12">
      <c r="B821" s="21" t="s">
        <v>27</v>
      </c>
      <c r="C821" s="20"/>
      <c r="D821" s="20"/>
      <c r="E821" s="20"/>
      <c r="F821" s="20"/>
      <c r="G821" s="20"/>
      <c r="H821" s="20"/>
      <c r="I821" s="20"/>
      <c r="J821" s="20"/>
      <c r="K821" s="20"/>
      <c r="L821" s="20"/>
    </row>
    <row r="822" spans="2:12">
      <c r="B822" s="5" t="s">
        <v>28</v>
      </c>
    </row>
    <row r="823" spans="2:12">
      <c r="B823" s="5" t="s">
        <v>29</v>
      </c>
    </row>
    <row r="824" spans="2:12">
      <c r="B824" s="5" t="s">
        <v>30</v>
      </c>
    </row>
    <row r="825" spans="2:12">
      <c r="B825" s="5"/>
    </row>
    <row r="826" spans="2:12">
      <c r="B826" s="5" t="s">
        <v>31</v>
      </c>
    </row>
    <row r="827" spans="2:12">
      <c r="B827" s="5" t="s">
        <v>32</v>
      </c>
    </row>
    <row r="828" spans="2:12">
      <c r="B828" s="5" t="s">
        <v>33</v>
      </c>
    </row>
    <row r="829" spans="2:12">
      <c r="B829" s="5"/>
    </row>
    <row r="830" spans="2:12">
      <c r="B830" s="5" t="s">
        <v>34</v>
      </c>
    </row>
    <row r="831" spans="2:12" ht="16.5" thickBot="1">
      <c r="B831" s="5" t="s">
        <v>35</v>
      </c>
    </row>
    <row r="832" spans="2:12" ht="25.5">
      <c r="B832" s="200" t="s">
        <v>36</v>
      </c>
      <c r="C832" s="203" t="s">
        <v>37</v>
      </c>
      <c r="D832" s="9" t="s">
        <v>38</v>
      </c>
      <c r="E832" s="10" t="s">
        <v>40</v>
      </c>
      <c r="F832" s="10" t="s">
        <v>41</v>
      </c>
      <c r="G832" s="9" t="s">
        <v>42</v>
      </c>
      <c r="H832" s="9" t="s">
        <v>44</v>
      </c>
      <c r="I832" s="203" t="s">
        <v>46</v>
      </c>
    </row>
    <row r="833" spans="2:12">
      <c r="B833" s="201"/>
      <c r="C833" s="204"/>
      <c r="D833" s="11"/>
      <c r="E833" s="11" t="s">
        <v>49</v>
      </c>
      <c r="F833" s="11" t="s">
        <v>50</v>
      </c>
      <c r="G833" s="12"/>
      <c r="H833" s="11"/>
      <c r="I833" s="204"/>
    </row>
    <row r="834" spans="2:12">
      <c r="B834" s="201"/>
      <c r="C834" s="204"/>
      <c r="D834" s="13" t="s">
        <v>39</v>
      </c>
      <c r="E834" s="14"/>
      <c r="F834" s="14"/>
      <c r="G834" s="12" t="s">
        <v>43</v>
      </c>
      <c r="H834" s="11" t="s">
        <v>45</v>
      </c>
      <c r="I834" s="204"/>
    </row>
    <row r="835" spans="2:12" ht="16.5" thickBot="1">
      <c r="B835" s="202"/>
      <c r="C835" s="205"/>
      <c r="D835" s="15"/>
      <c r="E835" s="15"/>
      <c r="F835" s="15"/>
      <c r="G835" s="15"/>
      <c r="H835" s="16"/>
      <c r="I835" s="205"/>
    </row>
    <row r="836" spans="2:12" ht="16.5" thickBot="1">
      <c r="B836" s="197">
        <v>1</v>
      </c>
      <c r="C836" s="7">
        <v>1</v>
      </c>
      <c r="D836" s="7">
        <v>25</v>
      </c>
      <c r="E836" s="7">
        <v>5</v>
      </c>
      <c r="F836" s="23">
        <v>4.9950000000000001</v>
      </c>
      <c r="G836" s="7">
        <f>F836-E836</f>
        <v>-4.9999999999998934E-3</v>
      </c>
      <c r="H836" s="7">
        <f>((F836-E836)/E836)*100</f>
        <v>-9.9999999999997882E-2</v>
      </c>
      <c r="I836" s="8"/>
    </row>
    <row r="837" spans="2:12" ht="16.5" thickBot="1">
      <c r="B837" s="198"/>
      <c r="C837" s="7">
        <v>2</v>
      </c>
      <c r="D837" s="7">
        <v>25</v>
      </c>
      <c r="E837" s="7">
        <v>5</v>
      </c>
      <c r="F837" s="23">
        <v>4.9969999999999999</v>
      </c>
      <c r="G837" s="7">
        <f>F837-E837</f>
        <v>-3.0000000000001137E-3</v>
      </c>
      <c r="H837" s="7">
        <f>((F837-E837)/E837)*100</f>
        <v>-6.0000000000002274E-2</v>
      </c>
      <c r="I837" s="8"/>
      <c r="L837" s="24">
        <f>(H836+H837)/2</f>
        <v>-8.0000000000000071E-2</v>
      </c>
    </row>
    <row r="839" spans="2:12">
      <c r="C839" s="6" t="s">
        <v>47</v>
      </c>
    </row>
    <row r="840" spans="2:12">
      <c r="B840" s="6"/>
    </row>
    <row r="841" spans="2:12" ht="18.75">
      <c r="B841" s="6"/>
      <c r="C841" s="34" t="s">
        <v>66</v>
      </c>
      <c r="D841" s="34"/>
      <c r="E841" s="34"/>
      <c r="F841" s="36" t="s">
        <v>67</v>
      </c>
      <c r="G841" s="36"/>
      <c r="H841" s="36"/>
      <c r="I841" s="36"/>
      <c r="J841" s="36"/>
      <c r="K841" s="36"/>
      <c r="L841" s="36"/>
    </row>
    <row r="842" spans="2:12">
      <c r="B842" s="6"/>
      <c r="D842" s="4"/>
      <c r="E842" s="4"/>
      <c r="F842" s="4"/>
      <c r="G842" s="4"/>
      <c r="H842" s="4"/>
      <c r="I842" s="4"/>
    </row>
    <row r="843" spans="2:12">
      <c r="B843" s="6"/>
      <c r="D843" s="1" t="s">
        <v>68</v>
      </c>
    </row>
    <row r="844" spans="2:12"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</row>
    <row r="845" spans="2:12">
      <c r="B845" s="22" t="s">
        <v>194</v>
      </c>
      <c r="D845" s="22"/>
      <c r="E845" s="22"/>
      <c r="F845" s="22"/>
      <c r="G845" s="22"/>
      <c r="H845" s="22"/>
      <c r="I845" s="22"/>
      <c r="J845" s="22"/>
      <c r="K845" s="22"/>
      <c r="L845" s="22"/>
    </row>
    <row r="846" spans="2:12"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</row>
    <row r="847" spans="2:12">
      <c r="B847" s="6"/>
      <c r="C847" s="6"/>
    </row>
    <row r="848" spans="2:12">
      <c r="I848" s="213" t="s">
        <v>0</v>
      </c>
      <c r="J848" s="213"/>
      <c r="K848" s="213"/>
      <c r="L848" s="213"/>
    </row>
    <row r="849" spans="2:12">
      <c r="I849" s="213" t="s">
        <v>1</v>
      </c>
      <c r="J849" s="213"/>
      <c r="K849" s="213"/>
      <c r="L849" s="213"/>
    </row>
    <row r="850" spans="2:12">
      <c r="I850" s="213" t="s">
        <v>59</v>
      </c>
      <c r="J850" s="213"/>
      <c r="K850" s="213"/>
      <c r="L850" s="213"/>
    </row>
    <row r="851" spans="2:12">
      <c r="I851" s="213" t="s">
        <v>2</v>
      </c>
      <c r="J851" s="213"/>
      <c r="K851" s="213"/>
      <c r="L851" s="213"/>
    </row>
    <row r="852" spans="2:12">
      <c r="I852" s="213"/>
      <c r="J852" s="213"/>
      <c r="K852" s="213"/>
      <c r="L852" s="213"/>
    </row>
    <row r="853" spans="2:12">
      <c r="I853" s="28"/>
      <c r="J853" s="28"/>
      <c r="K853" s="28"/>
      <c r="L853" s="28"/>
    </row>
    <row r="854" spans="2:12">
      <c r="H854" s="3" t="s">
        <v>58</v>
      </c>
      <c r="J854" s="213" t="s">
        <v>72</v>
      </c>
      <c r="K854" s="213"/>
      <c r="L854" s="213"/>
    </row>
    <row r="856" spans="2:12">
      <c r="B856" s="1" t="s">
        <v>3</v>
      </c>
      <c r="I856" s="4" t="s">
        <v>56</v>
      </c>
      <c r="J856" s="4"/>
      <c r="K856" s="4"/>
      <c r="L856" s="28">
        <v>12</v>
      </c>
    </row>
    <row r="858" spans="2:12">
      <c r="B858" s="1" t="s">
        <v>4</v>
      </c>
      <c r="D858" s="214" t="str">
        <f>J854</f>
        <v>15.03.2023y</v>
      </c>
      <c r="E858" s="214"/>
      <c r="F858" s="28"/>
      <c r="G858" s="28"/>
      <c r="H858" s="4"/>
      <c r="I858" s="4" t="s">
        <v>5</v>
      </c>
      <c r="J858" s="4"/>
      <c r="K858" s="214" t="str">
        <f>D858</f>
        <v>15.03.2023y</v>
      </c>
      <c r="L858" s="214"/>
    </row>
    <row r="861" spans="2:12">
      <c r="B861" s="211" t="s">
        <v>7</v>
      </c>
      <c r="C861" s="211"/>
      <c r="D861" s="38" t="s">
        <v>193</v>
      </c>
      <c r="E861" s="38"/>
      <c r="F861" s="38"/>
      <c r="G861" s="38"/>
      <c r="H861" s="38"/>
      <c r="I861" s="38"/>
      <c r="J861" s="38"/>
      <c r="K861" s="38"/>
      <c r="L861" s="38"/>
    </row>
    <row r="862" spans="2:12">
      <c r="B862" s="211" t="s">
        <v>6</v>
      </c>
      <c r="C862" s="211"/>
      <c r="D862" s="38" t="s">
        <v>60</v>
      </c>
      <c r="E862" s="38"/>
      <c r="F862" s="38"/>
      <c r="G862" s="38"/>
      <c r="H862" s="38"/>
      <c r="I862" s="38"/>
      <c r="J862" s="38"/>
      <c r="K862" s="38"/>
      <c r="L862" s="38"/>
    </row>
    <row r="863" spans="2:12">
      <c r="B863" s="29"/>
      <c r="C863" s="29"/>
      <c r="D863" s="32" t="s">
        <v>61</v>
      </c>
      <c r="E863" s="32"/>
      <c r="F863" s="32"/>
      <c r="G863" s="32"/>
      <c r="H863" s="32"/>
      <c r="I863" s="32"/>
      <c r="J863" s="32"/>
      <c r="K863" s="32"/>
      <c r="L863" s="32"/>
    </row>
    <row r="864" spans="2:12">
      <c r="B864" s="29"/>
      <c r="C864" s="29"/>
      <c r="D864" s="38" t="s">
        <v>62</v>
      </c>
      <c r="E864" s="38"/>
      <c r="F864" s="38"/>
      <c r="G864" s="38"/>
      <c r="H864" s="38"/>
      <c r="I864" s="38"/>
      <c r="J864" s="38"/>
      <c r="K864" s="38"/>
      <c r="L864" s="38"/>
    </row>
    <row r="865" spans="2:12">
      <c r="D865" s="4"/>
      <c r="E865" s="4"/>
      <c r="F865" s="4"/>
      <c r="G865" s="4"/>
      <c r="H865" s="4"/>
      <c r="I865" s="4"/>
      <c r="J865" s="4"/>
    </row>
    <row r="867" spans="2:12">
      <c r="B867" s="4" t="s">
        <v>8</v>
      </c>
      <c r="C867" s="4"/>
      <c r="D867" s="212" t="s">
        <v>63</v>
      </c>
      <c r="E867" s="212"/>
      <c r="F867" s="212"/>
      <c r="G867" s="212"/>
      <c r="H867" s="212"/>
      <c r="I867" s="212"/>
    </row>
    <row r="868" spans="2:12">
      <c r="B868" s="4" t="s">
        <v>9</v>
      </c>
      <c r="C868" s="4"/>
      <c r="D868" s="212"/>
      <c r="E868" s="212"/>
      <c r="F868" s="212"/>
      <c r="G868" s="212"/>
      <c r="H868" s="212"/>
      <c r="I868" s="212"/>
    </row>
    <row r="870" spans="2:12">
      <c r="B870" s="206" t="s">
        <v>10</v>
      </c>
      <c r="C870" s="206"/>
      <c r="D870" s="213" t="s">
        <v>11</v>
      </c>
      <c r="E870" s="213"/>
      <c r="F870" s="213"/>
      <c r="G870" s="213"/>
      <c r="H870" s="213"/>
      <c r="I870" s="213"/>
    </row>
    <row r="872" spans="2:12">
      <c r="B872" s="206" t="s">
        <v>12</v>
      </c>
      <c r="C872" s="206"/>
      <c r="D872" s="215" t="s">
        <v>13</v>
      </c>
      <c r="E872" s="215"/>
      <c r="F872" s="215"/>
      <c r="G872" s="215"/>
      <c r="H872" s="215"/>
      <c r="I872" s="215"/>
      <c r="J872" s="215"/>
      <c r="K872" s="215"/>
      <c r="L872" s="215"/>
    </row>
    <row r="873" spans="2:12">
      <c r="B873" s="30"/>
      <c r="C873" s="30"/>
      <c r="D873" s="31"/>
      <c r="E873" s="31"/>
      <c r="F873" s="31"/>
      <c r="G873" s="31"/>
      <c r="H873" s="31"/>
      <c r="I873" s="31"/>
      <c r="J873" s="31"/>
      <c r="K873" s="31"/>
      <c r="L873" s="31"/>
    </row>
    <row r="874" spans="2:12">
      <c r="B874" s="208" t="s">
        <v>64</v>
      </c>
      <c r="C874" s="208"/>
      <c r="D874" s="209" t="s">
        <v>65</v>
      </c>
      <c r="E874" s="209"/>
      <c r="F874" s="209"/>
      <c r="G874" s="209"/>
      <c r="H874" s="209"/>
      <c r="I874" s="209"/>
      <c r="J874" s="209"/>
      <c r="K874" s="209"/>
      <c r="L874" s="209"/>
    </row>
    <row r="875" spans="2:12">
      <c r="D875" s="4"/>
      <c r="E875" s="4"/>
      <c r="F875" s="4"/>
      <c r="G875" s="4"/>
      <c r="H875" s="4"/>
      <c r="I875" s="4"/>
    </row>
    <row r="876" spans="2:12">
      <c r="B876" s="206" t="s">
        <v>14</v>
      </c>
      <c r="C876" s="206"/>
      <c r="D876" s="210" t="s">
        <v>55</v>
      </c>
      <c r="E876" s="210"/>
      <c r="F876" s="210"/>
      <c r="G876" s="210"/>
      <c r="H876" s="210"/>
    </row>
    <row r="877" spans="2:12">
      <c r="B877" s="30"/>
      <c r="C877" s="30"/>
      <c r="D877" s="210"/>
      <c r="E877" s="210"/>
      <c r="F877" s="210"/>
      <c r="G877" s="210"/>
      <c r="H877" s="210"/>
    </row>
    <row r="878" spans="2:12">
      <c r="B878" s="30"/>
      <c r="C878" s="30"/>
      <c r="D878" s="210"/>
      <c r="E878" s="210"/>
      <c r="F878" s="210"/>
      <c r="G878" s="210"/>
      <c r="H878" s="210"/>
    </row>
    <row r="880" spans="2:12">
      <c r="B880" s="206" t="s">
        <v>15</v>
      </c>
      <c r="C880" s="206"/>
      <c r="D880" s="207" t="s">
        <v>54</v>
      </c>
      <c r="E880" s="199"/>
      <c r="F880" s="199"/>
      <c r="G880" s="199"/>
      <c r="H880" s="199"/>
      <c r="I880" s="199"/>
      <c r="J880" s="199"/>
      <c r="K880" s="199"/>
      <c r="L880" s="199"/>
    </row>
    <row r="881" spans="2:12">
      <c r="D881" s="199" t="s">
        <v>53</v>
      </c>
      <c r="E881" s="199"/>
      <c r="F881" s="199"/>
      <c r="G881" s="199"/>
      <c r="H881" s="199"/>
      <c r="I881" s="199"/>
      <c r="J881" s="199"/>
      <c r="K881" s="199"/>
      <c r="L881" s="199"/>
    </row>
    <row r="882" spans="2:12">
      <c r="D882" s="199" t="s">
        <v>51</v>
      </c>
      <c r="E882" s="199"/>
      <c r="F882" s="199"/>
      <c r="G882" s="199"/>
      <c r="H882" s="199"/>
      <c r="I882" s="199"/>
      <c r="J882" s="199"/>
      <c r="K882" s="199"/>
      <c r="L882" s="199"/>
    </row>
    <row r="883" spans="2:12">
      <c r="D883" s="207" t="s">
        <v>48</v>
      </c>
      <c r="E883" s="199"/>
      <c r="F883" s="199"/>
      <c r="G883" s="199"/>
      <c r="H883" s="199"/>
      <c r="I883" s="199"/>
      <c r="J883" s="199"/>
      <c r="K883" s="199"/>
      <c r="L883" s="199"/>
    </row>
    <row r="884" spans="2:12">
      <c r="D884" s="199" t="s">
        <v>52</v>
      </c>
      <c r="E884" s="199"/>
      <c r="F884" s="199"/>
      <c r="G884" s="199"/>
      <c r="H884" s="199"/>
      <c r="I884" s="199"/>
      <c r="J884" s="199"/>
      <c r="K884" s="199"/>
      <c r="L884" s="199"/>
    </row>
    <row r="885" spans="2:12">
      <c r="D885" s="199" t="s">
        <v>16</v>
      </c>
      <c r="E885" s="199"/>
      <c r="F885" s="199"/>
      <c r="G885" s="199"/>
      <c r="H885" s="199"/>
      <c r="I885" s="199"/>
      <c r="J885" s="199"/>
      <c r="K885" s="199"/>
      <c r="L885" s="199"/>
    </row>
    <row r="886" spans="2:12"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</row>
    <row r="887" spans="2:12">
      <c r="B887" s="19" t="s">
        <v>17</v>
      </c>
      <c r="C887" s="20"/>
      <c r="D887" s="20"/>
      <c r="E887" s="20"/>
      <c r="F887" s="20"/>
      <c r="G887" s="20"/>
      <c r="H887" s="20"/>
      <c r="I887" s="20"/>
      <c r="J887" s="20"/>
      <c r="K887" s="20"/>
      <c r="L887" s="20"/>
    </row>
    <row r="888" spans="2:12">
      <c r="B888" s="21" t="s">
        <v>18</v>
      </c>
      <c r="C888" s="20"/>
      <c r="D888" s="20"/>
      <c r="E888" s="20"/>
      <c r="F888" s="20"/>
      <c r="G888" s="20"/>
      <c r="H888" s="20"/>
      <c r="I888" s="20"/>
      <c r="J888" s="20"/>
      <c r="K888" s="20"/>
      <c r="L888" s="20"/>
    </row>
    <row r="889" spans="2:12">
      <c r="B889" s="19" t="s">
        <v>19</v>
      </c>
      <c r="C889" s="20"/>
      <c r="D889" s="20"/>
      <c r="E889" s="20"/>
      <c r="F889" s="20"/>
      <c r="G889" s="20"/>
      <c r="H889" s="20"/>
      <c r="I889" s="20"/>
      <c r="J889" s="20"/>
      <c r="K889" s="20"/>
      <c r="L889" s="20"/>
    </row>
    <row r="890" spans="2:12">
      <c r="B890" s="21" t="s">
        <v>20</v>
      </c>
      <c r="C890" s="20"/>
      <c r="D890" s="20"/>
      <c r="E890" s="20"/>
      <c r="F890" s="20"/>
      <c r="G890" s="20"/>
      <c r="H890" s="20"/>
      <c r="I890" s="20"/>
      <c r="J890" s="20"/>
      <c r="K890" s="20"/>
      <c r="L890" s="20"/>
    </row>
    <row r="891" spans="2:12">
      <c r="B891" s="21" t="s">
        <v>21</v>
      </c>
      <c r="C891" s="20"/>
      <c r="D891" s="20"/>
      <c r="E891" s="20"/>
      <c r="F891" s="20"/>
      <c r="G891" s="20"/>
      <c r="H891" s="20"/>
      <c r="I891" s="20"/>
      <c r="J891" s="20"/>
      <c r="K891" s="20"/>
      <c r="L891" s="20"/>
    </row>
    <row r="892" spans="2:12">
      <c r="B892" s="21" t="s">
        <v>22</v>
      </c>
      <c r="C892" s="20"/>
      <c r="D892" s="20"/>
      <c r="E892" s="20"/>
      <c r="F892" s="20"/>
      <c r="G892" s="20"/>
      <c r="H892" s="20"/>
      <c r="I892" s="20"/>
      <c r="J892" s="20"/>
      <c r="K892" s="20"/>
      <c r="L892" s="20"/>
    </row>
    <row r="893" spans="2:12">
      <c r="B893" s="21" t="s">
        <v>23</v>
      </c>
      <c r="C893" s="20"/>
      <c r="D893" s="20"/>
      <c r="E893" s="20"/>
      <c r="F893" s="20"/>
      <c r="G893" s="20"/>
      <c r="H893" s="20"/>
      <c r="I893" s="20"/>
      <c r="J893" s="20"/>
      <c r="K893" s="20"/>
      <c r="L893" s="20"/>
    </row>
    <row r="894" spans="2:12">
      <c r="B894" s="21" t="s">
        <v>24</v>
      </c>
      <c r="C894" s="20"/>
      <c r="D894" s="20"/>
      <c r="E894" s="20"/>
      <c r="F894" s="20"/>
      <c r="G894" s="20"/>
      <c r="H894" s="20"/>
      <c r="I894" s="20"/>
      <c r="J894" s="20"/>
      <c r="K894" s="20"/>
      <c r="L894" s="20"/>
    </row>
    <row r="895" spans="2:12">
      <c r="B895" s="21" t="s">
        <v>25</v>
      </c>
      <c r="C895" s="20"/>
      <c r="D895" s="20"/>
      <c r="E895" s="20"/>
      <c r="F895" s="20"/>
      <c r="G895" s="20"/>
      <c r="H895" s="20"/>
      <c r="I895" s="20"/>
      <c r="J895" s="20"/>
      <c r="K895" s="20"/>
      <c r="L895" s="20"/>
    </row>
    <row r="896" spans="2:12">
      <c r="B896" s="21" t="s">
        <v>26</v>
      </c>
      <c r="C896" s="20"/>
      <c r="D896" s="20"/>
      <c r="E896" s="20"/>
      <c r="F896" s="20"/>
      <c r="G896" s="20"/>
      <c r="H896" s="20"/>
      <c r="I896" s="20"/>
      <c r="J896" s="20"/>
      <c r="K896" s="20"/>
      <c r="L896" s="20"/>
    </row>
    <row r="897" spans="2:12">
      <c r="B897" s="21" t="s">
        <v>27</v>
      </c>
      <c r="C897" s="20"/>
      <c r="D897" s="20"/>
      <c r="E897" s="20"/>
      <c r="F897" s="20"/>
      <c r="G897" s="20"/>
      <c r="H897" s="20"/>
      <c r="I897" s="20"/>
      <c r="J897" s="20"/>
      <c r="K897" s="20"/>
      <c r="L897" s="20"/>
    </row>
    <row r="898" spans="2:12">
      <c r="B898" s="5" t="s">
        <v>28</v>
      </c>
    </row>
    <row r="899" spans="2:12">
      <c r="B899" s="5" t="s">
        <v>29</v>
      </c>
    </row>
    <row r="900" spans="2:12">
      <c r="B900" s="5" t="s">
        <v>30</v>
      </c>
    </row>
    <row r="901" spans="2:12">
      <c r="B901" s="5"/>
    </row>
    <row r="902" spans="2:12">
      <c r="B902" s="5" t="s">
        <v>31</v>
      </c>
    </row>
    <row r="903" spans="2:12">
      <c r="B903" s="5" t="s">
        <v>32</v>
      </c>
    </row>
    <row r="904" spans="2:12">
      <c r="B904" s="5" t="s">
        <v>33</v>
      </c>
    </row>
    <row r="905" spans="2:12">
      <c r="B905" s="5"/>
    </row>
    <row r="906" spans="2:12">
      <c r="B906" s="5" t="s">
        <v>34</v>
      </c>
    </row>
    <row r="907" spans="2:12" ht="16.5" thickBot="1">
      <c r="B907" s="5" t="s">
        <v>35</v>
      </c>
    </row>
    <row r="908" spans="2:12" ht="25.5">
      <c r="B908" s="200" t="s">
        <v>36</v>
      </c>
      <c r="C908" s="203" t="s">
        <v>37</v>
      </c>
      <c r="D908" s="9" t="s">
        <v>38</v>
      </c>
      <c r="E908" s="10" t="s">
        <v>40</v>
      </c>
      <c r="F908" s="10" t="s">
        <v>41</v>
      </c>
      <c r="G908" s="9" t="s">
        <v>42</v>
      </c>
      <c r="H908" s="9" t="s">
        <v>44</v>
      </c>
      <c r="I908" s="203" t="s">
        <v>46</v>
      </c>
    </row>
    <row r="909" spans="2:12">
      <c r="B909" s="201"/>
      <c r="C909" s="204"/>
      <c r="D909" s="11"/>
      <c r="E909" s="11" t="s">
        <v>49</v>
      </c>
      <c r="F909" s="11" t="s">
        <v>50</v>
      </c>
      <c r="G909" s="12"/>
      <c r="H909" s="11"/>
      <c r="I909" s="204"/>
    </row>
    <row r="910" spans="2:12">
      <c r="B910" s="201"/>
      <c r="C910" s="204"/>
      <c r="D910" s="13" t="s">
        <v>39</v>
      </c>
      <c r="E910" s="14"/>
      <c r="F910" s="14"/>
      <c r="G910" s="12" t="s">
        <v>43</v>
      </c>
      <c r="H910" s="11" t="s">
        <v>45</v>
      </c>
      <c r="I910" s="204"/>
    </row>
    <row r="911" spans="2:12" ht="16.5" thickBot="1">
      <c r="B911" s="202"/>
      <c r="C911" s="205"/>
      <c r="D911" s="15"/>
      <c r="E911" s="15"/>
      <c r="F911" s="15"/>
      <c r="G911" s="15"/>
      <c r="H911" s="16"/>
      <c r="I911" s="205"/>
    </row>
    <row r="912" spans="2:12" ht="16.5" thickBot="1">
      <c r="B912" s="197">
        <v>1</v>
      </c>
      <c r="C912" s="7">
        <v>1</v>
      </c>
      <c r="D912" s="7">
        <v>25</v>
      </c>
      <c r="E912" s="7">
        <v>5</v>
      </c>
      <c r="F912" s="23">
        <v>4.992</v>
      </c>
      <c r="G912" s="7">
        <f>F912-E912</f>
        <v>-8.0000000000000071E-3</v>
      </c>
      <c r="H912" s="7">
        <f>((F912-E912)/E912)*100</f>
        <v>-0.16000000000000014</v>
      </c>
      <c r="I912" s="8"/>
    </row>
    <row r="913" spans="2:12" ht="16.5" thickBot="1">
      <c r="B913" s="198"/>
      <c r="C913" s="7">
        <v>2</v>
      </c>
      <c r="D913" s="7">
        <v>25</v>
      </c>
      <c r="E913" s="7">
        <v>5</v>
      </c>
      <c r="F913" s="23">
        <v>4.9969999999999999</v>
      </c>
      <c r="G913" s="7">
        <f>F913-E913</f>
        <v>-3.0000000000001137E-3</v>
      </c>
      <c r="H913" s="7">
        <f>((F913-E913)/E913)*100</f>
        <v>-6.0000000000002274E-2</v>
      </c>
      <c r="I913" s="8"/>
      <c r="L913" s="24">
        <f>(H912+H913)/2</f>
        <v>-0.11000000000000121</v>
      </c>
    </row>
    <row r="915" spans="2:12">
      <c r="C915" s="6" t="s">
        <v>47</v>
      </c>
    </row>
    <row r="916" spans="2:12">
      <c r="B916" s="6"/>
    </row>
    <row r="917" spans="2:12" ht="18.75">
      <c r="B917" s="6"/>
      <c r="C917" s="34" t="s">
        <v>66</v>
      </c>
      <c r="D917" s="34"/>
      <c r="E917" s="34"/>
      <c r="F917" s="36" t="s">
        <v>67</v>
      </c>
      <c r="G917" s="36"/>
      <c r="H917" s="36"/>
      <c r="I917" s="36"/>
      <c r="J917" s="36"/>
      <c r="K917" s="36"/>
      <c r="L917" s="36"/>
    </row>
    <row r="918" spans="2:12">
      <c r="B918" s="6"/>
      <c r="D918" s="4"/>
      <c r="E918" s="4"/>
      <c r="F918" s="4"/>
      <c r="G918" s="4"/>
      <c r="H918" s="4"/>
      <c r="I918" s="4"/>
    </row>
    <row r="919" spans="2:12">
      <c r="B919" s="6"/>
      <c r="D919" s="1" t="s">
        <v>68</v>
      </c>
    </row>
    <row r="920" spans="2:12"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</row>
    <row r="921" spans="2:12">
      <c r="B921" s="22" t="s">
        <v>194</v>
      </c>
      <c r="D921" s="22"/>
      <c r="E921" s="22"/>
      <c r="F921" s="22"/>
      <c r="G921" s="22"/>
      <c r="H921" s="22"/>
      <c r="I921" s="22"/>
      <c r="J921" s="22"/>
      <c r="K921" s="22"/>
      <c r="L921" s="22"/>
    </row>
    <row r="922" spans="2:12"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</row>
    <row r="923" spans="2:12">
      <c r="B923" s="6"/>
      <c r="C923" s="6"/>
    </row>
    <row r="924" spans="2:12">
      <c r="I924" s="213" t="s">
        <v>0</v>
      </c>
      <c r="J924" s="213"/>
      <c r="K924" s="213"/>
      <c r="L924" s="213"/>
    </row>
    <row r="925" spans="2:12">
      <c r="I925" s="213" t="s">
        <v>1</v>
      </c>
      <c r="J925" s="213"/>
      <c r="K925" s="213"/>
      <c r="L925" s="213"/>
    </row>
    <row r="926" spans="2:12">
      <c r="I926" s="213" t="s">
        <v>59</v>
      </c>
      <c r="J926" s="213"/>
      <c r="K926" s="213"/>
      <c r="L926" s="213"/>
    </row>
    <row r="927" spans="2:12">
      <c r="I927" s="213" t="s">
        <v>2</v>
      </c>
      <c r="J927" s="213"/>
      <c r="K927" s="213"/>
      <c r="L927" s="213"/>
    </row>
    <row r="928" spans="2:12">
      <c r="I928" s="213"/>
      <c r="J928" s="213"/>
      <c r="K928" s="213"/>
      <c r="L928" s="213"/>
    </row>
    <row r="929" spans="2:12">
      <c r="I929" s="28"/>
      <c r="J929" s="28"/>
      <c r="K929" s="28"/>
      <c r="L929" s="28"/>
    </row>
    <row r="930" spans="2:12">
      <c r="H930" s="3" t="s">
        <v>58</v>
      </c>
      <c r="J930" s="213" t="s">
        <v>195</v>
      </c>
      <c r="K930" s="213"/>
      <c r="L930" s="213"/>
    </row>
    <row r="932" spans="2:12">
      <c r="B932" s="1" t="s">
        <v>3</v>
      </c>
      <c r="I932" s="4" t="s">
        <v>56</v>
      </c>
      <c r="J932" s="4"/>
      <c r="K932" s="4"/>
      <c r="L932" s="28">
        <v>13</v>
      </c>
    </row>
    <row r="934" spans="2:12">
      <c r="B934" s="1" t="s">
        <v>4</v>
      </c>
      <c r="D934" s="214" t="str">
        <f>J930</f>
        <v>16.03.2023y</v>
      </c>
      <c r="E934" s="214"/>
      <c r="F934" s="28"/>
      <c r="G934" s="28"/>
      <c r="H934" s="4"/>
      <c r="I934" s="4" t="s">
        <v>5</v>
      </c>
      <c r="J934" s="4"/>
      <c r="K934" s="214" t="str">
        <f>D934</f>
        <v>16.03.2023y</v>
      </c>
      <c r="L934" s="214"/>
    </row>
    <row r="937" spans="2:12">
      <c r="B937" s="211" t="s">
        <v>7</v>
      </c>
      <c r="C937" s="211"/>
      <c r="D937" s="38" t="s">
        <v>193</v>
      </c>
      <c r="E937" s="38"/>
      <c r="F937" s="38"/>
      <c r="G937" s="38"/>
      <c r="H937" s="38"/>
      <c r="I937" s="38"/>
      <c r="J937" s="38"/>
      <c r="K937" s="38"/>
      <c r="L937" s="38"/>
    </row>
    <row r="938" spans="2:12">
      <c r="B938" s="211" t="s">
        <v>6</v>
      </c>
      <c r="C938" s="211"/>
      <c r="D938" s="38" t="s">
        <v>60</v>
      </c>
      <c r="E938" s="38"/>
      <c r="F938" s="38"/>
      <c r="G938" s="38"/>
      <c r="H938" s="38"/>
      <c r="I938" s="38"/>
      <c r="J938" s="38"/>
      <c r="K938" s="38"/>
      <c r="L938" s="38"/>
    </row>
    <row r="939" spans="2:12">
      <c r="B939" s="29"/>
      <c r="C939" s="29"/>
      <c r="D939" s="32" t="s">
        <v>61</v>
      </c>
      <c r="E939" s="32"/>
      <c r="F939" s="32"/>
      <c r="G939" s="32"/>
      <c r="H939" s="32"/>
      <c r="I939" s="32"/>
      <c r="J939" s="32"/>
      <c r="K939" s="32"/>
      <c r="L939" s="32"/>
    </row>
    <row r="940" spans="2:12">
      <c r="B940" s="29"/>
      <c r="C940" s="29"/>
      <c r="D940" s="38" t="s">
        <v>62</v>
      </c>
      <c r="E940" s="38"/>
      <c r="F940" s="38"/>
      <c r="G940" s="38"/>
      <c r="H940" s="38"/>
      <c r="I940" s="38"/>
      <c r="J940" s="38"/>
      <c r="K940" s="38"/>
      <c r="L940" s="38"/>
    </row>
    <row r="941" spans="2:12">
      <c r="D941" s="4"/>
      <c r="E941" s="4"/>
      <c r="F941" s="4"/>
      <c r="G941" s="4"/>
      <c r="H941" s="4"/>
      <c r="I941" s="4"/>
      <c r="J941" s="4"/>
    </row>
    <row r="943" spans="2:12">
      <c r="B943" s="4" t="s">
        <v>8</v>
      </c>
      <c r="C943" s="4"/>
      <c r="D943" s="212" t="s">
        <v>63</v>
      </c>
      <c r="E943" s="212"/>
      <c r="F943" s="212"/>
      <c r="G943" s="212"/>
      <c r="H943" s="212"/>
      <c r="I943" s="212"/>
    </row>
    <row r="944" spans="2:12">
      <c r="B944" s="4" t="s">
        <v>9</v>
      </c>
      <c r="C944" s="4"/>
      <c r="D944" s="212"/>
      <c r="E944" s="212"/>
      <c r="F944" s="212"/>
      <c r="G944" s="212"/>
      <c r="H944" s="212"/>
      <c r="I944" s="212"/>
    </row>
    <row r="946" spans="2:12">
      <c r="B946" s="206" t="s">
        <v>10</v>
      </c>
      <c r="C946" s="206"/>
      <c r="D946" s="213" t="s">
        <v>11</v>
      </c>
      <c r="E946" s="213"/>
      <c r="F946" s="213"/>
      <c r="G946" s="213"/>
      <c r="H946" s="213"/>
      <c r="I946" s="213"/>
    </row>
    <row r="948" spans="2:12">
      <c r="B948" s="206" t="s">
        <v>12</v>
      </c>
      <c r="C948" s="206"/>
      <c r="D948" s="215" t="s">
        <v>13</v>
      </c>
      <c r="E948" s="215"/>
      <c r="F948" s="215"/>
      <c r="G948" s="215"/>
      <c r="H948" s="215"/>
      <c r="I948" s="215"/>
      <c r="J948" s="215"/>
      <c r="K948" s="215"/>
      <c r="L948" s="215"/>
    </row>
    <row r="949" spans="2:12">
      <c r="B949" s="30"/>
      <c r="C949" s="30"/>
      <c r="D949" s="31"/>
      <c r="E949" s="31"/>
      <c r="F949" s="31"/>
      <c r="G949" s="31"/>
      <c r="H949" s="31"/>
      <c r="I949" s="31"/>
      <c r="J949" s="31"/>
      <c r="K949" s="31"/>
      <c r="L949" s="31"/>
    </row>
    <row r="950" spans="2:12">
      <c r="B950" s="208" t="s">
        <v>64</v>
      </c>
      <c r="C950" s="208"/>
      <c r="D950" s="209" t="s">
        <v>65</v>
      </c>
      <c r="E950" s="209"/>
      <c r="F950" s="209"/>
      <c r="G950" s="209"/>
      <c r="H950" s="209"/>
      <c r="I950" s="209"/>
      <c r="J950" s="209"/>
      <c r="K950" s="209"/>
      <c r="L950" s="209"/>
    </row>
    <row r="951" spans="2:12">
      <c r="D951" s="4"/>
      <c r="E951" s="4"/>
      <c r="F951" s="4"/>
      <c r="G951" s="4"/>
      <c r="H951" s="4"/>
      <c r="I951" s="4"/>
    </row>
    <row r="952" spans="2:12">
      <c r="B952" s="206" t="s">
        <v>14</v>
      </c>
      <c r="C952" s="206"/>
      <c r="D952" s="210" t="s">
        <v>55</v>
      </c>
      <c r="E952" s="210"/>
      <c r="F952" s="210"/>
      <c r="G952" s="210"/>
      <c r="H952" s="210"/>
    </row>
    <row r="953" spans="2:12">
      <c r="B953" s="30"/>
      <c r="C953" s="30"/>
      <c r="D953" s="210"/>
      <c r="E953" s="210"/>
      <c r="F953" s="210"/>
      <c r="G953" s="210"/>
      <c r="H953" s="210"/>
    </row>
    <row r="954" spans="2:12">
      <c r="B954" s="30"/>
      <c r="C954" s="30"/>
      <c r="D954" s="210"/>
      <c r="E954" s="210"/>
      <c r="F954" s="210"/>
      <c r="G954" s="210"/>
      <c r="H954" s="210"/>
    </row>
    <row r="956" spans="2:12">
      <c r="B956" s="206" t="s">
        <v>15</v>
      </c>
      <c r="C956" s="206"/>
      <c r="D956" s="207" t="s">
        <v>54</v>
      </c>
      <c r="E956" s="199"/>
      <c r="F956" s="199"/>
      <c r="G956" s="199"/>
      <c r="H956" s="199"/>
      <c r="I956" s="199"/>
      <c r="J956" s="199"/>
      <c r="K956" s="199"/>
      <c r="L956" s="199"/>
    </row>
    <row r="957" spans="2:12">
      <c r="D957" s="199" t="s">
        <v>53</v>
      </c>
      <c r="E957" s="199"/>
      <c r="F957" s="199"/>
      <c r="G957" s="199"/>
      <c r="H957" s="199"/>
      <c r="I957" s="199"/>
      <c r="J957" s="199"/>
      <c r="K957" s="199"/>
      <c r="L957" s="199"/>
    </row>
    <row r="958" spans="2:12">
      <c r="D958" s="199" t="s">
        <v>51</v>
      </c>
      <c r="E958" s="199"/>
      <c r="F958" s="199"/>
      <c r="G958" s="199"/>
      <c r="H958" s="199"/>
      <c r="I958" s="199"/>
      <c r="J958" s="199"/>
      <c r="K958" s="199"/>
      <c r="L958" s="199"/>
    </row>
    <row r="959" spans="2:12">
      <c r="D959" s="207" t="s">
        <v>48</v>
      </c>
      <c r="E959" s="199"/>
      <c r="F959" s="199"/>
      <c r="G959" s="199"/>
      <c r="H959" s="199"/>
      <c r="I959" s="199"/>
      <c r="J959" s="199"/>
      <c r="K959" s="199"/>
      <c r="L959" s="199"/>
    </row>
    <row r="960" spans="2:12">
      <c r="D960" s="199" t="s">
        <v>52</v>
      </c>
      <c r="E960" s="199"/>
      <c r="F960" s="199"/>
      <c r="G960" s="199"/>
      <c r="H960" s="199"/>
      <c r="I960" s="199"/>
      <c r="J960" s="199"/>
      <c r="K960" s="199"/>
      <c r="L960" s="199"/>
    </row>
    <row r="961" spans="2:12">
      <c r="D961" s="199" t="s">
        <v>16</v>
      </c>
      <c r="E961" s="199"/>
      <c r="F961" s="199"/>
      <c r="G961" s="199"/>
      <c r="H961" s="199"/>
      <c r="I961" s="199"/>
      <c r="J961" s="199"/>
      <c r="K961" s="199"/>
      <c r="L961" s="199"/>
    </row>
    <row r="962" spans="2:12"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</row>
    <row r="963" spans="2:12">
      <c r="B963" s="19" t="s">
        <v>17</v>
      </c>
      <c r="C963" s="20"/>
      <c r="D963" s="20"/>
      <c r="E963" s="20"/>
      <c r="F963" s="20"/>
      <c r="G963" s="20"/>
      <c r="H963" s="20"/>
      <c r="I963" s="20"/>
      <c r="J963" s="20"/>
      <c r="K963" s="20"/>
      <c r="L963" s="20"/>
    </row>
    <row r="964" spans="2:12">
      <c r="B964" s="21" t="s">
        <v>18</v>
      </c>
      <c r="C964" s="20"/>
      <c r="D964" s="20"/>
      <c r="E964" s="20"/>
      <c r="F964" s="20"/>
      <c r="G964" s="20"/>
      <c r="H964" s="20"/>
      <c r="I964" s="20"/>
      <c r="J964" s="20"/>
      <c r="K964" s="20"/>
      <c r="L964" s="20"/>
    </row>
    <row r="965" spans="2:12">
      <c r="B965" s="19" t="s">
        <v>19</v>
      </c>
      <c r="C965" s="20"/>
      <c r="D965" s="20"/>
      <c r="E965" s="20"/>
      <c r="F965" s="20"/>
      <c r="G965" s="20"/>
      <c r="H965" s="20"/>
      <c r="I965" s="20"/>
      <c r="J965" s="20"/>
      <c r="K965" s="20"/>
      <c r="L965" s="20"/>
    </row>
    <row r="966" spans="2:12">
      <c r="B966" s="21" t="s">
        <v>20</v>
      </c>
      <c r="C966" s="20"/>
      <c r="D966" s="20"/>
      <c r="E966" s="20"/>
      <c r="F966" s="20"/>
      <c r="G966" s="20"/>
      <c r="H966" s="20"/>
      <c r="I966" s="20"/>
      <c r="J966" s="20"/>
      <c r="K966" s="20"/>
      <c r="L966" s="20"/>
    </row>
    <row r="967" spans="2:12">
      <c r="B967" s="21" t="s">
        <v>21</v>
      </c>
      <c r="C967" s="20"/>
      <c r="D967" s="20"/>
      <c r="E967" s="20"/>
      <c r="F967" s="20"/>
      <c r="G967" s="20"/>
      <c r="H967" s="20"/>
      <c r="I967" s="20"/>
      <c r="J967" s="20"/>
      <c r="K967" s="20"/>
      <c r="L967" s="20"/>
    </row>
    <row r="968" spans="2:12">
      <c r="B968" s="21" t="s">
        <v>22</v>
      </c>
      <c r="C968" s="20"/>
      <c r="D968" s="20"/>
      <c r="E968" s="20"/>
      <c r="F968" s="20"/>
      <c r="G968" s="20"/>
      <c r="H968" s="20"/>
      <c r="I968" s="20"/>
      <c r="J968" s="20"/>
      <c r="K968" s="20"/>
      <c r="L968" s="20"/>
    </row>
    <row r="969" spans="2:12">
      <c r="B969" s="21" t="s">
        <v>23</v>
      </c>
      <c r="C969" s="20"/>
      <c r="D969" s="20"/>
      <c r="E969" s="20"/>
      <c r="F969" s="20"/>
      <c r="G969" s="20"/>
      <c r="H969" s="20"/>
      <c r="I969" s="20"/>
      <c r="J969" s="20"/>
      <c r="K969" s="20"/>
      <c r="L969" s="20"/>
    </row>
    <row r="970" spans="2:12">
      <c r="B970" s="21" t="s">
        <v>24</v>
      </c>
      <c r="C970" s="20"/>
      <c r="D970" s="20"/>
      <c r="E970" s="20"/>
      <c r="F970" s="20"/>
      <c r="G970" s="20"/>
      <c r="H970" s="20"/>
      <c r="I970" s="20"/>
      <c r="J970" s="20"/>
      <c r="K970" s="20"/>
      <c r="L970" s="20"/>
    </row>
    <row r="971" spans="2:12">
      <c r="B971" s="21" t="s">
        <v>25</v>
      </c>
      <c r="C971" s="20"/>
      <c r="D971" s="20"/>
      <c r="E971" s="20"/>
      <c r="F971" s="20"/>
      <c r="G971" s="20"/>
      <c r="H971" s="20"/>
      <c r="I971" s="20"/>
      <c r="J971" s="20"/>
      <c r="K971" s="20"/>
      <c r="L971" s="20"/>
    </row>
    <row r="972" spans="2:12">
      <c r="B972" s="21" t="s">
        <v>26</v>
      </c>
      <c r="C972" s="20"/>
      <c r="D972" s="20"/>
      <c r="E972" s="20"/>
      <c r="F972" s="20"/>
      <c r="G972" s="20"/>
      <c r="H972" s="20"/>
      <c r="I972" s="20"/>
      <c r="J972" s="20"/>
      <c r="K972" s="20"/>
      <c r="L972" s="20"/>
    </row>
    <row r="973" spans="2:12">
      <c r="B973" s="21" t="s">
        <v>27</v>
      </c>
      <c r="C973" s="20"/>
      <c r="D973" s="20"/>
      <c r="E973" s="20"/>
      <c r="F973" s="20"/>
      <c r="G973" s="20"/>
      <c r="H973" s="20"/>
      <c r="I973" s="20"/>
      <c r="J973" s="20"/>
      <c r="K973" s="20"/>
      <c r="L973" s="20"/>
    </row>
    <row r="974" spans="2:12">
      <c r="B974" s="5" t="s">
        <v>28</v>
      </c>
    </row>
    <row r="975" spans="2:12">
      <c r="B975" s="5" t="s">
        <v>29</v>
      </c>
    </row>
    <row r="976" spans="2:12">
      <c r="B976" s="5" t="s">
        <v>30</v>
      </c>
    </row>
    <row r="977" spans="2:12">
      <c r="B977" s="5"/>
    </row>
    <row r="978" spans="2:12">
      <c r="B978" s="5" t="s">
        <v>31</v>
      </c>
    </row>
    <row r="979" spans="2:12">
      <c r="B979" s="5" t="s">
        <v>32</v>
      </c>
    </row>
    <row r="980" spans="2:12">
      <c r="B980" s="5" t="s">
        <v>33</v>
      </c>
    </row>
    <row r="981" spans="2:12">
      <c r="B981" s="5"/>
    </row>
    <row r="982" spans="2:12">
      <c r="B982" s="5" t="s">
        <v>34</v>
      </c>
    </row>
    <row r="983" spans="2:12" ht="16.5" thickBot="1">
      <c r="B983" s="5" t="s">
        <v>35</v>
      </c>
    </row>
    <row r="984" spans="2:12" ht="25.5">
      <c r="B984" s="200" t="s">
        <v>36</v>
      </c>
      <c r="C984" s="203" t="s">
        <v>37</v>
      </c>
      <c r="D984" s="9" t="s">
        <v>38</v>
      </c>
      <c r="E984" s="10" t="s">
        <v>40</v>
      </c>
      <c r="F984" s="10" t="s">
        <v>41</v>
      </c>
      <c r="G984" s="9" t="s">
        <v>42</v>
      </c>
      <c r="H984" s="9" t="s">
        <v>44</v>
      </c>
      <c r="I984" s="203" t="s">
        <v>46</v>
      </c>
    </row>
    <row r="985" spans="2:12">
      <c r="B985" s="201"/>
      <c r="C985" s="204"/>
      <c r="D985" s="11"/>
      <c r="E985" s="11" t="s">
        <v>49</v>
      </c>
      <c r="F985" s="11" t="s">
        <v>50</v>
      </c>
      <c r="G985" s="12"/>
      <c r="H985" s="11"/>
      <c r="I985" s="204"/>
    </row>
    <row r="986" spans="2:12">
      <c r="B986" s="201"/>
      <c r="C986" s="204"/>
      <c r="D986" s="13" t="s">
        <v>39</v>
      </c>
      <c r="E986" s="14"/>
      <c r="F986" s="14"/>
      <c r="G986" s="12" t="s">
        <v>43</v>
      </c>
      <c r="H986" s="11" t="s">
        <v>45</v>
      </c>
      <c r="I986" s="204"/>
    </row>
    <row r="987" spans="2:12" ht="16.5" thickBot="1">
      <c r="B987" s="202"/>
      <c r="C987" s="205"/>
      <c r="D987" s="15"/>
      <c r="E987" s="15"/>
      <c r="F987" s="15"/>
      <c r="G987" s="15"/>
      <c r="H987" s="16"/>
      <c r="I987" s="205"/>
    </row>
    <row r="988" spans="2:12" ht="16.5" thickBot="1">
      <c r="B988" s="197">
        <v>1</v>
      </c>
      <c r="C988" s="7">
        <v>1</v>
      </c>
      <c r="D988" s="7">
        <v>25</v>
      </c>
      <c r="E988" s="7">
        <v>5</v>
      </c>
      <c r="F988" s="23">
        <v>4.9930000000000003</v>
      </c>
      <c r="G988" s="7">
        <f>F988-E988</f>
        <v>-6.9999999999996732E-3</v>
      </c>
      <c r="H988" s="7">
        <f>((F988-E988)/E988)*100</f>
        <v>-0.13999999999999346</v>
      </c>
      <c r="I988" s="8"/>
    </row>
    <row r="989" spans="2:12" ht="16.5" thickBot="1">
      <c r="B989" s="198"/>
      <c r="C989" s="7">
        <v>2</v>
      </c>
      <c r="D989" s="7">
        <v>25</v>
      </c>
      <c r="E989" s="7">
        <v>5</v>
      </c>
      <c r="F989" s="23">
        <v>4.992</v>
      </c>
      <c r="G989" s="7">
        <f>F989-E989</f>
        <v>-8.0000000000000071E-3</v>
      </c>
      <c r="H989" s="7">
        <f>((F989-E989)/E989)*100</f>
        <v>-0.16000000000000014</v>
      </c>
      <c r="I989" s="8"/>
      <c r="L989" s="24">
        <f>(H988+H989)/2</f>
        <v>-0.1499999999999968</v>
      </c>
    </row>
    <row r="991" spans="2:12">
      <c r="C991" s="6" t="s">
        <v>47</v>
      </c>
    </row>
    <row r="992" spans="2:12">
      <c r="B992" s="6"/>
    </row>
    <row r="993" spans="2:12" ht="18.75">
      <c r="B993" s="6"/>
      <c r="C993" s="34" t="s">
        <v>66</v>
      </c>
      <c r="D993" s="34"/>
      <c r="E993" s="34"/>
      <c r="F993" s="36" t="s">
        <v>67</v>
      </c>
      <c r="G993" s="36"/>
      <c r="H993" s="36"/>
      <c r="I993" s="36"/>
      <c r="J993" s="36"/>
      <c r="K993" s="36"/>
      <c r="L993" s="36"/>
    </row>
    <row r="994" spans="2:12">
      <c r="B994" s="6"/>
      <c r="D994" s="4"/>
      <c r="E994" s="4"/>
      <c r="F994" s="4"/>
      <c r="G994" s="4"/>
      <c r="H994" s="4"/>
      <c r="I994" s="4"/>
    </row>
    <row r="995" spans="2:12">
      <c r="B995" s="6"/>
      <c r="D995" s="1" t="s">
        <v>68</v>
      </c>
    </row>
    <row r="996" spans="2:12"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</row>
    <row r="997" spans="2:12">
      <c r="B997" s="22" t="s">
        <v>194</v>
      </c>
      <c r="D997" s="22"/>
      <c r="E997" s="22"/>
      <c r="F997" s="22"/>
      <c r="G997" s="22"/>
      <c r="H997" s="22"/>
      <c r="I997" s="22"/>
      <c r="J997" s="22"/>
      <c r="K997" s="22"/>
      <c r="L997" s="22"/>
    </row>
    <row r="998" spans="2:12"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</row>
    <row r="999" spans="2:12">
      <c r="B999" s="6"/>
      <c r="C999" s="6"/>
    </row>
    <row r="1001" spans="2:12">
      <c r="I1001" s="213" t="s">
        <v>0</v>
      </c>
      <c r="J1001" s="213"/>
      <c r="K1001" s="213"/>
      <c r="L1001" s="213"/>
    </row>
    <row r="1002" spans="2:12">
      <c r="I1002" s="213" t="s">
        <v>1</v>
      </c>
      <c r="J1002" s="213"/>
      <c r="K1002" s="213"/>
      <c r="L1002" s="213"/>
    </row>
    <row r="1003" spans="2:12">
      <c r="I1003" s="213" t="s">
        <v>59</v>
      </c>
      <c r="J1003" s="213"/>
      <c r="K1003" s="213"/>
      <c r="L1003" s="213"/>
    </row>
    <row r="1004" spans="2:12">
      <c r="I1004" s="213" t="s">
        <v>2</v>
      </c>
      <c r="J1004" s="213"/>
      <c r="K1004" s="213"/>
      <c r="L1004" s="213"/>
    </row>
    <row r="1005" spans="2:12">
      <c r="I1005" s="213"/>
      <c r="J1005" s="213"/>
      <c r="K1005" s="213"/>
      <c r="L1005" s="213"/>
    </row>
    <row r="1006" spans="2:12">
      <c r="I1006" s="28"/>
      <c r="J1006" s="28"/>
      <c r="K1006" s="28"/>
      <c r="L1006" s="28"/>
    </row>
    <row r="1007" spans="2:12">
      <c r="H1007" s="3" t="s">
        <v>58</v>
      </c>
      <c r="J1007" s="213" t="s">
        <v>195</v>
      </c>
      <c r="K1007" s="213"/>
      <c r="L1007" s="213"/>
    </row>
    <row r="1009" spans="2:12">
      <c r="B1009" s="1" t="s">
        <v>3</v>
      </c>
      <c r="I1009" s="4" t="s">
        <v>56</v>
      </c>
      <c r="J1009" s="4"/>
      <c r="K1009" s="4"/>
      <c r="L1009" s="28">
        <v>14</v>
      </c>
    </row>
    <row r="1011" spans="2:12">
      <c r="B1011" s="1" t="s">
        <v>4</v>
      </c>
      <c r="D1011" s="214" t="str">
        <f>J1007</f>
        <v>16.03.2023y</v>
      </c>
      <c r="E1011" s="214"/>
      <c r="F1011" s="28"/>
      <c r="G1011" s="28"/>
      <c r="H1011" s="4"/>
      <c r="I1011" s="4" t="s">
        <v>5</v>
      </c>
      <c r="J1011" s="4"/>
      <c r="K1011" s="214" t="str">
        <f>D1011</f>
        <v>16.03.2023y</v>
      </c>
      <c r="L1011" s="214"/>
    </row>
    <row r="1014" spans="2:12">
      <c r="B1014" s="211" t="s">
        <v>7</v>
      </c>
      <c r="C1014" s="211"/>
      <c r="D1014" s="38" t="s">
        <v>193</v>
      </c>
      <c r="E1014" s="38"/>
      <c r="F1014" s="38"/>
      <c r="G1014" s="38"/>
      <c r="H1014" s="38"/>
      <c r="I1014" s="38"/>
      <c r="J1014" s="38"/>
      <c r="K1014" s="38"/>
      <c r="L1014" s="38"/>
    </row>
    <row r="1015" spans="2:12">
      <c r="B1015" s="211" t="s">
        <v>6</v>
      </c>
      <c r="C1015" s="211"/>
      <c r="D1015" s="38" t="s">
        <v>60</v>
      </c>
      <c r="E1015" s="38"/>
      <c r="F1015" s="38"/>
      <c r="G1015" s="38"/>
      <c r="H1015" s="38"/>
      <c r="I1015" s="38"/>
      <c r="J1015" s="38"/>
      <c r="K1015" s="38"/>
      <c r="L1015" s="38"/>
    </row>
    <row r="1016" spans="2:12">
      <c r="B1016" s="29"/>
      <c r="C1016" s="29"/>
      <c r="D1016" s="32" t="s">
        <v>61</v>
      </c>
      <c r="E1016" s="32"/>
      <c r="F1016" s="32"/>
      <c r="G1016" s="32"/>
      <c r="H1016" s="32"/>
      <c r="I1016" s="32"/>
      <c r="J1016" s="32"/>
      <c r="K1016" s="32"/>
      <c r="L1016" s="32"/>
    </row>
    <row r="1017" spans="2:12">
      <c r="B1017" s="29"/>
      <c r="C1017" s="29"/>
      <c r="D1017" s="38" t="s">
        <v>62</v>
      </c>
      <c r="E1017" s="38"/>
      <c r="F1017" s="38"/>
      <c r="G1017" s="38"/>
      <c r="H1017" s="38"/>
      <c r="I1017" s="38"/>
      <c r="J1017" s="38"/>
      <c r="K1017" s="38"/>
      <c r="L1017" s="38"/>
    </row>
    <row r="1018" spans="2:12">
      <c r="D1018" s="4"/>
      <c r="E1018" s="4"/>
      <c r="F1018" s="4"/>
      <c r="G1018" s="4"/>
      <c r="H1018" s="4"/>
      <c r="I1018" s="4"/>
      <c r="J1018" s="4"/>
    </row>
    <row r="1020" spans="2:12">
      <c r="B1020" s="4" t="s">
        <v>8</v>
      </c>
      <c r="C1020" s="4"/>
      <c r="D1020" s="212" t="s">
        <v>63</v>
      </c>
      <c r="E1020" s="212"/>
      <c r="F1020" s="212"/>
      <c r="G1020" s="212"/>
      <c r="H1020" s="212"/>
      <c r="I1020" s="212"/>
    </row>
    <row r="1021" spans="2:12">
      <c r="B1021" s="4" t="s">
        <v>9</v>
      </c>
      <c r="C1021" s="4"/>
      <c r="D1021" s="212"/>
      <c r="E1021" s="212"/>
      <c r="F1021" s="212"/>
      <c r="G1021" s="212"/>
      <c r="H1021" s="212"/>
      <c r="I1021" s="212"/>
    </row>
    <row r="1023" spans="2:12">
      <c r="B1023" s="206" t="s">
        <v>10</v>
      </c>
      <c r="C1023" s="206"/>
      <c r="D1023" s="213" t="s">
        <v>11</v>
      </c>
      <c r="E1023" s="213"/>
      <c r="F1023" s="213"/>
      <c r="G1023" s="213"/>
      <c r="H1023" s="213"/>
      <c r="I1023" s="213"/>
    </row>
    <row r="1025" spans="2:12">
      <c r="B1025" s="206" t="s">
        <v>12</v>
      </c>
      <c r="C1025" s="206"/>
      <c r="D1025" s="215" t="s">
        <v>13</v>
      </c>
      <c r="E1025" s="215"/>
      <c r="F1025" s="215"/>
      <c r="G1025" s="215"/>
      <c r="H1025" s="215"/>
      <c r="I1025" s="215"/>
      <c r="J1025" s="215"/>
      <c r="K1025" s="215"/>
      <c r="L1025" s="215"/>
    </row>
    <row r="1026" spans="2:12">
      <c r="B1026" s="30"/>
      <c r="C1026" s="30"/>
      <c r="D1026" s="31"/>
      <c r="E1026" s="31"/>
      <c r="F1026" s="31"/>
      <c r="G1026" s="31"/>
      <c r="H1026" s="31"/>
      <c r="I1026" s="31"/>
      <c r="J1026" s="31"/>
      <c r="K1026" s="31"/>
      <c r="L1026" s="31"/>
    </row>
    <row r="1027" spans="2:12">
      <c r="B1027" s="208" t="s">
        <v>64</v>
      </c>
      <c r="C1027" s="208"/>
      <c r="D1027" s="209" t="s">
        <v>65</v>
      </c>
      <c r="E1027" s="209"/>
      <c r="F1027" s="209"/>
      <c r="G1027" s="209"/>
      <c r="H1027" s="209"/>
      <c r="I1027" s="209"/>
      <c r="J1027" s="209"/>
      <c r="K1027" s="209"/>
      <c r="L1027" s="209"/>
    </row>
    <row r="1028" spans="2:12">
      <c r="D1028" s="4"/>
      <c r="E1028" s="4"/>
      <c r="F1028" s="4"/>
      <c r="G1028" s="4"/>
      <c r="H1028" s="4"/>
      <c r="I1028" s="4"/>
    </row>
    <row r="1029" spans="2:12">
      <c r="B1029" s="206" t="s">
        <v>14</v>
      </c>
      <c r="C1029" s="206"/>
      <c r="D1029" s="210" t="s">
        <v>55</v>
      </c>
      <c r="E1029" s="210"/>
      <c r="F1029" s="210"/>
      <c r="G1029" s="210"/>
      <c r="H1029" s="210"/>
    </row>
    <row r="1030" spans="2:12">
      <c r="B1030" s="30"/>
      <c r="C1030" s="30"/>
      <c r="D1030" s="210"/>
      <c r="E1030" s="210"/>
      <c r="F1030" s="210"/>
      <c r="G1030" s="210"/>
      <c r="H1030" s="210"/>
    </row>
    <row r="1031" spans="2:12">
      <c r="B1031" s="30"/>
      <c r="C1031" s="30"/>
      <c r="D1031" s="210"/>
      <c r="E1031" s="210"/>
      <c r="F1031" s="210"/>
      <c r="G1031" s="210"/>
      <c r="H1031" s="210"/>
    </row>
    <row r="1033" spans="2:12">
      <c r="B1033" s="206" t="s">
        <v>15</v>
      </c>
      <c r="C1033" s="206"/>
      <c r="D1033" s="207" t="s">
        <v>54</v>
      </c>
      <c r="E1033" s="199"/>
      <c r="F1033" s="199"/>
      <c r="G1033" s="199"/>
      <c r="H1033" s="199"/>
      <c r="I1033" s="199"/>
      <c r="J1033" s="199"/>
      <c r="K1033" s="199"/>
      <c r="L1033" s="199"/>
    </row>
    <row r="1034" spans="2:12">
      <c r="D1034" s="199" t="s">
        <v>53</v>
      </c>
      <c r="E1034" s="199"/>
      <c r="F1034" s="199"/>
      <c r="G1034" s="199"/>
      <c r="H1034" s="199"/>
      <c r="I1034" s="199"/>
      <c r="J1034" s="199"/>
      <c r="K1034" s="199"/>
      <c r="L1034" s="199"/>
    </row>
    <row r="1035" spans="2:12">
      <c r="D1035" s="199" t="s">
        <v>51</v>
      </c>
      <c r="E1035" s="199"/>
      <c r="F1035" s="199"/>
      <c r="G1035" s="199"/>
      <c r="H1035" s="199"/>
      <c r="I1035" s="199"/>
      <c r="J1035" s="199"/>
      <c r="K1035" s="199"/>
      <c r="L1035" s="199"/>
    </row>
    <row r="1036" spans="2:12">
      <c r="D1036" s="207" t="s">
        <v>48</v>
      </c>
      <c r="E1036" s="199"/>
      <c r="F1036" s="199"/>
      <c r="G1036" s="199"/>
      <c r="H1036" s="199"/>
      <c r="I1036" s="199"/>
      <c r="J1036" s="199"/>
      <c r="K1036" s="199"/>
      <c r="L1036" s="199"/>
    </row>
    <row r="1037" spans="2:12">
      <c r="D1037" s="199" t="s">
        <v>52</v>
      </c>
      <c r="E1037" s="199"/>
      <c r="F1037" s="199"/>
      <c r="G1037" s="199"/>
      <c r="H1037" s="199"/>
      <c r="I1037" s="199"/>
      <c r="J1037" s="199"/>
      <c r="K1037" s="199"/>
      <c r="L1037" s="199"/>
    </row>
    <row r="1038" spans="2:12">
      <c r="D1038" s="199" t="s">
        <v>16</v>
      </c>
      <c r="E1038" s="199"/>
      <c r="F1038" s="199"/>
      <c r="G1038" s="199"/>
      <c r="H1038" s="199"/>
      <c r="I1038" s="199"/>
      <c r="J1038" s="199"/>
      <c r="K1038" s="199"/>
      <c r="L1038" s="199"/>
    </row>
    <row r="1039" spans="2:12"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  <c r="L1039" s="20"/>
    </row>
    <row r="1040" spans="2:12">
      <c r="B1040" s="19" t="s">
        <v>17</v>
      </c>
      <c r="C1040" s="20"/>
      <c r="D1040" s="20"/>
      <c r="E1040" s="20"/>
      <c r="F1040" s="20"/>
      <c r="G1040" s="20"/>
      <c r="H1040" s="20"/>
      <c r="I1040" s="20"/>
      <c r="J1040" s="20"/>
      <c r="K1040" s="20"/>
      <c r="L1040" s="20"/>
    </row>
    <row r="1041" spans="2:12">
      <c r="B1041" s="21" t="s">
        <v>18</v>
      </c>
      <c r="C1041" s="20"/>
      <c r="D1041" s="20"/>
      <c r="E1041" s="20"/>
      <c r="F1041" s="20"/>
      <c r="G1041" s="20"/>
      <c r="H1041" s="20"/>
      <c r="I1041" s="20"/>
      <c r="J1041" s="20"/>
      <c r="K1041" s="20"/>
      <c r="L1041" s="20"/>
    </row>
    <row r="1042" spans="2:12">
      <c r="B1042" s="19" t="s">
        <v>19</v>
      </c>
      <c r="C1042" s="20"/>
      <c r="D1042" s="20"/>
      <c r="E1042" s="20"/>
      <c r="F1042" s="20"/>
      <c r="G1042" s="20"/>
      <c r="H1042" s="20"/>
      <c r="I1042" s="20"/>
      <c r="J1042" s="20"/>
      <c r="K1042" s="20"/>
      <c r="L1042" s="20"/>
    </row>
    <row r="1043" spans="2:12">
      <c r="B1043" s="21" t="s">
        <v>20</v>
      </c>
      <c r="C1043" s="20"/>
      <c r="D1043" s="20"/>
      <c r="E1043" s="20"/>
      <c r="F1043" s="20"/>
      <c r="G1043" s="20"/>
      <c r="H1043" s="20"/>
      <c r="I1043" s="20"/>
      <c r="J1043" s="20"/>
      <c r="K1043" s="20"/>
      <c r="L1043" s="20"/>
    </row>
    <row r="1044" spans="2:12">
      <c r="B1044" s="21" t="s">
        <v>21</v>
      </c>
      <c r="C1044" s="20"/>
      <c r="D1044" s="20"/>
      <c r="E1044" s="20"/>
      <c r="F1044" s="20"/>
      <c r="G1044" s="20"/>
      <c r="H1044" s="20"/>
      <c r="I1044" s="20"/>
      <c r="J1044" s="20"/>
      <c r="K1044" s="20"/>
      <c r="L1044" s="20"/>
    </row>
    <row r="1045" spans="2:12">
      <c r="B1045" s="21" t="s">
        <v>22</v>
      </c>
      <c r="C1045" s="20"/>
      <c r="D1045" s="20"/>
      <c r="E1045" s="20"/>
      <c r="F1045" s="20"/>
      <c r="G1045" s="20"/>
      <c r="H1045" s="20"/>
      <c r="I1045" s="20"/>
      <c r="J1045" s="20"/>
      <c r="K1045" s="20"/>
      <c r="L1045" s="20"/>
    </row>
    <row r="1046" spans="2:12">
      <c r="B1046" s="21" t="s">
        <v>23</v>
      </c>
      <c r="C1046" s="20"/>
      <c r="D1046" s="20"/>
      <c r="E1046" s="20"/>
      <c r="F1046" s="20"/>
      <c r="G1046" s="20"/>
      <c r="H1046" s="20"/>
      <c r="I1046" s="20"/>
      <c r="J1046" s="20"/>
      <c r="K1046" s="20"/>
      <c r="L1046" s="20"/>
    </row>
    <row r="1047" spans="2:12">
      <c r="B1047" s="21" t="s">
        <v>24</v>
      </c>
      <c r="C1047" s="20"/>
      <c r="D1047" s="20"/>
      <c r="E1047" s="20"/>
      <c r="F1047" s="20"/>
      <c r="G1047" s="20"/>
      <c r="H1047" s="20"/>
      <c r="I1047" s="20"/>
      <c r="J1047" s="20"/>
      <c r="K1047" s="20"/>
      <c r="L1047" s="20"/>
    </row>
    <row r="1048" spans="2:12">
      <c r="B1048" s="21" t="s">
        <v>25</v>
      </c>
      <c r="C1048" s="20"/>
      <c r="D1048" s="20"/>
      <c r="E1048" s="20"/>
      <c r="F1048" s="20"/>
      <c r="G1048" s="20"/>
      <c r="H1048" s="20"/>
      <c r="I1048" s="20"/>
      <c r="J1048" s="20"/>
      <c r="K1048" s="20"/>
      <c r="L1048" s="20"/>
    </row>
    <row r="1049" spans="2:12">
      <c r="B1049" s="21" t="s">
        <v>26</v>
      </c>
      <c r="C1049" s="20"/>
      <c r="D1049" s="20"/>
      <c r="E1049" s="20"/>
      <c r="F1049" s="20"/>
      <c r="G1049" s="20"/>
      <c r="H1049" s="20"/>
      <c r="I1049" s="20"/>
      <c r="J1049" s="20"/>
      <c r="K1049" s="20"/>
      <c r="L1049" s="20"/>
    </row>
    <row r="1050" spans="2:12">
      <c r="B1050" s="21" t="s">
        <v>27</v>
      </c>
      <c r="C1050" s="20"/>
      <c r="D1050" s="20"/>
      <c r="E1050" s="20"/>
      <c r="F1050" s="20"/>
      <c r="G1050" s="20"/>
      <c r="H1050" s="20"/>
      <c r="I1050" s="20"/>
      <c r="J1050" s="20"/>
      <c r="K1050" s="20"/>
      <c r="L1050" s="20"/>
    </row>
    <row r="1051" spans="2:12">
      <c r="B1051" s="5" t="s">
        <v>28</v>
      </c>
    </row>
    <row r="1052" spans="2:12">
      <c r="B1052" s="5" t="s">
        <v>29</v>
      </c>
    </row>
    <row r="1053" spans="2:12">
      <c r="B1053" s="5" t="s">
        <v>30</v>
      </c>
    </row>
    <row r="1054" spans="2:12">
      <c r="B1054" s="5"/>
    </row>
    <row r="1055" spans="2:12">
      <c r="B1055" s="5" t="s">
        <v>31</v>
      </c>
    </row>
    <row r="1056" spans="2:12">
      <c r="B1056" s="5" t="s">
        <v>32</v>
      </c>
    </row>
    <row r="1057" spans="2:12">
      <c r="B1057" s="5" t="s">
        <v>33</v>
      </c>
    </row>
    <row r="1058" spans="2:12">
      <c r="B1058" s="5"/>
    </row>
    <row r="1059" spans="2:12">
      <c r="B1059" s="5" t="s">
        <v>34</v>
      </c>
    </row>
    <row r="1060" spans="2:12" ht="16.5" thickBot="1">
      <c r="B1060" s="5" t="s">
        <v>35</v>
      </c>
    </row>
    <row r="1061" spans="2:12" ht="25.5">
      <c r="B1061" s="200" t="s">
        <v>36</v>
      </c>
      <c r="C1061" s="203" t="s">
        <v>37</v>
      </c>
      <c r="D1061" s="9" t="s">
        <v>38</v>
      </c>
      <c r="E1061" s="10" t="s">
        <v>40</v>
      </c>
      <c r="F1061" s="10" t="s">
        <v>41</v>
      </c>
      <c r="G1061" s="9" t="s">
        <v>42</v>
      </c>
      <c r="H1061" s="9" t="s">
        <v>44</v>
      </c>
      <c r="I1061" s="203" t="s">
        <v>46</v>
      </c>
    </row>
    <row r="1062" spans="2:12">
      <c r="B1062" s="201"/>
      <c r="C1062" s="204"/>
      <c r="D1062" s="11"/>
      <c r="E1062" s="11" t="s">
        <v>49</v>
      </c>
      <c r="F1062" s="11" t="s">
        <v>50</v>
      </c>
      <c r="G1062" s="12"/>
      <c r="H1062" s="11"/>
      <c r="I1062" s="204"/>
    </row>
    <row r="1063" spans="2:12">
      <c r="B1063" s="201"/>
      <c r="C1063" s="204"/>
      <c r="D1063" s="13" t="s">
        <v>39</v>
      </c>
      <c r="E1063" s="14"/>
      <c r="F1063" s="14"/>
      <c r="G1063" s="12" t="s">
        <v>43</v>
      </c>
      <c r="H1063" s="11" t="s">
        <v>45</v>
      </c>
      <c r="I1063" s="204"/>
    </row>
    <row r="1064" spans="2:12" ht="16.5" thickBot="1">
      <c r="B1064" s="202"/>
      <c r="C1064" s="205"/>
      <c r="D1064" s="15"/>
      <c r="E1064" s="15"/>
      <c r="F1064" s="15"/>
      <c r="G1064" s="15"/>
      <c r="H1064" s="16"/>
      <c r="I1064" s="205"/>
    </row>
    <row r="1065" spans="2:12" ht="16.5" thickBot="1">
      <c r="B1065" s="197">
        <v>1</v>
      </c>
      <c r="C1065" s="7">
        <v>1</v>
      </c>
      <c r="D1065" s="7">
        <v>25</v>
      </c>
      <c r="E1065" s="7">
        <v>5</v>
      </c>
      <c r="F1065" s="23">
        <v>4.9950000000000001</v>
      </c>
      <c r="G1065" s="7">
        <f>F1065-E1065</f>
        <v>-4.9999999999998934E-3</v>
      </c>
      <c r="H1065" s="7">
        <f>((F1065-E1065)/E1065)*100</f>
        <v>-9.9999999999997882E-2</v>
      </c>
      <c r="I1065" s="8"/>
    </row>
    <row r="1066" spans="2:12" ht="16.5" thickBot="1">
      <c r="B1066" s="198"/>
      <c r="C1066" s="7">
        <v>2</v>
      </c>
      <c r="D1066" s="7">
        <v>25</v>
      </c>
      <c r="E1066" s="7">
        <v>5</v>
      </c>
      <c r="F1066" s="23">
        <v>4.9939999999999998</v>
      </c>
      <c r="G1066" s="7">
        <f>F1066-E1066</f>
        <v>-6.0000000000002274E-3</v>
      </c>
      <c r="H1066" s="7">
        <f>((F1066-E1066)/E1066)*100</f>
        <v>-0.12000000000000455</v>
      </c>
      <c r="I1066" s="8"/>
      <c r="L1066" s="24">
        <f>(H1065+H1066)/2</f>
        <v>-0.11000000000000121</v>
      </c>
    </row>
    <row r="1068" spans="2:12">
      <c r="C1068" s="6" t="s">
        <v>47</v>
      </c>
    </row>
    <row r="1069" spans="2:12">
      <c r="B1069" s="6"/>
    </row>
    <row r="1070" spans="2:12" ht="18.75">
      <c r="B1070" s="6"/>
      <c r="C1070" s="34" t="s">
        <v>66</v>
      </c>
      <c r="D1070" s="34"/>
      <c r="E1070" s="34"/>
      <c r="F1070" s="36" t="s">
        <v>67</v>
      </c>
      <c r="G1070" s="36"/>
      <c r="H1070" s="36"/>
      <c r="I1070" s="36"/>
      <c r="J1070" s="36"/>
      <c r="K1070" s="36"/>
      <c r="L1070" s="36"/>
    </row>
    <row r="1071" spans="2:12">
      <c r="B1071" s="6"/>
      <c r="D1071" s="4"/>
      <c r="E1071" s="4"/>
      <c r="F1071" s="4"/>
      <c r="G1071" s="4"/>
      <c r="H1071" s="4"/>
      <c r="I1071" s="4"/>
    </row>
    <row r="1072" spans="2:12">
      <c r="B1072" s="6"/>
      <c r="D1072" s="1" t="s">
        <v>68</v>
      </c>
    </row>
    <row r="1073" spans="2:12"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22"/>
    </row>
    <row r="1074" spans="2:12">
      <c r="B1074" s="22" t="s">
        <v>194</v>
      </c>
      <c r="D1074" s="22"/>
      <c r="E1074" s="22"/>
      <c r="F1074" s="22"/>
      <c r="G1074" s="22"/>
      <c r="H1074" s="22"/>
      <c r="I1074" s="22"/>
      <c r="J1074" s="22"/>
      <c r="K1074" s="22"/>
      <c r="L1074" s="22"/>
    </row>
    <row r="1075" spans="2:12"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22"/>
    </row>
    <row r="1076" spans="2:12">
      <c r="B1076" s="6"/>
      <c r="C1076" s="6"/>
    </row>
    <row r="1078" spans="2:12">
      <c r="I1078" s="213" t="s">
        <v>0</v>
      </c>
      <c r="J1078" s="213"/>
      <c r="K1078" s="213"/>
      <c r="L1078" s="213"/>
    </row>
    <row r="1079" spans="2:12">
      <c r="I1079" s="213" t="s">
        <v>1</v>
      </c>
      <c r="J1079" s="213"/>
      <c r="K1079" s="213"/>
      <c r="L1079" s="213"/>
    </row>
    <row r="1080" spans="2:12">
      <c r="I1080" s="213" t="s">
        <v>59</v>
      </c>
      <c r="J1080" s="213"/>
      <c r="K1080" s="213"/>
      <c r="L1080" s="213"/>
    </row>
    <row r="1081" spans="2:12">
      <c r="I1081" s="213" t="s">
        <v>2</v>
      </c>
      <c r="J1081" s="213"/>
      <c r="K1081" s="213"/>
      <c r="L1081" s="213"/>
    </row>
    <row r="1082" spans="2:12">
      <c r="I1082" s="213"/>
      <c r="J1082" s="213"/>
      <c r="K1082" s="213"/>
      <c r="L1082" s="213"/>
    </row>
    <row r="1083" spans="2:12">
      <c r="I1083" s="28"/>
      <c r="J1083" s="28"/>
      <c r="K1083" s="28"/>
      <c r="L1083" s="28"/>
    </row>
    <row r="1084" spans="2:12">
      <c r="H1084" s="3" t="s">
        <v>58</v>
      </c>
      <c r="J1084" s="213" t="s">
        <v>195</v>
      </c>
      <c r="K1084" s="213"/>
      <c r="L1084" s="213"/>
    </row>
    <row r="1086" spans="2:12">
      <c r="B1086" s="1" t="s">
        <v>3</v>
      </c>
      <c r="I1086" s="4" t="s">
        <v>56</v>
      </c>
      <c r="J1086" s="4"/>
      <c r="K1086" s="4"/>
      <c r="L1086" s="28">
        <v>15</v>
      </c>
    </row>
    <row r="1088" spans="2:12">
      <c r="B1088" s="1" t="s">
        <v>4</v>
      </c>
      <c r="D1088" s="214" t="str">
        <f>J1084</f>
        <v>16.03.2023y</v>
      </c>
      <c r="E1088" s="214"/>
      <c r="F1088" s="28"/>
      <c r="G1088" s="28"/>
      <c r="H1088" s="4"/>
      <c r="I1088" s="4" t="s">
        <v>5</v>
      </c>
      <c r="J1088" s="4"/>
      <c r="K1088" s="214" t="str">
        <f>D1088</f>
        <v>16.03.2023y</v>
      </c>
      <c r="L1088" s="214"/>
    </row>
    <row r="1091" spans="2:12">
      <c r="B1091" s="211" t="s">
        <v>7</v>
      </c>
      <c r="C1091" s="211"/>
      <c r="D1091" s="38" t="s">
        <v>193</v>
      </c>
      <c r="E1091" s="38"/>
      <c r="F1091" s="38"/>
      <c r="G1091" s="38"/>
      <c r="H1091" s="38"/>
      <c r="I1091" s="38"/>
      <c r="J1091" s="38"/>
      <c r="K1091" s="38"/>
      <c r="L1091" s="38"/>
    </row>
    <row r="1092" spans="2:12">
      <c r="B1092" s="211" t="s">
        <v>6</v>
      </c>
      <c r="C1092" s="211"/>
      <c r="D1092" s="38" t="s">
        <v>60</v>
      </c>
      <c r="E1092" s="38"/>
      <c r="F1092" s="38"/>
      <c r="G1092" s="38"/>
      <c r="H1092" s="38"/>
      <c r="I1092" s="38"/>
      <c r="J1092" s="38"/>
      <c r="K1092" s="38"/>
      <c r="L1092" s="38"/>
    </row>
    <row r="1093" spans="2:12">
      <c r="B1093" s="29"/>
      <c r="C1093" s="29"/>
      <c r="D1093" s="32" t="s">
        <v>61</v>
      </c>
      <c r="E1093" s="32"/>
      <c r="F1093" s="32"/>
      <c r="G1093" s="32"/>
      <c r="H1093" s="32"/>
      <c r="I1093" s="32"/>
      <c r="J1093" s="32"/>
      <c r="K1093" s="32"/>
      <c r="L1093" s="32"/>
    </row>
    <row r="1094" spans="2:12">
      <c r="B1094" s="29"/>
      <c r="C1094" s="29"/>
      <c r="D1094" s="38" t="s">
        <v>62</v>
      </c>
      <c r="E1094" s="38"/>
      <c r="F1094" s="38"/>
      <c r="G1094" s="38"/>
      <c r="H1094" s="38"/>
      <c r="I1094" s="38"/>
      <c r="J1094" s="38"/>
      <c r="K1094" s="38"/>
      <c r="L1094" s="38"/>
    </row>
    <row r="1095" spans="2:12">
      <c r="D1095" s="4"/>
      <c r="E1095" s="4"/>
      <c r="F1095" s="4"/>
      <c r="G1095" s="4"/>
      <c r="H1095" s="4"/>
      <c r="I1095" s="4"/>
      <c r="J1095" s="4"/>
    </row>
    <row r="1097" spans="2:12">
      <c r="B1097" s="4" t="s">
        <v>8</v>
      </c>
      <c r="C1097" s="4"/>
      <c r="D1097" s="212" t="s">
        <v>63</v>
      </c>
      <c r="E1097" s="212"/>
      <c r="F1097" s="212"/>
      <c r="G1097" s="212"/>
      <c r="H1097" s="212"/>
      <c r="I1097" s="212"/>
    </row>
    <row r="1098" spans="2:12">
      <c r="B1098" s="4" t="s">
        <v>9</v>
      </c>
      <c r="C1098" s="4"/>
      <c r="D1098" s="212"/>
      <c r="E1098" s="212"/>
      <c r="F1098" s="212"/>
      <c r="G1098" s="212"/>
      <c r="H1098" s="212"/>
      <c r="I1098" s="212"/>
    </row>
    <row r="1100" spans="2:12">
      <c r="B1100" s="206" t="s">
        <v>10</v>
      </c>
      <c r="C1100" s="206"/>
      <c r="D1100" s="213" t="s">
        <v>11</v>
      </c>
      <c r="E1100" s="213"/>
      <c r="F1100" s="213"/>
      <c r="G1100" s="213"/>
      <c r="H1100" s="213"/>
      <c r="I1100" s="213"/>
    </row>
    <row r="1102" spans="2:12">
      <c r="B1102" s="206" t="s">
        <v>12</v>
      </c>
      <c r="C1102" s="206"/>
      <c r="D1102" s="215" t="s">
        <v>13</v>
      </c>
      <c r="E1102" s="215"/>
      <c r="F1102" s="215"/>
      <c r="G1102" s="215"/>
      <c r="H1102" s="215"/>
      <c r="I1102" s="215"/>
      <c r="J1102" s="215"/>
      <c r="K1102" s="215"/>
      <c r="L1102" s="215"/>
    </row>
    <row r="1103" spans="2:12">
      <c r="B1103" s="30"/>
      <c r="C1103" s="30"/>
      <c r="D1103" s="31"/>
      <c r="E1103" s="31"/>
      <c r="F1103" s="31"/>
      <c r="G1103" s="31"/>
      <c r="H1103" s="31"/>
      <c r="I1103" s="31"/>
      <c r="J1103" s="31"/>
      <c r="K1103" s="31"/>
      <c r="L1103" s="31"/>
    </row>
    <row r="1104" spans="2:12">
      <c r="B1104" s="208" t="s">
        <v>64</v>
      </c>
      <c r="C1104" s="208"/>
      <c r="D1104" s="209" t="s">
        <v>65</v>
      </c>
      <c r="E1104" s="209"/>
      <c r="F1104" s="209"/>
      <c r="G1104" s="209"/>
      <c r="H1104" s="209"/>
      <c r="I1104" s="209"/>
      <c r="J1104" s="209"/>
      <c r="K1104" s="209"/>
      <c r="L1104" s="209"/>
    </row>
    <row r="1105" spans="2:12">
      <c r="D1105" s="4"/>
      <c r="E1105" s="4"/>
      <c r="F1105" s="4"/>
      <c r="G1105" s="4"/>
      <c r="H1105" s="4"/>
      <c r="I1105" s="4"/>
    </row>
    <row r="1106" spans="2:12">
      <c r="B1106" s="206" t="s">
        <v>14</v>
      </c>
      <c r="C1106" s="206"/>
      <c r="D1106" s="210" t="s">
        <v>55</v>
      </c>
      <c r="E1106" s="210"/>
      <c r="F1106" s="210"/>
      <c r="G1106" s="210"/>
      <c r="H1106" s="210"/>
    </row>
    <row r="1107" spans="2:12">
      <c r="B1107" s="30"/>
      <c r="C1107" s="30"/>
      <c r="D1107" s="210"/>
      <c r="E1107" s="210"/>
      <c r="F1107" s="210"/>
      <c r="G1107" s="210"/>
      <c r="H1107" s="210"/>
    </row>
    <row r="1108" spans="2:12">
      <c r="B1108" s="30"/>
      <c r="C1108" s="30"/>
      <c r="D1108" s="210"/>
      <c r="E1108" s="210"/>
      <c r="F1108" s="210"/>
      <c r="G1108" s="210"/>
      <c r="H1108" s="210"/>
    </row>
    <row r="1110" spans="2:12">
      <c r="B1110" s="206" t="s">
        <v>15</v>
      </c>
      <c r="C1110" s="206"/>
      <c r="D1110" s="207" t="s">
        <v>54</v>
      </c>
      <c r="E1110" s="199"/>
      <c r="F1110" s="199"/>
      <c r="G1110" s="199"/>
      <c r="H1110" s="199"/>
      <c r="I1110" s="199"/>
      <c r="J1110" s="199"/>
      <c r="K1110" s="199"/>
      <c r="L1110" s="199"/>
    </row>
    <row r="1111" spans="2:12">
      <c r="D1111" s="199" t="s">
        <v>53</v>
      </c>
      <c r="E1111" s="199"/>
      <c r="F1111" s="199"/>
      <c r="G1111" s="199"/>
      <c r="H1111" s="199"/>
      <c r="I1111" s="199"/>
      <c r="J1111" s="199"/>
      <c r="K1111" s="199"/>
      <c r="L1111" s="199"/>
    </row>
    <row r="1112" spans="2:12">
      <c r="D1112" s="199" t="s">
        <v>51</v>
      </c>
      <c r="E1112" s="199"/>
      <c r="F1112" s="199"/>
      <c r="G1112" s="199"/>
      <c r="H1112" s="199"/>
      <c r="I1112" s="199"/>
      <c r="J1112" s="199"/>
      <c r="K1112" s="199"/>
      <c r="L1112" s="199"/>
    </row>
    <row r="1113" spans="2:12">
      <c r="D1113" s="207" t="s">
        <v>48</v>
      </c>
      <c r="E1113" s="199"/>
      <c r="F1113" s="199"/>
      <c r="G1113" s="199"/>
      <c r="H1113" s="199"/>
      <c r="I1113" s="199"/>
      <c r="J1113" s="199"/>
      <c r="K1113" s="199"/>
      <c r="L1113" s="199"/>
    </row>
    <row r="1114" spans="2:12">
      <c r="D1114" s="199" t="s">
        <v>52</v>
      </c>
      <c r="E1114" s="199"/>
      <c r="F1114" s="199"/>
      <c r="G1114" s="199"/>
      <c r="H1114" s="199"/>
      <c r="I1114" s="199"/>
      <c r="J1114" s="199"/>
      <c r="K1114" s="199"/>
      <c r="L1114" s="199"/>
    </row>
    <row r="1115" spans="2:12">
      <c r="D1115" s="199" t="s">
        <v>16</v>
      </c>
      <c r="E1115" s="199"/>
      <c r="F1115" s="199"/>
      <c r="G1115" s="199"/>
      <c r="H1115" s="199"/>
      <c r="I1115" s="199"/>
      <c r="J1115" s="199"/>
      <c r="K1115" s="199"/>
      <c r="L1115" s="199"/>
    </row>
    <row r="1116" spans="2:12"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  <c r="L1116" s="20"/>
    </row>
    <row r="1117" spans="2:12">
      <c r="B1117" s="19" t="s">
        <v>17</v>
      </c>
      <c r="C1117" s="20"/>
      <c r="D1117" s="20"/>
      <c r="E1117" s="20"/>
      <c r="F1117" s="20"/>
      <c r="G1117" s="20"/>
      <c r="H1117" s="20"/>
      <c r="I1117" s="20"/>
      <c r="J1117" s="20"/>
      <c r="K1117" s="20"/>
      <c r="L1117" s="20"/>
    </row>
    <row r="1118" spans="2:12">
      <c r="B1118" s="21" t="s">
        <v>18</v>
      </c>
      <c r="C1118" s="20"/>
      <c r="D1118" s="20"/>
      <c r="E1118" s="20"/>
      <c r="F1118" s="20"/>
      <c r="G1118" s="20"/>
      <c r="H1118" s="20"/>
      <c r="I1118" s="20"/>
      <c r="J1118" s="20"/>
      <c r="K1118" s="20"/>
      <c r="L1118" s="20"/>
    </row>
    <row r="1119" spans="2:12">
      <c r="B1119" s="19" t="s">
        <v>19</v>
      </c>
      <c r="C1119" s="20"/>
      <c r="D1119" s="20"/>
      <c r="E1119" s="20"/>
      <c r="F1119" s="20"/>
      <c r="G1119" s="20"/>
      <c r="H1119" s="20"/>
      <c r="I1119" s="20"/>
      <c r="J1119" s="20"/>
      <c r="K1119" s="20"/>
      <c r="L1119" s="20"/>
    </row>
    <row r="1120" spans="2:12">
      <c r="B1120" s="21" t="s">
        <v>20</v>
      </c>
      <c r="C1120" s="20"/>
      <c r="D1120" s="20"/>
      <c r="E1120" s="20"/>
      <c r="F1120" s="20"/>
      <c r="G1120" s="20"/>
      <c r="H1120" s="20"/>
      <c r="I1120" s="20"/>
      <c r="J1120" s="20"/>
      <c r="K1120" s="20"/>
      <c r="L1120" s="20"/>
    </row>
    <row r="1121" spans="2:12">
      <c r="B1121" s="21" t="s">
        <v>21</v>
      </c>
      <c r="C1121" s="20"/>
      <c r="D1121" s="20"/>
      <c r="E1121" s="20"/>
      <c r="F1121" s="20"/>
      <c r="G1121" s="20"/>
      <c r="H1121" s="20"/>
      <c r="I1121" s="20"/>
      <c r="J1121" s="20"/>
      <c r="K1121" s="20"/>
      <c r="L1121" s="20"/>
    </row>
    <row r="1122" spans="2:12">
      <c r="B1122" s="21" t="s">
        <v>22</v>
      </c>
      <c r="C1122" s="20"/>
      <c r="D1122" s="20"/>
      <c r="E1122" s="20"/>
      <c r="F1122" s="20"/>
      <c r="G1122" s="20"/>
      <c r="H1122" s="20"/>
      <c r="I1122" s="20"/>
      <c r="J1122" s="20"/>
      <c r="K1122" s="20"/>
      <c r="L1122" s="20"/>
    </row>
    <row r="1123" spans="2:12">
      <c r="B1123" s="21" t="s">
        <v>23</v>
      </c>
      <c r="C1123" s="20"/>
      <c r="D1123" s="20"/>
      <c r="E1123" s="20"/>
      <c r="F1123" s="20"/>
      <c r="G1123" s="20"/>
      <c r="H1123" s="20"/>
      <c r="I1123" s="20"/>
      <c r="J1123" s="20"/>
      <c r="K1123" s="20"/>
      <c r="L1123" s="20"/>
    </row>
    <row r="1124" spans="2:12">
      <c r="B1124" s="21" t="s">
        <v>24</v>
      </c>
      <c r="C1124" s="20"/>
      <c r="D1124" s="20"/>
      <c r="E1124" s="20"/>
      <c r="F1124" s="20"/>
      <c r="G1124" s="20"/>
      <c r="H1124" s="20"/>
      <c r="I1124" s="20"/>
      <c r="J1124" s="20"/>
      <c r="K1124" s="20"/>
      <c r="L1124" s="20"/>
    </row>
    <row r="1125" spans="2:12">
      <c r="B1125" s="21" t="s">
        <v>25</v>
      </c>
      <c r="C1125" s="20"/>
      <c r="D1125" s="20"/>
      <c r="E1125" s="20"/>
      <c r="F1125" s="20"/>
      <c r="G1125" s="20"/>
      <c r="H1125" s="20"/>
      <c r="I1125" s="20"/>
      <c r="J1125" s="20"/>
      <c r="K1125" s="20"/>
      <c r="L1125" s="20"/>
    </row>
    <row r="1126" spans="2:12">
      <c r="B1126" s="21" t="s">
        <v>26</v>
      </c>
      <c r="C1126" s="20"/>
      <c r="D1126" s="20"/>
      <c r="E1126" s="20"/>
      <c r="F1126" s="20"/>
      <c r="G1126" s="20"/>
      <c r="H1126" s="20"/>
      <c r="I1126" s="20"/>
      <c r="J1126" s="20"/>
      <c r="K1126" s="20"/>
      <c r="L1126" s="20"/>
    </row>
    <row r="1127" spans="2:12">
      <c r="B1127" s="21" t="s">
        <v>27</v>
      </c>
      <c r="C1127" s="20"/>
      <c r="D1127" s="20"/>
      <c r="E1127" s="20"/>
      <c r="F1127" s="20"/>
      <c r="G1127" s="20"/>
      <c r="H1127" s="20"/>
      <c r="I1127" s="20"/>
      <c r="J1127" s="20"/>
      <c r="K1127" s="20"/>
      <c r="L1127" s="20"/>
    </row>
    <row r="1128" spans="2:12">
      <c r="B1128" s="5" t="s">
        <v>28</v>
      </c>
    </row>
    <row r="1129" spans="2:12">
      <c r="B1129" s="5" t="s">
        <v>29</v>
      </c>
    </row>
    <row r="1130" spans="2:12">
      <c r="B1130" s="5" t="s">
        <v>30</v>
      </c>
    </row>
    <row r="1131" spans="2:12">
      <c r="B1131" s="5"/>
    </row>
    <row r="1132" spans="2:12">
      <c r="B1132" s="5" t="s">
        <v>31</v>
      </c>
    </row>
    <row r="1133" spans="2:12">
      <c r="B1133" s="5" t="s">
        <v>32</v>
      </c>
    </row>
    <row r="1134" spans="2:12">
      <c r="B1134" s="5" t="s">
        <v>33</v>
      </c>
    </row>
    <row r="1135" spans="2:12">
      <c r="B1135" s="5"/>
    </row>
    <row r="1136" spans="2:12">
      <c r="B1136" s="5" t="s">
        <v>34</v>
      </c>
    </row>
    <row r="1137" spans="2:12" ht="16.5" thickBot="1">
      <c r="B1137" s="5" t="s">
        <v>35</v>
      </c>
    </row>
    <row r="1138" spans="2:12" ht="25.5">
      <c r="B1138" s="200" t="s">
        <v>36</v>
      </c>
      <c r="C1138" s="203" t="s">
        <v>37</v>
      </c>
      <c r="D1138" s="9" t="s">
        <v>38</v>
      </c>
      <c r="E1138" s="10" t="s">
        <v>40</v>
      </c>
      <c r="F1138" s="10" t="s">
        <v>41</v>
      </c>
      <c r="G1138" s="9" t="s">
        <v>42</v>
      </c>
      <c r="H1138" s="9" t="s">
        <v>44</v>
      </c>
      <c r="I1138" s="203" t="s">
        <v>46</v>
      </c>
    </row>
    <row r="1139" spans="2:12">
      <c r="B1139" s="201"/>
      <c r="C1139" s="204"/>
      <c r="D1139" s="11"/>
      <c r="E1139" s="11" t="s">
        <v>49</v>
      </c>
      <c r="F1139" s="11" t="s">
        <v>50</v>
      </c>
      <c r="G1139" s="12"/>
      <c r="H1139" s="11"/>
      <c r="I1139" s="204"/>
    </row>
    <row r="1140" spans="2:12">
      <c r="B1140" s="201"/>
      <c r="C1140" s="204"/>
      <c r="D1140" s="13" t="s">
        <v>39</v>
      </c>
      <c r="E1140" s="14"/>
      <c r="F1140" s="14"/>
      <c r="G1140" s="12" t="s">
        <v>43</v>
      </c>
      <c r="H1140" s="11" t="s">
        <v>45</v>
      </c>
      <c r="I1140" s="204"/>
    </row>
    <row r="1141" spans="2:12" ht="16.5" thickBot="1">
      <c r="B1141" s="202"/>
      <c r="C1141" s="205"/>
      <c r="D1141" s="15"/>
      <c r="E1141" s="15"/>
      <c r="F1141" s="15"/>
      <c r="G1141" s="15"/>
      <c r="H1141" s="16"/>
      <c r="I1141" s="205"/>
    </row>
    <row r="1142" spans="2:12" ht="16.5" thickBot="1">
      <c r="B1142" s="197">
        <v>1</v>
      </c>
      <c r="C1142" s="7">
        <v>1</v>
      </c>
      <c r="D1142" s="7">
        <v>25</v>
      </c>
      <c r="E1142" s="7">
        <v>5</v>
      </c>
      <c r="F1142" s="23">
        <v>4.9969999999999999</v>
      </c>
      <c r="G1142" s="7">
        <f>F1142-E1142</f>
        <v>-3.0000000000001137E-3</v>
      </c>
      <c r="H1142" s="7">
        <f>((F1142-E1142)/E1142)*100</f>
        <v>-6.0000000000002274E-2</v>
      </c>
      <c r="I1142" s="8"/>
    </row>
    <row r="1143" spans="2:12" ht="16.5" thickBot="1">
      <c r="B1143" s="198"/>
      <c r="C1143" s="7">
        <v>2</v>
      </c>
      <c r="D1143" s="7">
        <v>25</v>
      </c>
      <c r="E1143" s="7">
        <v>5</v>
      </c>
      <c r="F1143" s="23">
        <v>4.9969999999999999</v>
      </c>
      <c r="G1143" s="7">
        <f>F1143-E1143</f>
        <v>-3.0000000000001137E-3</v>
      </c>
      <c r="H1143" s="7">
        <f>((F1143-E1143)/E1143)*100</f>
        <v>-6.0000000000002274E-2</v>
      </c>
      <c r="I1143" s="8"/>
      <c r="L1143" s="24">
        <f>(H1142+H1143)/2</f>
        <v>-6.0000000000002274E-2</v>
      </c>
    </row>
    <row r="1145" spans="2:12">
      <c r="C1145" s="6" t="s">
        <v>47</v>
      </c>
    </row>
    <row r="1146" spans="2:12">
      <c r="B1146" s="6"/>
    </row>
    <row r="1147" spans="2:12" ht="18.75">
      <c r="B1147" s="6"/>
      <c r="C1147" s="34" t="s">
        <v>66</v>
      </c>
      <c r="D1147" s="34"/>
      <c r="E1147" s="34"/>
      <c r="F1147" s="36" t="s">
        <v>67</v>
      </c>
      <c r="G1147" s="36"/>
      <c r="H1147" s="36"/>
      <c r="I1147" s="36"/>
      <c r="J1147" s="36"/>
      <c r="K1147" s="36"/>
      <c r="L1147" s="36"/>
    </row>
    <row r="1148" spans="2:12">
      <c r="B1148" s="6"/>
      <c r="D1148" s="4"/>
      <c r="E1148" s="4"/>
      <c r="F1148" s="4"/>
      <c r="G1148" s="4"/>
      <c r="H1148" s="4"/>
      <c r="I1148" s="4"/>
    </row>
    <row r="1149" spans="2:12">
      <c r="B1149" s="6"/>
      <c r="D1149" s="1" t="s">
        <v>68</v>
      </c>
    </row>
    <row r="1150" spans="2:12">
      <c r="B1150" s="22"/>
      <c r="C1150" s="22"/>
      <c r="D1150" s="22"/>
      <c r="E1150" s="22"/>
      <c r="F1150" s="22"/>
      <c r="G1150" s="22"/>
      <c r="H1150" s="22"/>
      <c r="I1150" s="22"/>
      <c r="J1150" s="22"/>
      <c r="K1150" s="22"/>
      <c r="L1150" s="22"/>
    </row>
    <row r="1151" spans="2:12">
      <c r="B1151" s="22" t="s">
        <v>194</v>
      </c>
      <c r="D1151" s="22"/>
      <c r="E1151" s="22"/>
      <c r="F1151" s="22"/>
      <c r="G1151" s="22"/>
      <c r="H1151" s="22"/>
      <c r="I1151" s="22"/>
      <c r="J1151" s="22"/>
      <c r="K1151" s="22"/>
      <c r="L1151" s="22"/>
    </row>
    <row r="1152" spans="2:12">
      <c r="B1152" s="22"/>
      <c r="C1152" s="22"/>
      <c r="D1152" s="22"/>
      <c r="E1152" s="22"/>
      <c r="F1152" s="22"/>
      <c r="G1152" s="22"/>
      <c r="H1152" s="22"/>
      <c r="I1152" s="22"/>
      <c r="J1152" s="22"/>
      <c r="K1152" s="22"/>
      <c r="L1152" s="22"/>
    </row>
    <row r="1153" spans="2:12">
      <c r="B1153" s="6"/>
      <c r="C1153" s="6"/>
    </row>
    <row r="1155" spans="2:12">
      <c r="I1155" s="213" t="s">
        <v>0</v>
      </c>
      <c r="J1155" s="213"/>
      <c r="K1155" s="213"/>
      <c r="L1155" s="213"/>
    </row>
    <row r="1156" spans="2:12">
      <c r="I1156" s="213" t="s">
        <v>1</v>
      </c>
      <c r="J1156" s="213"/>
      <c r="K1156" s="213"/>
      <c r="L1156" s="213"/>
    </row>
    <row r="1157" spans="2:12">
      <c r="I1157" s="213" t="s">
        <v>59</v>
      </c>
      <c r="J1157" s="213"/>
      <c r="K1157" s="213"/>
      <c r="L1157" s="213"/>
    </row>
    <row r="1158" spans="2:12">
      <c r="I1158" s="213" t="s">
        <v>2</v>
      </c>
      <c r="J1158" s="213"/>
      <c r="K1158" s="213"/>
      <c r="L1158" s="213"/>
    </row>
    <row r="1159" spans="2:12">
      <c r="I1159" s="213"/>
      <c r="J1159" s="213"/>
      <c r="K1159" s="213"/>
      <c r="L1159" s="213"/>
    </row>
    <row r="1160" spans="2:12">
      <c r="I1160" s="28"/>
      <c r="J1160" s="28"/>
      <c r="K1160" s="28"/>
      <c r="L1160" s="28"/>
    </row>
    <row r="1161" spans="2:12">
      <c r="H1161" s="3" t="s">
        <v>58</v>
      </c>
      <c r="J1161" s="213" t="s">
        <v>195</v>
      </c>
      <c r="K1161" s="213"/>
      <c r="L1161" s="213"/>
    </row>
    <row r="1163" spans="2:12">
      <c r="B1163" s="1" t="s">
        <v>3</v>
      </c>
      <c r="I1163" s="4" t="s">
        <v>56</v>
      </c>
      <c r="J1163" s="4"/>
      <c r="K1163" s="4"/>
      <c r="L1163" s="28">
        <v>16</v>
      </c>
    </row>
    <row r="1165" spans="2:12">
      <c r="B1165" s="1" t="s">
        <v>4</v>
      </c>
      <c r="D1165" s="214" t="str">
        <f>J1161</f>
        <v>16.03.2023y</v>
      </c>
      <c r="E1165" s="214"/>
      <c r="F1165" s="28"/>
      <c r="G1165" s="28"/>
      <c r="H1165" s="4"/>
      <c r="I1165" s="4" t="s">
        <v>5</v>
      </c>
      <c r="J1165" s="4"/>
      <c r="K1165" s="214" t="str">
        <f>D1165</f>
        <v>16.03.2023y</v>
      </c>
      <c r="L1165" s="214"/>
    </row>
    <row r="1168" spans="2:12">
      <c r="B1168" s="211" t="s">
        <v>7</v>
      </c>
      <c r="C1168" s="211"/>
      <c r="D1168" s="38" t="s">
        <v>193</v>
      </c>
      <c r="E1168" s="38"/>
      <c r="F1168" s="38"/>
      <c r="G1168" s="38"/>
      <c r="H1168" s="38"/>
      <c r="I1168" s="38"/>
      <c r="J1168" s="38"/>
      <c r="K1168" s="38"/>
      <c r="L1168" s="38"/>
    </row>
    <row r="1169" spans="2:12">
      <c r="B1169" s="211" t="s">
        <v>6</v>
      </c>
      <c r="C1169" s="211"/>
      <c r="D1169" s="38" t="s">
        <v>60</v>
      </c>
      <c r="E1169" s="38"/>
      <c r="F1169" s="38"/>
      <c r="G1169" s="38"/>
      <c r="H1169" s="38"/>
      <c r="I1169" s="38"/>
      <c r="J1169" s="38"/>
      <c r="K1169" s="38"/>
      <c r="L1169" s="38"/>
    </row>
    <row r="1170" spans="2:12">
      <c r="B1170" s="29"/>
      <c r="C1170" s="29"/>
      <c r="D1170" s="32" t="s">
        <v>61</v>
      </c>
      <c r="E1170" s="32"/>
      <c r="F1170" s="32"/>
      <c r="G1170" s="32"/>
      <c r="H1170" s="32"/>
      <c r="I1170" s="32"/>
      <c r="J1170" s="32"/>
      <c r="K1170" s="32"/>
      <c r="L1170" s="32"/>
    </row>
    <row r="1171" spans="2:12">
      <c r="B1171" s="29"/>
      <c r="C1171" s="29"/>
      <c r="D1171" s="38" t="s">
        <v>62</v>
      </c>
      <c r="E1171" s="38"/>
      <c r="F1171" s="38"/>
      <c r="G1171" s="38"/>
      <c r="H1171" s="38"/>
      <c r="I1171" s="38"/>
      <c r="J1171" s="38"/>
      <c r="K1171" s="38"/>
      <c r="L1171" s="38"/>
    </row>
    <row r="1172" spans="2:12">
      <c r="D1172" s="4"/>
      <c r="E1172" s="4"/>
      <c r="F1172" s="4"/>
      <c r="G1172" s="4"/>
      <c r="H1172" s="4"/>
      <c r="I1172" s="4"/>
      <c r="J1172" s="4"/>
    </row>
    <row r="1174" spans="2:12">
      <c r="B1174" s="4" t="s">
        <v>8</v>
      </c>
      <c r="C1174" s="4"/>
      <c r="D1174" s="212" t="s">
        <v>63</v>
      </c>
      <c r="E1174" s="212"/>
      <c r="F1174" s="212"/>
      <c r="G1174" s="212"/>
      <c r="H1174" s="212"/>
      <c r="I1174" s="212"/>
    </row>
    <row r="1175" spans="2:12">
      <c r="B1175" s="4" t="s">
        <v>9</v>
      </c>
      <c r="C1175" s="4"/>
      <c r="D1175" s="212"/>
      <c r="E1175" s="212"/>
      <c r="F1175" s="212"/>
      <c r="G1175" s="212"/>
      <c r="H1175" s="212"/>
      <c r="I1175" s="212"/>
    </row>
    <row r="1177" spans="2:12">
      <c r="B1177" s="206" t="s">
        <v>10</v>
      </c>
      <c r="C1177" s="206"/>
      <c r="D1177" s="213" t="s">
        <v>11</v>
      </c>
      <c r="E1177" s="213"/>
      <c r="F1177" s="213"/>
      <c r="G1177" s="213"/>
      <c r="H1177" s="213"/>
      <c r="I1177" s="213"/>
    </row>
    <row r="1179" spans="2:12">
      <c r="B1179" s="206" t="s">
        <v>12</v>
      </c>
      <c r="C1179" s="206"/>
      <c r="D1179" s="215" t="s">
        <v>13</v>
      </c>
      <c r="E1179" s="215"/>
      <c r="F1179" s="215"/>
      <c r="G1179" s="215"/>
      <c r="H1179" s="215"/>
      <c r="I1179" s="215"/>
      <c r="J1179" s="215"/>
      <c r="K1179" s="215"/>
      <c r="L1179" s="215"/>
    </row>
    <row r="1180" spans="2:12">
      <c r="B1180" s="30"/>
      <c r="C1180" s="30"/>
      <c r="D1180" s="31"/>
      <c r="E1180" s="31"/>
      <c r="F1180" s="31"/>
      <c r="G1180" s="31"/>
      <c r="H1180" s="31"/>
      <c r="I1180" s="31"/>
      <c r="J1180" s="31"/>
      <c r="K1180" s="31"/>
      <c r="L1180" s="31"/>
    </row>
    <row r="1181" spans="2:12">
      <c r="B1181" s="208" t="s">
        <v>64</v>
      </c>
      <c r="C1181" s="208"/>
      <c r="D1181" s="209" t="s">
        <v>65</v>
      </c>
      <c r="E1181" s="209"/>
      <c r="F1181" s="209"/>
      <c r="G1181" s="209"/>
      <c r="H1181" s="209"/>
      <c r="I1181" s="209"/>
      <c r="J1181" s="209"/>
      <c r="K1181" s="209"/>
      <c r="L1181" s="209"/>
    </row>
    <row r="1182" spans="2:12">
      <c r="D1182" s="4"/>
      <c r="E1182" s="4"/>
      <c r="F1182" s="4"/>
      <c r="G1182" s="4"/>
      <c r="H1182" s="4"/>
      <c r="I1182" s="4"/>
    </row>
    <row r="1183" spans="2:12">
      <c r="B1183" s="206" t="s">
        <v>14</v>
      </c>
      <c r="C1183" s="206"/>
      <c r="D1183" s="210" t="s">
        <v>55</v>
      </c>
      <c r="E1183" s="210"/>
      <c r="F1183" s="210"/>
      <c r="G1183" s="210"/>
      <c r="H1183" s="210"/>
    </row>
    <row r="1184" spans="2:12">
      <c r="B1184" s="30"/>
      <c r="C1184" s="30"/>
      <c r="D1184" s="210"/>
      <c r="E1184" s="210"/>
      <c r="F1184" s="210"/>
      <c r="G1184" s="210"/>
      <c r="H1184" s="210"/>
    </row>
    <row r="1185" spans="2:12">
      <c r="B1185" s="30"/>
      <c r="C1185" s="30"/>
      <c r="D1185" s="210"/>
      <c r="E1185" s="210"/>
      <c r="F1185" s="210"/>
      <c r="G1185" s="210"/>
      <c r="H1185" s="210"/>
    </row>
    <row r="1187" spans="2:12">
      <c r="B1187" s="206" t="s">
        <v>15</v>
      </c>
      <c r="C1187" s="206"/>
      <c r="D1187" s="207" t="s">
        <v>54</v>
      </c>
      <c r="E1187" s="199"/>
      <c r="F1187" s="199"/>
      <c r="G1187" s="199"/>
      <c r="H1187" s="199"/>
      <c r="I1187" s="199"/>
      <c r="J1187" s="199"/>
      <c r="K1187" s="199"/>
      <c r="L1187" s="199"/>
    </row>
    <row r="1188" spans="2:12">
      <c r="D1188" s="199" t="s">
        <v>53</v>
      </c>
      <c r="E1188" s="199"/>
      <c r="F1188" s="199"/>
      <c r="G1188" s="199"/>
      <c r="H1188" s="199"/>
      <c r="I1188" s="199"/>
      <c r="J1188" s="199"/>
      <c r="K1188" s="199"/>
      <c r="L1188" s="199"/>
    </row>
    <row r="1189" spans="2:12">
      <c r="D1189" s="199" t="s">
        <v>51</v>
      </c>
      <c r="E1189" s="199"/>
      <c r="F1189" s="199"/>
      <c r="G1189" s="199"/>
      <c r="H1189" s="199"/>
      <c r="I1189" s="199"/>
      <c r="J1189" s="199"/>
      <c r="K1189" s="199"/>
      <c r="L1189" s="199"/>
    </row>
    <row r="1190" spans="2:12">
      <c r="D1190" s="207" t="s">
        <v>48</v>
      </c>
      <c r="E1190" s="199"/>
      <c r="F1190" s="199"/>
      <c r="G1190" s="199"/>
      <c r="H1190" s="199"/>
      <c r="I1190" s="199"/>
      <c r="J1190" s="199"/>
      <c r="K1190" s="199"/>
      <c r="L1190" s="199"/>
    </row>
    <row r="1191" spans="2:12">
      <c r="D1191" s="199" t="s">
        <v>52</v>
      </c>
      <c r="E1191" s="199"/>
      <c r="F1191" s="199"/>
      <c r="G1191" s="199"/>
      <c r="H1191" s="199"/>
      <c r="I1191" s="199"/>
      <c r="J1191" s="199"/>
      <c r="K1191" s="199"/>
      <c r="L1191" s="199"/>
    </row>
    <row r="1192" spans="2:12">
      <c r="D1192" s="199" t="s">
        <v>16</v>
      </c>
      <c r="E1192" s="199"/>
      <c r="F1192" s="199"/>
      <c r="G1192" s="199"/>
      <c r="H1192" s="199"/>
      <c r="I1192" s="199"/>
      <c r="J1192" s="199"/>
      <c r="K1192" s="199"/>
      <c r="L1192" s="199"/>
    </row>
    <row r="1193" spans="2:12"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  <c r="L1193" s="20"/>
    </row>
    <row r="1194" spans="2:12">
      <c r="B1194" s="19" t="s">
        <v>17</v>
      </c>
      <c r="C1194" s="20"/>
      <c r="D1194" s="20"/>
      <c r="E1194" s="20"/>
      <c r="F1194" s="20"/>
      <c r="G1194" s="20"/>
      <c r="H1194" s="20"/>
      <c r="I1194" s="20"/>
      <c r="J1194" s="20"/>
      <c r="K1194" s="20"/>
      <c r="L1194" s="20"/>
    </row>
    <row r="1195" spans="2:12">
      <c r="B1195" s="21" t="s">
        <v>18</v>
      </c>
      <c r="C1195" s="20"/>
      <c r="D1195" s="20"/>
      <c r="E1195" s="20"/>
      <c r="F1195" s="20"/>
      <c r="G1195" s="20"/>
      <c r="H1195" s="20"/>
      <c r="I1195" s="20"/>
      <c r="J1195" s="20"/>
      <c r="K1195" s="20"/>
      <c r="L1195" s="20"/>
    </row>
    <row r="1196" spans="2:12">
      <c r="B1196" s="19" t="s">
        <v>19</v>
      </c>
      <c r="C1196" s="20"/>
      <c r="D1196" s="20"/>
      <c r="E1196" s="20"/>
      <c r="F1196" s="20"/>
      <c r="G1196" s="20"/>
      <c r="H1196" s="20"/>
      <c r="I1196" s="20"/>
      <c r="J1196" s="20"/>
      <c r="K1196" s="20"/>
      <c r="L1196" s="20"/>
    </row>
    <row r="1197" spans="2:12">
      <c r="B1197" s="21" t="s">
        <v>20</v>
      </c>
      <c r="C1197" s="20"/>
      <c r="D1197" s="20"/>
      <c r="E1197" s="20"/>
      <c r="F1197" s="20"/>
      <c r="G1197" s="20"/>
      <c r="H1197" s="20"/>
      <c r="I1197" s="20"/>
      <c r="J1197" s="20"/>
      <c r="K1197" s="20"/>
      <c r="L1197" s="20"/>
    </row>
    <row r="1198" spans="2:12">
      <c r="B1198" s="21" t="s">
        <v>21</v>
      </c>
      <c r="C1198" s="20"/>
      <c r="D1198" s="20"/>
      <c r="E1198" s="20"/>
      <c r="F1198" s="20"/>
      <c r="G1198" s="20"/>
      <c r="H1198" s="20"/>
      <c r="I1198" s="20"/>
      <c r="J1198" s="20"/>
      <c r="K1198" s="20"/>
      <c r="L1198" s="20"/>
    </row>
    <row r="1199" spans="2:12">
      <c r="B1199" s="21" t="s">
        <v>22</v>
      </c>
      <c r="C1199" s="20"/>
      <c r="D1199" s="20"/>
      <c r="E1199" s="20"/>
      <c r="F1199" s="20"/>
      <c r="G1199" s="20"/>
      <c r="H1199" s="20"/>
      <c r="I1199" s="20"/>
      <c r="J1199" s="20"/>
      <c r="K1199" s="20"/>
      <c r="L1199" s="20"/>
    </row>
    <row r="1200" spans="2:12">
      <c r="B1200" s="21" t="s">
        <v>23</v>
      </c>
      <c r="C1200" s="20"/>
      <c r="D1200" s="20"/>
      <c r="E1200" s="20"/>
      <c r="F1200" s="20"/>
      <c r="G1200" s="20"/>
      <c r="H1200" s="20"/>
      <c r="I1200" s="20"/>
      <c r="J1200" s="20"/>
      <c r="K1200" s="20"/>
      <c r="L1200" s="20"/>
    </row>
    <row r="1201" spans="2:12">
      <c r="B1201" s="21" t="s">
        <v>24</v>
      </c>
      <c r="C1201" s="20"/>
      <c r="D1201" s="20"/>
      <c r="E1201" s="20"/>
      <c r="F1201" s="20"/>
      <c r="G1201" s="20"/>
      <c r="H1201" s="20"/>
      <c r="I1201" s="20"/>
      <c r="J1201" s="20"/>
      <c r="K1201" s="20"/>
      <c r="L1201" s="20"/>
    </row>
    <row r="1202" spans="2:12">
      <c r="B1202" s="21" t="s">
        <v>25</v>
      </c>
      <c r="C1202" s="20"/>
      <c r="D1202" s="20"/>
      <c r="E1202" s="20"/>
      <c r="F1202" s="20"/>
      <c r="G1202" s="20"/>
      <c r="H1202" s="20"/>
      <c r="I1202" s="20"/>
      <c r="J1202" s="20"/>
      <c r="K1202" s="20"/>
      <c r="L1202" s="20"/>
    </row>
    <row r="1203" spans="2:12">
      <c r="B1203" s="21" t="s">
        <v>26</v>
      </c>
      <c r="C1203" s="20"/>
      <c r="D1203" s="20"/>
      <c r="E1203" s="20"/>
      <c r="F1203" s="20"/>
      <c r="G1203" s="20"/>
      <c r="H1203" s="20"/>
      <c r="I1203" s="20"/>
      <c r="J1203" s="20"/>
      <c r="K1203" s="20"/>
      <c r="L1203" s="20"/>
    </row>
    <row r="1204" spans="2:12">
      <c r="B1204" s="21" t="s">
        <v>27</v>
      </c>
      <c r="C1204" s="20"/>
      <c r="D1204" s="20"/>
      <c r="E1204" s="20"/>
      <c r="F1204" s="20"/>
      <c r="G1204" s="20"/>
      <c r="H1204" s="20"/>
      <c r="I1204" s="20"/>
      <c r="J1204" s="20"/>
      <c r="K1204" s="20"/>
      <c r="L1204" s="20"/>
    </row>
    <row r="1205" spans="2:12">
      <c r="B1205" s="5" t="s">
        <v>28</v>
      </c>
    </row>
    <row r="1206" spans="2:12">
      <c r="B1206" s="5" t="s">
        <v>29</v>
      </c>
    </row>
    <row r="1207" spans="2:12">
      <c r="B1207" s="5" t="s">
        <v>30</v>
      </c>
    </row>
    <row r="1208" spans="2:12">
      <c r="B1208" s="5"/>
    </row>
    <row r="1209" spans="2:12">
      <c r="B1209" s="5" t="s">
        <v>31</v>
      </c>
    </row>
    <row r="1210" spans="2:12">
      <c r="B1210" s="5" t="s">
        <v>32</v>
      </c>
    </row>
    <row r="1211" spans="2:12">
      <c r="B1211" s="5" t="s">
        <v>33</v>
      </c>
    </row>
    <row r="1212" spans="2:12">
      <c r="B1212" s="5"/>
    </row>
    <row r="1213" spans="2:12">
      <c r="B1213" s="5" t="s">
        <v>34</v>
      </c>
    </row>
    <row r="1214" spans="2:12" ht="16.5" thickBot="1">
      <c r="B1214" s="5" t="s">
        <v>35</v>
      </c>
    </row>
    <row r="1215" spans="2:12" ht="25.5">
      <c r="B1215" s="200" t="s">
        <v>36</v>
      </c>
      <c r="C1215" s="203" t="s">
        <v>37</v>
      </c>
      <c r="D1215" s="9" t="s">
        <v>38</v>
      </c>
      <c r="E1215" s="10" t="s">
        <v>40</v>
      </c>
      <c r="F1215" s="10" t="s">
        <v>41</v>
      </c>
      <c r="G1215" s="9" t="s">
        <v>42</v>
      </c>
      <c r="H1215" s="9" t="s">
        <v>44</v>
      </c>
      <c r="I1215" s="203" t="s">
        <v>46</v>
      </c>
    </row>
    <row r="1216" spans="2:12">
      <c r="B1216" s="201"/>
      <c r="C1216" s="204"/>
      <c r="D1216" s="11"/>
      <c r="E1216" s="11" t="s">
        <v>49</v>
      </c>
      <c r="F1216" s="11" t="s">
        <v>50</v>
      </c>
      <c r="G1216" s="12"/>
      <c r="H1216" s="11"/>
      <c r="I1216" s="204"/>
    </row>
    <row r="1217" spans="2:12">
      <c r="B1217" s="201"/>
      <c r="C1217" s="204"/>
      <c r="D1217" s="13" t="s">
        <v>39</v>
      </c>
      <c r="E1217" s="14"/>
      <c r="F1217" s="14"/>
      <c r="G1217" s="12" t="s">
        <v>43</v>
      </c>
      <c r="H1217" s="11" t="s">
        <v>45</v>
      </c>
      <c r="I1217" s="204"/>
    </row>
    <row r="1218" spans="2:12" ht="16.5" thickBot="1">
      <c r="B1218" s="202"/>
      <c r="C1218" s="205"/>
      <c r="D1218" s="15"/>
      <c r="E1218" s="15"/>
      <c r="F1218" s="15"/>
      <c r="G1218" s="15"/>
      <c r="H1218" s="16"/>
      <c r="I1218" s="205"/>
    </row>
    <row r="1219" spans="2:12" ht="16.5" thickBot="1">
      <c r="B1219" s="197">
        <v>1</v>
      </c>
      <c r="C1219" s="7">
        <v>1</v>
      </c>
      <c r="D1219" s="7">
        <v>25</v>
      </c>
      <c r="E1219" s="7">
        <v>5</v>
      </c>
      <c r="F1219" s="23">
        <v>4.9950000000000001</v>
      </c>
      <c r="G1219" s="7">
        <f>F1219-E1219</f>
        <v>-4.9999999999998934E-3</v>
      </c>
      <c r="H1219" s="7">
        <f>((F1219-E1219)/E1219)*100</f>
        <v>-9.9999999999997882E-2</v>
      </c>
      <c r="I1219" s="8"/>
    </row>
    <row r="1220" spans="2:12" ht="16.5" thickBot="1">
      <c r="B1220" s="198"/>
      <c r="C1220" s="7">
        <v>2</v>
      </c>
      <c r="D1220" s="7">
        <v>25</v>
      </c>
      <c r="E1220" s="7">
        <v>5</v>
      </c>
      <c r="F1220" s="23">
        <v>4.9969999999999999</v>
      </c>
      <c r="G1220" s="7">
        <f>F1220-E1220</f>
        <v>-3.0000000000001137E-3</v>
      </c>
      <c r="H1220" s="7">
        <f>((F1220-E1220)/E1220)*100</f>
        <v>-6.0000000000002274E-2</v>
      </c>
      <c r="I1220" s="8"/>
      <c r="L1220" s="24">
        <f>(H1219+H1220)/2</f>
        <v>-8.0000000000000071E-2</v>
      </c>
    </row>
    <row r="1222" spans="2:12">
      <c r="C1222" s="6" t="s">
        <v>47</v>
      </c>
    </row>
    <row r="1223" spans="2:12">
      <c r="B1223" s="6"/>
    </row>
    <row r="1224" spans="2:12" ht="18.75">
      <c r="B1224" s="6"/>
      <c r="C1224" s="34" t="s">
        <v>66</v>
      </c>
      <c r="D1224" s="34"/>
      <c r="E1224" s="34"/>
      <c r="F1224" s="36" t="s">
        <v>67</v>
      </c>
      <c r="G1224" s="36"/>
      <c r="H1224" s="36"/>
      <c r="I1224" s="36"/>
      <c r="J1224" s="36"/>
      <c r="K1224" s="36"/>
      <c r="L1224" s="36"/>
    </row>
    <row r="1225" spans="2:12">
      <c r="B1225" s="6"/>
      <c r="D1225" s="4"/>
      <c r="E1225" s="4"/>
      <c r="F1225" s="4"/>
      <c r="G1225" s="4"/>
      <c r="H1225" s="4"/>
      <c r="I1225" s="4"/>
    </row>
    <row r="1226" spans="2:12">
      <c r="B1226" s="6"/>
      <c r="D1226" s="1" t="s">
        <v>68</v>
      </c>
    </row>
    <row r="1227" spans="2:12"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  <c r="L1227" s="22"/>
    </row>
    <row r="1228" spans="2:12">
      <c r="B1228" s="22" t="s">
        <v>194</v>
      </c>
      <c r="D1228" s="22"/>
      <c r="E1228" s="22"/>
      <c r="F1228" s="22"/>
      <c r="G1228" s="22"/>
      <c r="H1228" s="22"/>
      <c r="I1228" s="22"/>
      <c r="J1228" s="22"/>
      <c r="K1228" s="22"/>
      <c r="L1228" s="22"/>
    </row>
    <row r="1229" spans="2:12"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  <c r="L1229" s="22"/>
    </row>
    <row r="1230" spans="2:12">
      <c r="B1230" s="6"/>
      <c r="C1230" s="6"/>
    </row>
    <row r="1232" spans="2:12">
      <c r="I1232" s="213" t="s">
        <v>0</v>
      </c>
      <c r="J1232" s="213"/>
      <c r="K1232" s="213"/>
      <c r="L1232" s="213"/>
    </row>
    <row r="1233" spans="2:12">
      <c r="I1233" s="213" t="s">
        <v>1</v>
      </c>
      <c r="J1233" s="213"/>
      <c r="K1233" s="213"/>
      <c r="L1233" s="213"/>
    </row>
    <row r="1234" spans="2:12">
      <c r="I1234" s="213" t="s">
        <v>59</v>
      </c>
      <c r="J1234" s="213"/>
      <c r="K1234" s="213"/>
      <c r="L1234" s="213"/>
    </row>
    <row r="1235" spans="2:12">
      <c r="I1235" s="213" t="s">
        <v>2</v>
      </c>
      <c r="J1235" s="213"/>
      <c r="K1235" s="213"/>
      <c r="L1235" s="213"/>
    </row>
    <row r="1236" spans="2:12">
      <c r="I1236" s="213"/>
      <c r="J1236" s="213"/>
      <c r="K1236" s="213"/>
      <c r="L1236" s="213"/>
    </row>
    <row r="1237" spans="2:12">
      <c r="I1237" s="28"/>
      <c r="J1237" s="28"/>
      <c r="K1237" s="28"/>
      <c r="L1237" s="28"/>
    </row>
    <row r="1238" spans="2:12">
      <c r="H1238" s="3" t="s">
        <v>58</v>
      </c>
      <c r="J1238" s="213" t="s">
        <v>196</v>
      </c>
      <c r="K1238" s="213"/>
      <c r="L1238" s="213"/>
    </row>
    <row r="1240" spans="2:12">
      <c r="B1240" s="1" t="s">
        <v>3</v>
      </c>
      <c r="I1240" s="4" t="s">
        <v>56</v>
      </c>
      <c r="J1240" s="4"/>
      <c r="K1240" s="4"/>
      <c r="L1240" s="28">
        <v>17</v>
      </c>
    </row>
    <row r="1242" spans="2:12">
      <c r="B1242" s="1" t="s">
        <v>4</v>
      </c>
      <c r="D1242" s="214" t="str">
        <f>J1238</f>
        <v>17.03.2023y</v>
      </c>
      <c r="E1242" s="214"/>
      <c r="F1242" s="28"/>
      <c r="G1242" s="28"/>
      <c r="H1242" s="4"/>
      <c r="I1242" s="4" t="s">
        <v>5</v>
      </c>
      <c r="J1242" s="4"/>
      <c r="K1242" s="214" t="str">
        <f>D1242</f>
        <v>17.03.2023y</v>
      </c>
      <c r="L1242" s="214"/>
    </row>
    <row r="1245" spans="2:12">
      <c r="B1245" s="211" t="s">
        <v>7</v>
      </c>
      <c r="C1245" s="211"/>
      <c r="D1245" s="38" t="s">
        <v>193</v>
      </c>
      <c r="E1245" s="38"/>
      <c r="F1245" s="38"/>
      <c r="G1245" s="38"/>
      <c r="H1245" s="38"/>
      <c r="I1245" s="38"/>
      <c r="J1245" s="38"/>
      <c r="K1245" s="38"/>
      <c r="L1245" s="38"/>
    </row>
    <row r="1246" spans="2:12">
      <c r="B1246" s="211" t="s">
        <v>6</v>
      </c>
      <c r="C1246" s="211"/>
      <c r="D1246" s="38" t="s">
        <v>60</v>
      </c>
      <c r="E1246" s="38"/>
      <c r="F1246" s="38"/>
      <c r="G1246" s="38"/>
      <c r="H1246" s="38"/>
      <c r="I1246" s="38"/>
      <c r="J1246" s="38"/>
      <c r="K1246" s="38"/>
      <c r="L1246" s="38"/>
    </row>
    <row r="1247" spans="2:12">
      <c r="B1247" s="29"/>
      <c r="C1247" s="29"/>
      <c r="D1247" s="32" t="s">
        <v>61</v>
      </c>
      <c r="E1247" s="32"/>
      <c r="F1247" s="32"/>
      <c r="G1247" s="32"/>
      <c r="H1247" s="32"/>
      <c r="I1247" s="32"/>
      <c r="J1247" s="32"/>
      <c r="K1247" s="32"/>
      <c r="L1247" s="32"/>
    </row>
    <row r="1248" spans="2:12">
      <c r="B1248" s="29"/>
      <c r="C1248" s="29"/>
      <c r="D1248" s="38" t="s">
        <v>62</v>
      </c>
      <c r="E1248" s="38"/>
      <c r="F1248" s="38"/>
      <c r="G1248" s="38"/>
      <c r="H1248" s="38"/>
      <c r="I1248" s="38"/>
      <c r="J1248" s="38"/>
      <c r="K1248" s="38"/>
      <c r="L1248" s="38"/>
    </row>
    <row r="1249" spans="2:12">
      <c r="D1249" s="4"/>
      <c r="E1249" s="4"/>
      <c r="F1249" s="4"/>
      <c r="G1249" s="4"/>
      <c r="H1249" s="4"/>
      <c r="I1249" s="4"/>
      <c r="J1249" s="4"/>
    </row>
    <row r="1251" spans="2:12">
      <c r="B1251" s="4" t="s">
        <v>8</v>
      </c>
      <c r="C1251" s="4"/>
      <c r="D1251" s="212" t="s">
        <v>63</v>
      </c>
      <c r="E1251" s="212"/>
      <c r="F1251" s="212"/>
      <c r="G1251" s="212"/>
      <c r="H1251" s="212"/>
      <c r="I1251" s="212"/>
    </row>
    <row r="1252" spans="2:12">
      <c r="B1252" s="4" t="s">
        <v>9</v>
      </c>
      <c r="C1252" s="4"/>
      <c r="D1252" s="212"/>
      <c r="E1252" s="212"/>
      <c r="F1252" s="212"/>
      <c r="G1252" s="212"/>
      <c r="H1252" s="212"/>
      <c r="I1252" s="212"/>
    </row>
    <row r="1254" spans="2:12">
      <c r="B1254" s="206" t="s">
        <v>10</v>
      </c>
      <c r="C1254" s="206"/>
      <c r="D1254" s="213" t="s">
        <v>11</v>
      </c>
      <c r="E1254" s="213"/>
      <c r="F1254" s="213"/>
      <c r="G1254" s="213"/>
      <c r="H1254" s="213"/>
      <c r="I1254" s="213"/>
    </row>
    <row r="1256" spans="2:12">
      <c r="B1256" s="206" t="s">
        <v>12</v>
      </c>
      <c r="C1256" s="206"/>
      <c r="D1256" s="215" t="s">
        <v>13</v>
      </c>
      <c r="E1256" s="215"/>
      <c r="F1256" s="215"/>
      <c r="G1256" s="215"/>
      <c r="H1256" s="215"/>
      <c r="I1256" s="215"/>
      <c r="J1256" s="215"/>
      <c r="K1256" s="215"/>
      <c r="L1256" s="215"/>
    </row>
    <row r="1257" spans="2:12">
      <c r="B1257" s="30"/>
      <c r="C1257" s="30"/>
      <c r="D1257" s="31"/>
      <c r="E1257" s="31"/>
      <c r="F1257" s="31"/>
      <c r="G1257" s="31"/>
      <c r="H1257" s="31"/>
      <c r="I1257" s="31"/>
      <c r="J1257" s="31"/>
      <c r="K1257" s="31"/>
      <c r="L1257" s="31"/>
    </row>
    <row r="1258" spans="2:12">
      <c r="B1258" s="208" t="s">
        <v>64</v>
      </c>
      <c r="C1258" s="208"/>
      <c r="D1258" s="209" t="s">
        <v>65</v>
      </c>
      <c r="E1258" s="209"/>
      <c r="F1258" s="209"/>
      <c r="G1258" s="209"/>
      <c r="H1258" s="209"/>
      <c r="I1258" s="209"/>
      <c r="J1258" s="209"/>
      <c r="K1258" s="209"/>
      <c r="L1258" s="209"/>
    </row>
    <row r="1259" spans="2:12">
      <c r="D1259" s="4"/>
      <c r="E1259" s="4"/>
      <c r="F1259" s="4"/>
      <c r="G1259" s="4"/>
      <c r="H1259" s="4"/>
      <c r="I1259" s="4"/>
    </row>
    <row r="1260" spans="2:12">
      <c r="B1260" s="206" t="s">
        <v>14</v>
      </c>
      <c r="C1260" s="206"/>
      <c r="D1260" s="210" t="s">
        <v>55</v>
      </c>
      <c r="E1260" s="210"/>
      <c r="F1260" s="210"/>
      <c r="G1260" s="210"/>
      <c r="H1260" s="210"/>
    </row>
    <row r="1261" spans="2:12">
      <c r="B1261" s="30"/>
      <c r="C1261" s="30"/>
      <c r="D1261" s="210"/>
      <c r="E1261" s="210"/>
      <c r="F1261" s="210"/>
      <c r="G1261" s="210"/>
      <c r="H1261" s="210"/>
    </row>
    <row r="1262" spans="2:12">
      <c r="B1262" s="30"/>
      <c r="C1262" s="30"/>
      <c r="D1262" s="210"/>
      <c r="E1262" s="210"/>
      <c r="F1262" s="210"/>
      <c r="G1262" s="210"/>
      <c r="H1262" s="210"/>
    </row>
    <row r="1264" spans="2:12">
      <c r="B1264" s="206" t="s">
        <v>15</v>
      </c>
      <c r="C1264" s="206"/>
      <c r="D1264" s="207" t="s">
        <v>54</v>
      </c>
      <c r="E1264" s="199"/>
      <c r="F1264" s="199"/>
      <c r="G1264" s="199"/>
      <c r="H1264" s="199"/>
      <c r="I1264" s="199"/>
      <c r="J1264" s="199"/>
      <c r="K1264" s="199"/>
      <c r="L1264" s="199"/>
    </row>
    <row r="1265" spans="2:12">
      <c r="D1265" s="199" t="s">
        <v>53</v>
      </c>
      <c r="E1265" s="199"/>
      <c r="F1265" s="199"/>
      <c r="G1265" s="199"/>
      <c r="H1265" s="199"/>
      <c r="I1265" s="199"/>
      <c r="J1265" s="199"/>
      <c r="K1265" s="199"/>
      <c r="L1265" s="199"/>
    </row>
    <row r="1266" spans="2:12">
      <c r="D1266" s="199" t="s">
        <v>51</v>
      </c>
      <c r="E1266" s="199"/>
      <c r="F1266" s="199"/>
      <c r="G1266" s="199"/>
      <c r="H1266" s="199"/>
      <c r="I1266" s="199"/>
      <c r="J1266" s="199"/>
      <c r="K1266" s="199"/>
      <c r="L1266" s="199"/>
    </row>
    <row r="1267" spans="2:12">
      <c r="D1267" s="207" t="s">
        <v>48</v>
      </c>
      <c r="E1267" s="199"/>
      <c r="F1267" s="199"/>
      <c r="G1267" s="199"/>
      <c r="H1267" s="199"/>
      <c r="I1267" s="199"/>
      <c r="J1267" s="199"/>
      <c r="K1267" s="199"/>
      <c r="L1267" s="199"/>
    </row>
    <row r="1268" spans="2:12">
      <c r="D1268" s="199" t="s">
        <v>52</v>
      </c>
      <c r="E1268" s="199"/>
      <c r="F1268" s="199"/>
      <c r="G1268" s="199"/>
      <c r="H1268" s="199"/>
      <c r="I1268" s="199"/>
      <c r="J1268" s="199"/>
      <c r="K1268" s="199"/>
      <c r="L1268" s="199"/>
    </row>
    <row r="1269" spans="2:12">
      <c r="D1269" s="199" t="s">
        <v>16</v>
      </c>
      <c r="E1269" s="199"/>
      <c r="F1269" s="199"/>
      <c r="G1269" s="199"/>
      <c r="H1269" s="199"/>
      <c r="I1269" s="199"/>
      <c r="J1269" s="199"/>
      <c r="K1269" s="199"/>
      <c r="L1269" s="199"/>
    </row>
    <row r="1270" spans="2:12">
      <c r="B1270" s="20"/>
      <c r="C1270" s="20"/>
      <c r="D1270" s="20"/>
      <c r="E1270" s="20"/>
      <c r="F1270" s="20"/>
      <c r="G1270" s="20"/>
      <c r="H1270" s="20"/>
      <c r="I1270" s="20"/>
      <c r="J1270" s="20"/>
      <c r="K1270" s="20"/>
      <c r="L1270" s="20"/>
    </row>
    <row r="1271" spans="2:12">
      <c r="B1271" s="19" t="s">
        <v>17</v>
      </c>
      <c r="C1271" s="20"/>
      <c r="D1271" s="20"/>
      <c r="E1271" s="20"/>
      <c r="F1271" s="20"/>
      <c r="G1271" s="20"/>
      <c r="H1271" s="20"/>
      <c r="I1271" s="20"/>
      <c r="J1271" s="20"/>
      <c r="K1271" s="20"/>
      <c r="L1271" s="20"/>
    </row>
    <row r="1272" spans="2:12">
      <c r="B1272" s="21" t="s">
        <v>18</v>
      </c>
      <c r="C1272" s="20"/>
      <c r="D1272" s="20"/>
      <c r="E1272" s="20"/>
      <c r="F1272" s="20"/>
      <c r="G1272" s="20"/>
      <c r="H1272" s="20"/>
      <c r="I1272" s="20"/>
      <c r="J1272" s="20"/>
      <c r="K1272" s="20"/>
      <c r="L1272" s="20"/>
    </row>
    <row r="1273" spans="2:12">
      <c r="B1273" s="19" t="s">
        <v>19</v>
      </c>
      <c r="C1273" s="20"/>
      <c r="D1273" s="20"/>
      <c r="E1273" s="20"/>
      <c r="F1273" s="20"/>
      <c r="G1273" s="20"/>
      <c r="H1273" s="20"/>
      <c r="I1273" s="20"/>
      <c r="J1273" s="20"/>
      <c r="K1273" s="20"/>
      <c r="L1273" s="20"/>
    </row>
    <row r="1274" spans="2:12">
      <c r="B1274" s="21" t="s">
        <v>20</v>
      </c>
      <c r="C1274" s="20"/>
      <c r="D1274" s="20"/>
      <c r="E1274" s="20"/>
      <c r="F1274" s="20"/>
      <c r="G1274" s="20"/>
      <c r="H1274" s="20"/>
      <c r="I1274" s="20"/>
      <c r="J1274" s="20"/>
      <c r="K1274" s="20"/>
      <c r="L1274" s="20"/>
    </row>
    <row r="1275" spans="2:12">
      <c r="B1275" s="21" t="s">
        <v>21</v>
      </c>
      <c r="C1275" s="20"/>
      <c r="D1275" s="20"/>
      <c r="E1275" s="20"/>
      <c r="F1275" s="20"/>
      <c r="G1275" s="20"/>
      <c r="H1275" s="20"/>
      <c r="I1275" s="20"/>
      <c r="J1275" s="20"/>
      <c r="K1275" s="20"/>
      <c r="L1275" s="20"/>
    </row>
    <row r="1276" spans="2:12">
      <c r="B1276" s="21" t="s">
        <v>22</v>
      </c>
      <c r="C1276" s="20"/>
      <c r="D1276" s="20"/>
      <c r="E1276" s="20"/>
      <c r="F1276" s="20"/>
      <c r="G1276" s="20"/>
      <c r="H1276" s="20"/>
      <c r="I1276" s="20"/>
      <c r="J1276" s="20"/>
      <c r="K1276" s="20"/>
      <c r="L1276" s="20"/>
    </row>
    <row r="1277" spans="2:12">
      <c r="B1277" s="21" t="s">
        <v>23</v>
      </c>
      <c r="C1277" s="20"/>
      <c r="D1277" s="20"/>
      <c r="E1277" s="20"/>
      <c r="F1277" s="20"/>
      <c r="G1277" s="20"/>
      <c r="H1277" s="20"/>
      <c r="I1277" s="20"/>
      <c r="J1277" s="20"/>
      <c r="K1277" s="20"/>
      <c r="L1277" s="20"/>
    </row>
    <row r="1278" spans="2:12">
      <c r="B1278" s="21" t="s">
        <v>24</v>
      </c>
      <c r="C1278" s="20"/>
      <c r="D1278" s="20"/>
      <c r="E1278" s="20"/>
      <c r="F1278" s="20"/>
      <c r="G1278" s="20"/>
      <c r="H1278" s="20"/>
      <c r="I1278" s="20"/>
      <c r="J1278" s="20"/>
      <c r="K1278" s="20"/>
      <c r="L1278" s="20"/>
    </row>
    <row r="1279" spans="2:12">
      <c r="B1279" s="21" t="s">
        <v>25</v>
      </c>
      <c r="C1279" s="20"/>
      <c r="D1279" s="20"/>
      <c r="E1279" s="20"/>
      <c r="F1279" s="20"/>
      <c r="G1279" s="20"/>
      <c r="H1279" s="20"/>
      <c r="I1279" s="20"/>
      <c r="J1279" s="20"/>
      <c r="K1279" s="20"/>
      <c r="L1279" s="20"/>
    </row>
    <row r="1280" spans="2:12">
      <c r="B1280" s="21" t="s">
        <v>26</v>
      </c>
      <c r="C1280" s="20"/>
      <c r="D1280" s="20"/>
      <c r="E1280" s="20"/>
      <c r="F1280" s="20"/>
      <c r="G1280" s="20"/>
      <c r="H1280" s="20"/>
      <c r="I1280" s="20"/>
      <c r="J1280" s="20"/>
      <c r="K1280" s="20"/>
      <c r="L1280" s="20"/>
    </row>
    <row r="1281" spans="2:12">
      <c r="B1281" s="21" t="s">
        <v>27</v>
      </c>
      <c r="C1281" s="20"/>
      <c r="D1281" s="20"/>
      <c r="E1281" s="20"/>
      <c r="F1281" s="20"/>
      <c r="G1281" s="20"/>
      <c r="H1281" s="20"/>
      <c r="I1281" s="20"/>
      <c r="J1281" s="20"/>
      <c r="K1281" s="20"/>
      <c r="L1281" s="20"/>
    </row>
    <row r="1282" spans="2:12">
      <c r="B1282" s="5" t="s">
        <v>28</v>
      </c>
    </row>
    <row r="1283" spans="2:12">
      <c r="B1283" s="5" t="s">
        <v>29</v>
      </c>
    </row>
    <row r="1284" spans="2:12">
      <c r="B1284" s="5" t="s">
        <v>30</v>
      </c>
    </row>
    <row r="1285" spans="2:12">
      <c r="B1285" s="5"/>
    </row>
    <row r="1286" spans="2:12">
      <c r="B1286" s="5" t="s">
        <v>31</v>
      </c>
    </row>
    <row r="1287" spans="2:12">
      <c r="B1287" s="5" t="s">
        <v>32</v>
      </c>
    </row>
    <row r="1288" spans="2:12">
      <c r="B1288" s="5" t="s">
        <v>33</v>
      </c>
    </row>
    <row r="1289" spans="2:12">
      <c r="B1289" s="5"/>
    </row>
    <row r="1290" spans="2:12">
      <c r="B1290" s="5" t="s">
        <v>34</v>
      </c>
    </row>
    <row r="1291" spans="2:12" ht="16.5" thickBot="1">
      <c r="B1291" s="5" t="s">
        <v>35</v>
      </c>
    </row>
    <row r="1292" spans="2:12" ht="25.5">
      <c r="B1292" s="200" t="s">
        <v>36</v>
      </c>
      <c r="C1292" s="203" t="s">
        <v>37</v>
      </c>
      <c r="D1292" s="9" t="s">
        <v>38</v>
      </c>
      <c r="E1292" s="10" t="s">
        <v>40</v>
      </c>
      <c r="F1292" s="10" t="s">
        <v>41</v>
      </c>
      <c r="G1292" s="9" t="s">
        <v>42</v>
      </c>
      <c r="H1292" s="9" t="s">
        <v>44</v>
      </c>
      <c r="I1292" s="203" t="s">
        <v>46</v>
      </c>
    </row>
    <row r="1293" spans="2:12">
      <c r="B1293" s="201"/>
      <c r="C1293" s="204"/>
      <c r="D1293" s="11"/>
      <c r="E1293" s="11" t="s">
        <v>49</v>
      </c>
      <c r="F1293" s="11" t="s">
        <v>50</v>
      </c>
      <c r="G1293" s="12"/>
      <c r="H1293" s="11"/>
      <c r="I1293" s="204"/>
    </row>
    <row r="1294" spans="2:12">
      <c r="B1294" s="201"/>
      <c r="C1294" s="204"/>
      <c r="D1294" s="13" t="s">
        <v>39</v>
      </c>
      <c r="E1294" s="14"/>
      <c r="F1294" s="14"/>
      <c r="G1294" s="12" t="s">
        <v>43</v>
      </c>
      <c r="H1294" s="11" t="s">
        <v>45</v>
      </c>
      <c r="I1294" s="204"/>
    </row>
    <row r="1295" spans="2:12" ht="16.5" thickBot="1">
      <c r="B1295" s="202"/>
      <c r="C1295" s="205"/>
      <c r="D1295" s="15"/>
      <c r="E1295" s="15"/>
      <c r="F1295" s="15"/>
      <c r="G1295" s="15"/>
      <c r="H1295" s="16"/>
      <c r="I1295" s="205"/>
    </row>
    <row r="1296" spans="2:12" ht="16.5" thickBot="1">
      <c r="B1296" s="197">
        <v>1</v>
      </c>
      <c r="C1296" s="7">
        <v>1</v>
      </c>
      <c r="D1296" s="7">
        <v>25</v>
      </c>
      <c r="E1296" s="7">
        <v>5</v>
      </c>
      <c r="F1296" s="23">
        <v>4.9960000000000004</v>
      </c>
      <c r="G1296" s="7">
        <f>F1296-E1296</f>
        <v>-3.9999999999995595E-3</v>
      </c>
      <c r="H1296" s="7">
        <f>((F1296-E1296)/E1296)*100</f>
        <v>-7.9999999999991189E-2</v>
      </c>
      <c r="I1296" s="8"/>
    </row>
    <row r="1297" spans="2:12" ht="16.5" thickBot="1">
      <c r="B1297" s="198"/>
      <c r="C1297" s="7">
        <v>2</v>
      </c>
      <c r="D1297" s="7">
        <v>25</v>
      </c>
      <c r="E1297" s="7">
        <v>5</v>
      </c>
      <c r="F1297" s="23">
        <v>4.9969999999999999</v>
      </c>
      <c r="G1297" s="7">
        <f>F1297-E1297</f>
        <v>-3.0000000000001137E-3</v>
      </c>
      <c r="H1297" s="7">
        <f>((F1297-E1297)/E1297)*100</f>
        <v>-6.0000000000002274E-2</v>
      </c>
      <c r="I1297" s="8"/>
      <c r="L1297" s="24">
        <f>(H1296+H1297)/2</f>
        <v>-6.9999999999996732E-2</v>
      </c>
    </row>
    <row r="1299" spans="2:12">
      <c r="C1299" s="6" t="s">
        <v>47</v>
      </c>
    </row>
    <row r="1300" spans="2:12">
      <c r="B1300" s="6"/>
    </row>
    <row r="1301" spans="2:12" ht="18.75">
      <c r="B1301" s="6"/>
      <c r="C1301" s="34" t="s">
        <v>66</v>
      </c>
      <c r="D1301" s="34"/>
      <c r="E1301" s="34"/>
      <c r="F1301" s="36" t="s">
        <v>67</v>
      </c>
      <c r="G1301" s="36"/>
      <c r="H1301" s="36"/>
      <c r="I1301" s="36"/>
      <c r="J1301" s="36"/>
      <c r="K1301" s="36"/>
      <c r="L1301" s="36"/>
    </row>
    <row r="1302" spans="2:12">
      <c r="B1302" s="6"/>
      <c r="D1302" s="4"/>
      <c r="E1302" s="4"/>
      <c r="F1302" s="4"/>
      <c r="G1302" s="4"/>
      <c r="H1302" s="4"/>
      <c r="I1302" s="4"/>
    </row>
    <row r="1303" spans="2:12">
      <c r="B1303" s="6"/>
      <c r="D1303" s="1" t="s">
        <v>68</v>
      </c>
    </row>
    <row r="1304" spans="2:12"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  <c r="L1304" s="22"/>
    </row>
    <row r="1305" spans="2:12">
      <c r="B1305" s="22" t="s">
        <v>194</v>
      </c>
      <c r="D1305" s="22"/>
      <c r="E1305" s="22"/>
      <c r="F1305" s="22"/>
      <c r="G1305" s="22"/>
      <c r="H1305" s="22"/>
      <c r="I1305" s="22"/>
      <c r="J1305" s="22"/>
      <c r="K1305" s="22"/>
      <c r="L1305" s="22"/>
    </row>
    <row r="1306" spans="2:12"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  <c r="L1306" s="22"/>
    </row>
    <row r="1307" spans="2:12">
      <c r="B1307" s="6"/>
      <c r="C1307" s="6"/>
    </row>
    <row r="1310" spans="2:12">
      <c r="I1310" s="213" t="s">
        <v>0</v>
      </c>
      <c r="J1310" s="213"/>
      <c r="K1310" s="213"/>
      <c r="L1310" s="213"/>
    </row>
    <row r="1311" spans="2:12">
      <c r="I1311" s="213" t="s">
        <v>1</v>
      </c>
      <c r="J1311" s="213"/>
      <c r="K1311" s="213"/>
      <c r="L1311" s="213"/>
    </row>
    <row r="1312" spans="2:12">
      <c r="I1312" s="213" t="s">
        <v>59</v>
      </c>
      <c r="J1312" s="213"/>
      <c r="K1312" s="213"/>
      <c r="L1312" s="213"/>
    </row>
    <row r="1313" spans="2:12">
      <c r="I1313" s="213" t="s">
        <v>2</v>
      </c>
      <c r="J1313" s="213"/>
      <c r="K1313" s="213"/>
      <c r="L1313" s="213"/>
    </row>
    <row r="1314" spans="2:12">
      <c r="I1314" s="213"/>
      <c r="J1314" s="213"/>
      <c r="K1314" s="213"/>
      <c r="L1314" s="213"/>
    </row>
    <row r="1315" spans="2:12">
      <c r="I1315" s="28"/>
      <c r="J1315" s="28"/>
      <c r="K1315" s="28"/>
      <c r="L1315" s="28"/>
    </row>
    <row r="1316" spans="2:12">
      <c r="H1316" s="3" t="s">
        <v>58</v>
      </c>
      <c r="J1316" s="213" t="s">
        <v>196</v>
      </c>
      <c r="K1316" s="213"/>
      <c r="L1316" s="213"/>
    </row>
    <row r="1318" spans="2:12">
      <c r="B1318" s="1" t="s">
        <v>3</v>
      </c>
      <c r="I1318" s="4" t="s">
        <v>56</v>
      </c>
      <c r="J1318" s="4"/>
      <c r="K1318" s="4"/>
      <c r="L1318" s="28">
        <v>18</v>
      </c>
    </row>
    <row r="1320" spans="2:12">
      <c r="B1320" s="1" t="s">
        <v>4</v>
      </c>
      <c r="D1320" s="214" t="str">
        <f>J1316</f>
        <v>17.03.2023y</v>
      </c>
      <c r="E1320" s="214"/>
      <c r="F1320" s="28"/>
      <c r="G1320" s="28"/>
      <c r="H1320" s="4"/>
      <c r="I1320" s="4" t="s">
        <v>5</v>
      </c>
      <c r="J1320" s="4"/>
      <c r="K1320" s="214" t="str">
        <f>D1320</f>
        <v>17.03.2023y</v>
      </c>
      <c r="L1320" s="214"/>
    </row>
    <row r="1323" spans="2:12">
      <c r="B1323" s="211" t="s">
        <v>7</v>
      </c>
      <c r="C1323" s="211"/>
      <c r="D1323" s="38" t="s">
        <v>193</v>
      </c>
      <c r="E1323" s="38"/>
      <c r="F1323" s="38"/>
      <c r="G1323" s="38"/>
      <c r="H1323" s="38"/>
      <c r="I1323" s="38"/>
      <c r="J1323" s="38"/>
      <c r="K1323" s="38"/>
      <c r="L1323" s="38"/>
    </row>
    <row r="1324" spans="2:12">
      <c r="B1324" s="211" t="s">
        <v>6</v>
      </c>
      <c r="C1324" s="211"/>
      <c r="D1324" s="38" t="s">
        <v>60</v>
      </c>
      <c r="E1324" s="38"/>
      <c r="F1324" s="38"/>
      <c r="G1324" s="38"/>
      <c r="H1324" s="38"/>
      <c r="I1324" s="38"/>
      <c r="J1324" s="38"/>
      <c r="K1324" s="38"/>
      <c r="L1324" s="38"/>
    </row>
    <row r="1325" spans="2:12">
      <c r="B1325" s="29"/>
      <c r="C1325" s="29"/>
      <c r="D1325" s="32" t="s">
        <v>61</v>
      </c>
      <c r="E1325" s="32"/>
      <c r="F1325" s="32"/>
      <c r="G1325" s="32"/>
      <c r="H1325" s="32"/>
      <c r="I1325" s="32"/>
      <c r="J1325" s="32"/>
      <c r="K1325" s="32"/>
      <c r="L1325" s="32"/>
    </row>
    <row r="1326" spans="2:12">
      <c r="B1326" s="29"/>
      <c r="C1326" s="29"/>
      <c r="D1326" s="38" t="s">
        <v>62</v>
      </c>
      <c r="E1326" s="38"/>
      <c r="F1326" s="38"/>
      <c r="G1326" s="38"/>
      <c r="H1326" s="38"/>
      <c r="I1326" s="38"/>
      <c r="J1326" s="38"/>
      <c r="K1326" s="38"/>
      <c r="L1326" s="38"/>
    </row>
    <row r="1327" spans="2:12">
      <c r="D1327" s="4"/>
      <c r="E1327" s="4"/>
      <c r="F1327" s="4"/>
      <c r="G1327" s="4"/>
      <c r="H1327" s="4"/>
      <c r="I1327" s="4"/>
      <c r="J1327" s="4"/>
    </row>
    <row r="1329" spans="2:12">
      <c r="B1329" s="4" t="s">
        <v>8</v>
      </c>
      <c r="C1329" s="4"/>
      <c r="D1329" s="212" t="s">
        <v>63</v>
      </c>
      <c r="E1329" s="212"/>
      <c r="F1329" s="212"/>
      <c r="G1329" s="212"/>
      <c r="H1329" s="212"/>
      <c r="I1329" s="212"/>
    </row>
    <row r="1330" spans="2:12">
      <c r="B1330" s="4" t="s">
        <v>9</v>
      </c>
      <c r="C1330" s="4"/>
      <c r="D1330" s="212"/>
      <c r="E1330" s="212"/>
      <c r="F1330" s="212"/>
      <c r="G1330" s="212"/>
      <c r="H1330" s="212"/>
      <c r="I1330" s="212"/>
    </row>
    <row r="1332" spans="2:12">
      <c r="B1332" s="206" t="s">
        <v>10</v>
      </c>
      <c r="C1332" s="206"/>
      <c r="D1332" s="213" t="s">
        <v>11</v>
      </c>
      <c r="E1332" s="213"/>
      <c r="F1332" s="213"/>
      <c r="G1332" s="213"/>
      <c r="H1332" s="213"/>
      <c r="I1332" s="213"/>
    </row>
    <row r="1334" spans="2:12">
      <c r="B1334" s="206" t="s">
        <v>12</v>
      </c>
      <c r="C1334" s="206"/>
      <c r="D1334" s="215" t="s">
        <v>13</v>
      </c>
      <c r="E1334" s="215"/>
      <c r="F1334" s="215"/>
      <c r="G1334" s="215"/>
      <c r="H1334" s="215"/>
      <c r="I1334" s="215"/>
      <c r="J1334" s="215"/>
      <c r="K1334" s="215"/>
      <c r="L1334" s="215"/>
    </row>
    <row r="1335" spans="2:12">
      <c r="B1335" s="30"/>
      <c r="C1335" s="30"/>
      <c r="D1335" s="31"/>
      <c r="E1335" s="31"/>
      <c r="F1335" s="31"/>
      <c r="G1335" s="31"/>
      <c r="H1335" s="31"/>
      <c r="I1335" s="31"/>
      <c r="J1335" s="31"/>
      <c r="K1335" s="31"/>
      <c r="L1335" s="31"/>
    </row>
    <row r="1336" spans="2:12">
      <c r="B1336" s="208" t="s">
        <v>64</v>
      </c>
      <c r="C1336" s="208"/>
      <c r="D1336" s="209" t="s">
        <v>65</v>
      </c>
      <c r="E1336" s="209"/>
      <c r="F1336" s="209"/>
      <c r="G1336" s="209"/>
      <c r="H1336" s="209"/>
      <c r="I1336" s="209"/>
      <c r="J1336" s="209"/>
      <c r="K1336" s="209"/>
      <c r="L1336" s="209"/>
    </row>
    <row r="1337" spans="2:12">
      <c r="D1337" s="4"/>
      <c r="E1337" s="4"/>
      <c r="F1337" s="4"/>
      <c r="G1337" s="4"/>
      <c r="H1337" s="4"/>
      <c r="I1337" s="4"/>
    </row>
    <row r="1338" spans="2:12">
      <c r="B1338" s="206" t="s">
        <v>14</v>
      </c>
      <c r="C1338" s="206"/>
      <c r="D1338" s="210" t="s">
        <v>55</v>
      </c>
      <c r="E1338" s="210"/>
      <c r="F1338" s="210"/>
      <c r="G1338" s="210"/>
      <c r="H1338" s="210"/>
    </row>
    <row r="1339" spans="2:12">
      <c r="B1339" s="30"/>
      <c r="C1339" s="30"/>
      <c r="D1339" s="210"/>
      <c r="E1339" s="210"/>
      <c r="F1339" s="210"/>
      <c r="G1339" s="210"/>
      <c r="H1339" s="210"/>
    </row>
    <row r="1340" spans="2:12">
      <c r="B1340" s="30"/>
      <c r="C1340" s="30"/>
      <c r="D1340" s="210"/>
      <c r="E1340" s="210"/>
      <c r="F1340" s="210"/>
      <c r="G1340" s="210"/>
      <c r="H1340" s="210"/>
    </row>
    <row r="1342" spans="2:12">
      <c r="B1342" s="206" t="s">
        <v>15</v>
      </c>
      <c r="C1342" s="206"/>
      <c r="D1342" s="207" t="s">
        <v>54</v>
      </c>
      <c r="E1342" s="199"/>
      <c r="F1342" s="199"/>
      <c r="G1342" s="199"/>
      <c r="H1342" s="199"/>
      <c r="I1342" s="199"/>
      <c r="J1342" s="199"/>
      <c r="K1342" s="199"/>
      <c r="L1342" s="199"/>
    </row>
    <row r="1343" spans="2:12">
      <c r="D1343" s="199" t="s">
        <v>53</v>
      </c>
      <c r="E1343" s="199"/>
      <c r="F1343" s="199"/>
      <c r="G1343" s="199"/>
      <c r="H1343" s="199"/>
      <c r="I1343" s="199"/>
      <c r="J1343" s="199"/>
      <c r="K1343" s="199"/>
      <c r="L1343" s="199"/>
    </row>
    <row r="1344" spans="2:12">
      <c r="D1344" s="199" t="s">
        <v>51</v>
      </c>
      <c r="E1344" s="199"/>
      <c r="F1344" s="199"/>
      <c r="G1344" s="199"/>
      <c r="H1344" s="199"/>
      <c r="I1344" s="199"/>
      <c r="J1344" s="199"/>
      <c r="K1344" s="199"/>
      <c r="L1344" s="199"/>
    </row>
    <row r="1345" spans="2:12">
      <c r="D1345" s="207" t="s">
        <v>48</v>
      </c>
      <c r="E1345" s="199"/>
      <c r="F1345" s="199"/>
      <c r="G1345" s="199"/>
      <c r="H1345" s="199"/>
      <c r="I1345" s="199"/>
      <c r="J1345" s="199"/>
      <c r="K1345" s="199"/>
      <c r="L1345" s="199"/>
    </row>
    <row r="1346" spans="2:12">
      <c r="D1346" s="199" t="s">
        <v>52</v>
      </c>
      <c r="E1346" s="199"/>
      <c r="F1346" s="199"/>
      <c r="G1346" s="199"/>
      <c r="H1346" s="199"/>
      <c r="I1346" s="199"/>
      <c r="J1346" s="199"/>
      <c r="K1346" s="199"/>
      <c r="L1346" s="199"/>
    </row>
    <row r="1347" spans="2:12">
      <c r="D1347" s="199" t="s">
        <v>16</v>
      </c>
      <c r="E1347" s="199"/>
      <c r="F1347" s="199"/>
      <c r="G1347" s="199"/>
      <c r="H1347" s="199"/>
      <c r="I1347" s="199"/>
      <c r="J1347" s="199"/>
      <c r="K1347" s="199"/>
      <c r="L1347" s="199"/>
    </row>
    <row r="1348" spans="2:12">
      <c r="B1348" s="20"/>
      <c r="C1348" s="20"/>
      <c r="D1348" s="20"/>
      <c r="E1348" s="20"/>
      <c r="F1348" s="20"/>
      <c r="G1348" s="20"/>
      <c r="H1348" s="20"/>
      <c r="I1348" s="20"/>
      <c r="J1348" s="20"/>
      <c r="K1348" s="20"/>
      <c r="L1348" s="20"/>
    </row>
    <row r="1349" spans="2:12">
      <c r="B1349" s="19" t="s">
        <v>17</v>
      </c>
      <c r="C1349" s="20"/>
      <c r="D1349" s="20"/>
      <c r="E1349" s="20"/>
      <c r="F1349" s="20"/>
      <c r="G1349" s="20"/>
      <c r="H1349" s="20"/>
      <c r="I1349" s="20"/>
      <c r="J1349" s="20"/>
      <c r="K1349" s="20"/>
      <c r="L1349" s="20"/>
    </row>
    <row r="1350" spans="2:12">
      <c r="B1350" s="21" t="s">
        <v>18</v>
      </c>
      <c r="C1350" s="20"/>
      <c r="D1350" s="20"/>
      <c r="E1350" s="20"/>
      <c r="F1350" s="20"/>
      <c r="G1350" s="20"/>
      <c r="H1350" s="20"/>
      <c r="I1350" s="20"/>
      <c r="J1350" s="20"/>
      <c r="K1350" s="20"/>
      <c r="L1350" s="20"/>
    </row>
    <row r="1351" spans="2:12">
      <c r="B1351" s="19" t="s">
        <v>19</v>
      </c>
      <c r="C1351" s="20"/>
      <c r="D1351" s="20"/>
      <c r="E1351" s="20"/>
      <c r="F1351" s="20"/>
      <c r="G1351" s="20"/>
      <c r="H1351" s="20"/>
      <c r="I1351" s="20"/>
      <c r="J1351" s="20"/>
      <c r="K1351" s="20"/>
      <c r="L1351" s="20"/>
    </row>
    <row r="1352" spans="2:12">
      <c r="B1352" s="21" t="s">
        <v>20</v>
      </c>
      <c r="C1352" s="20"/>
      <c r="D1352" s="20"/>
      <c r="E1352" s="20"/>
      <c r="F1352" s="20"/>
      <c r="G1352" s="20"/>
      <c r="H1352" s="20"/>
      <c r="I1352" s="20"/>
      <c r="J1352" s="20"/>
      <c r="K1352" s="20"/>
      <c r="L1352" s="20"/>
    </row>
    <row r="1353" spans="2:12">
      <c r="B1353" s="21" t="s">
        <v>21</v>
      </c>
      <c r="C1353" s="20"/>
      <c r="D1353" s="20"/>
      <c r="E1353" s="20"/>
      <c r="F1353" s="20"/>
      <c r="G1353" s="20"/>
      <c r="H1353" s="20"/>
      <c r="I1353" s="20"/>
      <c r="J1353" s="20"/>
      <c r="K1353" s="20"/>
      <c r="L1353" s="20"/>
    </row>
    <row r="1354" spans="2:12">
      <c r="B1354" s="21" t="s">
        <v>22</v>
      </c>
      <c r="C1354" s="20"/>
      <c r="D1354" s="20"/>
      <c r="E1354" s="20"/>
      <c r="F1354" s="20"/>
      <c r="G1354" s="20"/>
      <c r="H1354" s="20"/>
      <c r="I1354" s="20"/>
      <c r="J1354" s="20"/>
      <c r="K1354" s="20"/>
      <c r="L1354" s="20"/>
    </row>
    <row r="1355" spans="2:12">
      <c r="B1355" s="21" t="s">
        <v>23</v>
      </c>
      <c r="C1355" s="20"/>
      <c r="D1355" s="20"/>
      <c r="E1355" s="20"/>
      <c r="F1355" s="20"/>
      <c r="G1355" s="20"/>
      <c r="H1355" s="20"/>
      <c r="I1355" s="20"/>
      <c r="J1355" s="20"/>
      <c r="K1355" s="20"/>
      <c r="L1355" s="20"/>
    </row>
    <row r="1356" spans="2:12">
      <c r="B1356" s="21" t="s">
        <v>24</v>
      </c>
      <c r="C1356" s="20"/>
      <c r="D1356" s="20"/>
      <c r="E1356" s="20"/>
      <c r="F1356" s="20"/>
      <c r="G1356" s="20"/>
      <c r="H1356" s="20"/>
      <c r="I1356" s="20"/>
      <c r="J1356" s="20"/>
      <c r="K1356" s="20"/>
      <c r="L1356" s="20"/>
    </row>
    <row r="1357" spans="2:12">
      <c r="B1357" s="21" t="s">
        <v>25</v>
      </c>
      <c r="C1357" s="20"/>
      <c r="D1357" s="20"/>
      <c r="E1357" s="20"/>
      <c r="F1357" s="20"/>
      <c r="G1357" s="20"/>
      <c r="H1357" s="20"/>
      <c r="I1357" s="20"/>
      <c r="J1357" s="20"/>
      <c r="K1357" s="20"/>
      <c r="L1357" s="20"/>
    </row>
    <row r="1358" spans="2:12">
      <c r="B1358" s="21" t="s">
        <v>26</v>
      </c>
      <c r="C1358" s="20"/>
      <c r="D1358" s="20"/>
      <c r="E1358" s="20"/>
      <c r="F1358" s="20"/>
      <c r="G1358" s="20"/>
      <c r="H1358" s="20"/>
      <c r="I1358" s="20"/>
      <c r="J1358" s="20"/>
      <c r="K1358" s="20"/>
      <c r="L1358" s="20"/>
    </row>
    <row r="1359" spans="2:12">
      <c r="B1359" s="21" t="s">
        <v>27</v>
      </c>
      <c r="C1359" s="20"/>
      <c r="D1359" s="20"/>
      <c r="E1359" s="20"/>
      <c r="F1359" s="20"/>
      <c r="G1359" s="20"/>
      <c r="H1359" s="20"/>
      <c r="I1359" s="20"/>
      <c r="J1359" s="20"/>
      <c r="K1359" s="20"/>
      <c r="L1359" s="20"/>
    </row>
    <row r="1360" spans="2:12">
      <c r="B1360" s="5" t="s">
        <v>28</v>
      </c>
    </row>
    <row r="1361" spans="2:12">
      <c r="B1361" s="5" t="s">
        <v>29</v>
      </c>
    </row>
    <row r="1362" spans="2:12">
      <c r="B1362" s="5" t="s">
        <v>30</v>
      </c>
    </row>
    <row r="1363" spans="2:12">
      <c r="B1363" s="5"/>
    </row>
    <row r="1364" spans="2:12">
      <c r="B1364" s="5" t="s">
        <v>31</v>
      </c>
    </row>
    <row r="1365" spans="2:12">
      <c r="B1365" s="5" t="s">
        <v>32</v>
      </c>
    </row>
    <row r="1366" spans="2:12">
      <c r="B1366" s="5" t="s">
        <v>33</v>
      </c>
    </row>
    <row r="1367" spans="2:12">
      <c r="B1367" s="5"/>
    </row>
    <row r="1368" spans="2:12">
      <c r="B1368" s="5" t="s">
        <v>34</v>
      </c>
    </row>
    <row r="1369" spans="2:12" ht="16.5" thickBot="1">
      <c r="B1369" s="5" t="s">
        <v>35</v>
      </c>
    </row>
    <row r="1370" spans="2:12" ht="25.5">
      <c r="B1370" s="200" t="s">
        <v>36</v>
      </c>
      <c r="C1370" s="203" t="s">
        <v>37</v>
      </c>
      <c r="D1370" s="9" t="s">
        <v>38</v>
      </c>
      <c r="E1370" s="10" t="s">
        <v>40</v>
      </c>
      <c r="F1370" s="10" t="s">
        <v>41</v>
      </c>
      <c r="G1370" s="9" t="s">
        <v>42</v>
      </c>
      <c r="H1370" s="9" t="s">
        <v>44</v>
      </c>
      <c r="I1370" s="203" t="s">
        <v>46</v>
      </c>
    </row>
    <row r="1371" spans="2:12">
      <c r="B1371" s="201"/>
      <c r="C1371" s="204"/>
      <c r="D1371" s="11"/>
      <c r="E1371" s="11" t="s">
        <v>49</v>
      </c>
      <c r="F1371" s="11" t="s">
        <v>50</v>
      </c>
      <c r="G1371" s="12"/>
      <c r="H1371" s="11"/>
      <c r="I1371" s="204"/>
    </row>
    <row r="1372" spans="2:12">
      <c r="B1372" s="201"/>
      <c r="C1372" s="204"/>
      <c r="D1372" s="13" t="s">
        <v>39</v>
      </c>
      <c r="E1372" s="14"/>
      <c r="F1372" s="14"/>
      <c r="G1372" s="12" t="s">
        <v>43</v>
      </c>
      <c r="H1372" s="11" t="s">
        <v>45</v>
      </c>
      <c r="I1372" s="204"/>
    </row>
    <row r="1373" spans="2:12" ht="16.5" thickBot="1">
      <c r="B1373" s="202"/>
      <c r="C1373" s="205"/>
      <c r="D1373" s="15"/>
      <c r="E1373" s="15"/>
      <c r="F1373" s="15"/>
      <c r="G1373" s="15"/>
      <c r="H1373" s="16"/>
      <c r="I1373" s="205"/>
    </row>
    <row r="1374" spans="2:12" ht="16.5" thickBot="1">
      <c r="B1374" s="197">
        <v>1</v>
      </c>
      <c r="C1374" s="7">
        <v>1</v>
      </c>
      <c r="D1374" s="7">
        <v>25</v>
      </c>
      <c r="E1374" s="7">
        <v>5</v>
      </c>
      <c r="F1374" s="23">
        <v>4.992</v>
      </c>
      <c r="G1374" s="7">
        <f>F1374-E1374</f>
        <v>-8.0000000000000071E-3</v>
      </c>
      <c r="H1374" s="7">
        <f>((F1374-E1374)/E1374)*100</f>
        <v>-0.16000000000000014</v>
      </c>
      <c r="I1374" s="8"/>
    </row>
    <row r="1375" spans="2:12" ht="16.5" thickBot="1">
      <c r="B1375" s="198"/>
      <c r="C1375" s="7">
        <v>2</v>
      </c>
      <c r="D1375" s="7">
        <v>25</v>
      </c>
      <c r="E1375" s="7">
        <v>5</v>
      </c>
      <c r="F1375" s="23">
        <v>4.9969999999999999</v>
      </c>
      <c r="G1375" s="7">
        <f>F1375-E1375</f>
        <v>-3.0000000000001137E-3</v>
      </c>
      <c r="H1375" s="7">
        <f>((F1375-E1375)/E1375)*100</f>
        <v>-6.0000000000002274E-2</v>
      </c>
      <c r="I1375" s="8"/>
      <c r="L1375" s="24">
        <f>(H1374+H1375)/2</f>
        <v>-0.11000000000000121</v>
      </c>
    </row>
    <row r="1377" spans="2:12">
      <c r="C1377" s="6" t="s">
        <v>47</v>
      </c>
    </row>
    <row r="1378" spans="2:12">
      <c r="B1378" s="6"/>
    </row>
    <row r="1379" spans="2:12" ht="18.75">
      <c r="B1379" s="6"/>
      <c r="C1379" s="34" t="s">
        <v>66</v>
      </c>
      <c r="D1379" s="34"/>
      <c r="E1379" s="34"/>
      <c r="F1379" s="36" t="s">
        <v>67</v>
      </c>
      <c r="G1379" s="36"/>
      <c r="H1379" s="36"/>
      <c r="I1379" s="36"/>
      <c r="J1379" s="36"/>
      <c r="K1379" s="36"/>
      <c r="L1379" s="36"/>
    </row>
    <row r="1380" spans="2:12">
      <c r="B1380" s="6"/>
      <c r="D1380" s="4"/>
      <c r="E1380" s="4"/>
      <c r="F1380" s="4"/>
      <c r="G1380" s="4"/>
      <c r="H1380" s="4"/>
      <c r="I1380" s="4"/>
    </row>
    <row r="1381" spans="2:12">
      <c r="B1381" s="6"/>
      <c r="D1381" s="1" t="s">
        <v>68</v>
      </c>
    </row>
    <row r="1382" spans="2:12"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  <c r="L1382" s="22"/>
    </row>
    <row r="1383" spans="2:12">
      <c r="B1383" s="22" t="s">
        <v>194</v>
      </c>
      <c r="D1383" s="22"/>
      <c r="E1383" s="22"/>
      <c r="F1383" s="22"/>
      <c r="G1383" s="22"/>
      <c r="H1383" s="22"/>
      <c r="I1383" s="22"/>
      <c r="J1383" s="22"/>
      <c r="K1383" s="22"/>
      <c r="L1383" s="22"/>
    </row>
    <row r="1384" spans="2:12"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  <c r="L1384" s="22"/>
    </row>
    <row r="1385" spans="2:12">
      <c r="B1385" s="6"/>
      <c r="C1385" s="6"/>
    </row>
    <row r="1388" spans="2:12">
      <c r="I1388" s="213" t="s">
        <v>0</v>
      </c>
      <c r="J1388" s="213"/>
      <c r="K1388" s="213"/>
      <c r="L1388" s="213"/>
    </row>
    <row r="1389" spans="2:12">
      <c r="I1389" s="213" t="s">
        <v>1</v>
      </c>
      <c r="J1389" s="213"/>
      <c r="K1389" s="213"/>
      <c r="L1389" s="213"/>
    </row>
    <row r="1390" spans="2:12">
      <c r="I1390" s="213" t="s">
        <v>59</v>
      </c>
      <c r="J1390" s="213"/>
      <c r="K1390" s="213"/>
      <c r="L1390" s="213"/>
    </row>
    <row r="1391" spans="2:12">
      <c r="I1391" s="213" t="s">
        <v>2</v>
      </c>
      <c r="J1391" s="213"/>
      <c r="K1391" s="213"/>
      <c r="L1391" s="213"/>
    </row>
    <row r="1392" spans="2:12">
      <c r="I1392" s="213"/>
      <c r="J1392" s="213"/>
      <c r="K1392" s="213"/>
      <c r="L1392" s="213"/>
    </row>
    <row r="1393" spans="2:12">
      <c r="I1393" s="28"/>
      <c r="J1393" s="28"/>
      <c r="K1393" s="28"/>
      <c r="L1393" s="28"/>
    </row>
    <row r="1394" spans="2:12">
      <c r="H1394" s="3" t="s">
        <v>58</v>
      </c>
      <c r="J1394" s="213" t="s">
        <v>196</v>
      </c>
      <c r="K1394" s="213"/>
      <c r="L1394" s="213"/>
    </row>
    <row r="1396" spans="2:12">
      <c r="B1396" s="1" t="s">
        <v>3</v>
      </c>
      <c r="I1396" s="4" t="s">
        <v>56</v>
      </c>
      <c r="J1396" s="4"/>
      <c r="K1396" s="4"/>
      <c r="L1396" s="28">
        <v>19</v>
      </c>
    </row>
    <row r="1398" spans="2:12">
      <c r="B1398" s="1" t="s">
        <v>4</v>
      </c>
      <c r="D1398" s="214" t="str">
        <f>J1394</f>
        <v>17.03.2023y</v>
      </c>
      <c r="E1398" s="214"/>
      <c r="F1398" s="28"/>
      <c r="G1398" s="28"/>
      <c r="H1398" s="4"/>
      <c r="I1398" s="4" t="s">
        <v>5</v>
      </c>
      <c r="J1398" s="4"/>
      <c r="K1398" s="214" t="str">
        <f>D1398</f>
        <v>17.03.2023y</v>
      </c>
      <c r="L1398" s="214"/>
    </row>
    <row r="1401" spans="2:12">
      <c r="B1401" s="211" t="s">
        <v>7</v>
      </c>
      <c r="C1401" s="211"/>
      <c r="D1401" s="38" t="s">
        <v>193</v>
      </c>
      <c r="E1401" s="38"/>
      <c r="F1401" s="38"/>
      <c r="G1401" s="38"/>
      <c r="H1401" s="38"/>
      <c r="I1401" s="38"/>
      <c r="J1401" s="38"/>
      <c r="K1401" s="38"/>
      <c r="L1401" s="38"/>
    </row>
    <row r="1402" spans="2:12">
      <c r="B1402" s="211" t="s">
        <v>6</v>
      </c>
      <c r="C1402" s="211"/>
      <c r="D1402" s="38" t="s">
        <v>60</v>
      </c>
      <c r="E1402" s="38"/>
      <c r="F1402" s="38"/>
      <c r="G1402" s="38"/>
      <c r="H1402" s="38"/>
      <c r="I1402" s="38"/>
      <c r="J1402" s="38"/>
      <c r="K1402" s="38"/>
      <c r="L1402" s="38"/>
    </row>
    <row r="1403" spans="2:12">
      <c r="B1403" s="29"/>
      <c r="C1403" s="29"/>
      <c r="D1403" s="32" t="s">
        <v>61</v>
      </c>
      <c r="E1403" s="32"/>
      <c r="F1403" s="32"/>
      <c r="G1403" s="32"/>
      <c r="H1403" s="32"/>
      <c r="I1403" s="32"/>
      <c r="J1403" s="32"/>
      <c r="K1403" s="32"/>
      <c r="L1403" s="32"/>
    </row>
    <row r="1404" spans="2:12">
      <c r="B1404" s="29"/>
      <c r="C1404" s="29"/>
      <c r="D1404" s="38" t="s">
        <v>62</v>
      </c>
      <c r="E1404" s="38"/>
      <c r="F1404" s="38"/>
      <c r="G1404" s="38"/>
      <c r="H1404" s="38"/>
      <c r="I1404" s="38"/>
      <c r="J1404" s="38"/>
      <c r="K1404" s="38"/>
      <c r="L1404" s="38"/>
    </row>
    <row r="1405" spans="2:12">
      <c r="D1405" s="4"/>
      <c r="E1405" s="4"/>
      <c r="F1405" s="4"/>
      <c r="G1405" s="4"/>
      <c r="H1405" s="4"/>
      <c r="I1405" s="4"/>
      <c r="J1405" s="4"/>
    </row>
    <row r="1407" spans="2:12">
      <c r="B1407" s="4" t="s">
        <v>8</v>
      </c>
      <c r="C1407" s="4"/>
      <c r="D1407" s="212" t="s">
        <v>63</v>
      </c>
      <c r="E1407" s="212"/>
      <c r="F1407" s="212"/>
      <c r="G1407" s="212"/>
      <c r="H1407" s="212"/>
      <c r="I1407" s="212"/>
    </row>
    <row r="1408" spans="2:12">
      <c r="B1408" s="4" t="s">
        <v>9</v>
      </c>
      <c r="C1408" s="4"/>
      <c r="D1408" s="212"/>
      <c r="E1408" s="212"/>
      <c r="F1408" s="212"/>
      <c r="G1408" s="212"/>
      <c r="H1408" s="212"/>
      <c r="I1408" s="212"/>
    </row>
    <row r="1410" spans="2:12">
      <c r="B1410" s="206" t="s">
        <v>10</v>
      </c>
      <c r="C1410" s="206"/>
      <c r="D1410" s="213" t="s">
        <v>11</v>
      </c>
      <c r="E1410" s="213"/>
      <c r="F1410" s="213"/>
      <c r="G1410" s="213"/>
      <c r="H1410" s="213"/>
      <c r="I1410" s="213"/>
    </row>
    <row r="1412" spans="2:12">
      <c r="B1412" s="206" t="s">
        <v>12</v>
      </c>
      <c r="C1412" s="206"/>
      <c r="D1412" s="215" t="s">
        <v>13</v>
      </c>
      <c r="E1412" s="215"/>
      <c r="F1412" s="215"/>
      <c r="G1412" s="215"/>
      <c r="H1412" s="215"/>
      <c r="I1412" s="215"/>
      <c r="J1412" s="215"/>
      <c r="K1412" s="215"/>
      <c r="L1412" s="215"/>
    </row>
    <row r="1413" spans="2:12">
      <c r="B1413" s="30"/>
      <c r="C1413" s="30"/>
      <c r="D1413" s="31"/>
      <c r="E1413" s="31"/>
      <c r="F1413" s="31"/>
      <c r="G1413" s="31"/>
      <c r="H1413" s="31"/>
      <c r="I1413" s="31"/>
      <c r="J1413" s="31"/>
      <c r="K1413" s="31"/>
      <c r="L1413" s="31"/>
    </row>
    <row r="1414" spans="2:12">
      <c r="B1414" s="208" t="s">
        <v>64</v>
      </c>
      <c r="C1414" s="208"/>
      <c r="D1414" s="209" t="s">
        <v>65</v>
      </c>
      <c r="E1414" s="209"/>
      <c r="F1414" s="209"/>
      <c r="G1414" s="209"/>
      <c r="H1414" s="209"/>
      <c r="I1414" s="209"/>
      <c r="J1414" s="209"/>
      <c r="K1414" s="209"/>
      <c r="L1414" s="209"/>
    </row>
    <row r="1415" spans="2:12">
      <c r="D1415" s="4"/>
      <c r="E1415" s="4"/>
      <c r="F1415" s="4"/>
      <c r="G1415" s="4"/>
      <c r="H1415" s="4"/>
      <c r="I1415" s="4"/>
    </row>
    <row r="1416" spans="2:12">
      <c r="B1416" s="206" t="s">
        <v>14</v>
      </c>
      <c r="C1416" s="206"/>
      <c r="D1416" s="210" t="s">
        <v>55</v>
      </c>
      <c r="E1416" s="210"/>
      <c r="F1416" s="210"/>
      <c r="G1416" s="210"/>
      <c r="H1416" s="210"/>
    </row>
    <row r="1417" spans="2:12">
      <c r="B1417" s="30"/>
      <c r="C1417" s="30"/>
      <c r="D1417" s="210"/>
      <c r="E1417" s="210"/>
      <c r="F1417" s="210"/>
      <c r="G1417" s="210"/>
      <c r="H1417" s="210"/>
    </row>
    <row r="1418" spans="2:12">
      <c r="B1418" s="30"/>
      <c r="C1418" s="30"/>
      <c r="D1418" s="210"/>
      <c r="E1418" s="210"/>
      <c r="F1418" s="210"/>
      <c r="G1418" s="210"/>
      <c r="H1418" s="210"/>
    </row>
    <row r="1420" spans="2:12">
      <c r="B1420" s="206" t="s">
        <v>15</v>
      </c>
      <c r="C1420" s="206"/>
      <c r="D1420" s="207" t="s">
        <v>54</v>
      </c>
      <c r="E1420" s="199"/>
      <c r="F1420" s="199"/>
      <c r="G1420" s="199"/>
      <c r="H1420" s="199"/>
      <c r="I1420" s="199"/>
      <c r="J1420" s="199"/>
      <c r="K1420" s="199"/>
      <c r="L1420" s="199"/>
    </row>
    <row r="1421" spans="2:12">
      <c r="D1421" s="199" t="s">
        <v>53</v>
      </c>
      <c r="E1421" s="199"/>
      <c r="F1421" s="199"/>
      <c r="G1421" s="199"/>
      <c r="H1421" s="199"/>
      <c r="I1421" s="199"/>
      <c r="J1421" s="199"/>
      <c r="K1421" s="199"/>
      <c r="L1421" s="199"/>
    </row>
    <row r="1422" spans="2:12">
      <c r="D1422" s="199" t="s">
        <v>51</v>
      </c>
      <c r="E1422" s="199"/>
      <c r="F1422" s="199"/>
      <c r="G1422" s="199"/>
      <c r="H1422" s="199"/>
      <c r="I1422" s="199"/>
      <c r="J1422" s="199"/>
      <c r="K1422" s="199"/>
      <c r="L1422" s="199"/>
    </row>
    <row r="1423" spans="2:12">
      <c r="D1423" s="207" t="s">
        <v>48</v>
      </c>
      <c r="E1423" s="199"/>
      <c r="F1423" s="199"/>
      <c r="G1423" s="199"/>
      <c r="H1423" s="199"/>
      <c r="I1423" s="199"/>
      <c r="J1423" s="199"/>
      <c r="K1423" s="199"/>
      <c r="L1423" s="199"/>
    </row>
    <row r="1424" spans="2:12">
      <c r="D1424" s="199" t="s">
        <v>52</v>
      </c>
      <c r="E1424" s="199"/>
      <c r="F1424" s="199"/>
      <c r="G1424" s="199"/>
      <c r="H1424" s="199"/>
      <c r="I1424" s="199"/>
      <c r="J1424" s="199"/>
      <c r="K1424" s="199"/>
      <c r="L1424" s="199"/>
    </row>
    <row r="1425" spans="2:12">
      <c r="D1425" s="199" t="s">
        <v>16</v>
      </c>
      <c r="E1425" s="199"/>
      <c r="F1425" s="199"/>
      <c r="G1425" s="199"/>
      <c r="H1425" s="199"/>
      <c r="I1425" s="199"/>
      <c r="J1425" s="199"/>
      <c r="K1425" s="199"/>
      <c r="L1425" s="199"/>
    </row>
    <row r="1426" spans="2:12">
      <c r="B1426" s="20"/>
      <c r="C1426" s="20"/>
      <c r="D1426" s="20"/>
      <c r="E1426" s="20"/>
      <c r="F1426" s="20"/>
      <c r="G1426" s="20"/>
      <c r="H1426" s="20"/>
      <c r="I1426" s="20"/>
      <c r="J1426" s="20"/>
      <c r="K1426" s="20"/>
      <c r="L1426" s="20"/>
    </row>
    <row r="1427" spans="2:12">
      <c r="B1427" s="19" t="s">
        <v>17</v>
      </c>
      <c r="C1427" s="20"/>
      <c r="D1427" s="20"/>
      <c r="E1427" s="20"/>
      <c r="F1427" s="20"/>
      <c r="G1427" s="20"/>
      <c r="H1427" s="20"/>
      <c r="I1427" s="20"/>
      <c r="J1427" s="20"/>
      <c r="K1427" s="20"/>
      <c r="L1427" s="20"/>
    </row>
    <row r="1428" spans="2:12">
      <c r="B1428" s="21" t="s">
        <v>18</v>
      </c>
      <c r="C1428" s="20"/>
      <c r="D1428" s="20"/>
      <c r="E1428" s="20"/>
      <c r="F1428" s="20"/>
      <c r="G1428" s="20"/>
      <c r="H1428" s="20"/>
      <c r="I1428" s="20"/>
      <c r="J1428" s="20"/>
      <c r="K1428" s="20"/>
      <c r="L1428" s="20"/>
    </row>
    <row r="1429" spans="2:12">
      <c r="B1429" s="19" t="s">
        <v>19</v>
      </c>
      <c r="C1429" s="20"/>
      <c r="D1429" s="20"/>
      <c r="E1429" s="20"/>
      <c r="F1429" s="20"/>
      <c r="G1429" s="20"/>
      <c r="H1429" s="20"/>
      <c r="I1429" s="20"/>
      <c r="J1429" s="20"/>
      <c r="K1429" s="20"/>
      <c r="L1429" s="20"/>
    </row>
    <row r="1430" spans="2:12">
      <c r="B1430" s="21" t="s">
        <v>20</v>
      </c>
      <c r="C1430" s="20"/>
      <c r="D1430" s="20"/>
      <c r="E1430" s="20"/>
      <c r="F1430" s="20"/>
      <c r="G1430" s="20"/>
      <c r="H1430" s="20"/>
      <c r="I1430" s="20"/>
      <c r="J1430" s="20"/>
      <c r="K1430" s="20"/>
      <c r="L1430" s="20"/>
    </row>
    <row r="1431" spans="2:12">
      <c r="B1431" s="21" t="s">
        <v>21</v>
      </c>
      <c r="C1431" s="20"/>
      <c r="D1431" s="20"/>
      <c r="E1431" s="20"/>
      <c r="F1431" s="20"/>
      <c r="G1431" s="20"/>
      <c r="H1431" s="20"/>
      <c r="I1431" s="20"/>
      <c r="J1431" s="20"/>
      <c r="K1431" s="20"/>
      <c r="L1431" s="20"/>
    </row>
    <row r="1432" spans="2:12">
      <c r="B1432" s="21" t="s">
        <v>22</v>
      </c>
      <c r="C1432" s="20"/>
      <c r="D1432" s="20"/>
      <c r="E1432" s="20"/>
      <c r="F1432" s="20"/>
      <c r="G1432" s="20"/>
      <c r="H1432" s="20"/>
      <c r="I1432" s="20"/>
      <c r="J1432" s="20"/>
      <c r="K1432" s="20"/>
      <c r="L1432" s="20"/>
    </row>
    <row r="1433" spans="2:12">
      <c r="B1433" s="21" t="s">
        <v>23</v>
      </c>
      <c r="C1433" s="20"/>
      <c r="D1433" s="20"/>
      <c r="E1433" s="20"/>
      <c r="F1433" s="20"/>
      <c r="G1433" s="20"/>
      <c r="H1433" s="20"/>
      <c r="I1433" s="20"/>
      <c r="J1433" s="20"/>
      <c r="K1433" s="20"/>
      <c r="L1433" s="20"/>
    </row>
    <row r="1434" spans="2:12">
      <c r="B1434" s="21" t="s">
        <v>24</v>
      </c>
      <c r="C1434" s="20"/>
      <c r="D1434" s="20"/>
      <c r="E1434" s="20"/>
      <c r="F1434" s="20"/>
      <c r="G1434" s="20"/>
      <c r="H1434" s="20"/>
      <c r="I1434" s="20"/>
      <c r="J1434" s="20"/>
      <c r="K1434" s="20"/>
      <c r="L1434" s="20"/>
    </row>
    <row r="1435" spans="2:12">
      <c r="B1435" s="21" t="s">
        <v>25</v>
      </c>
      <c r="C1435" s="20"/>
      <c r="D1435" s="20"/>
      <c r="E1435" s="20"/>
      <c r="F1435" s="20"/>
      <c r="G1435" s="20"/>
      <c r="H1435" s="20"/>
      <c r="I1435" s="20"/>
      <c r="J1435" s="20"/>
      <c r="K1435" s="20"/>
      <c r="L1435" s="20"/>
    </row>
    <row r="1436" spans="2:12">
      <c r="B1436" s="21" t="s">
        <v>26</v>
      </c>
      <c r="C1436" s="20"/>
      <c r="D1436" s="20"/>
      <c r="E1436" s="20"/>
      <c r="F1436" s="20"/>
      <c r="G1436" s="20"/>
      <c r="H1436" s="20"/>
      <c r="I1436" s="20"/>
      <c r="J1436" s="20"/>
      <c r="K1436" s="20"/>
      <c r="L1436" s="20"/>
    </row>
    <row r="1437" spans="2:12">
      <c r="B1437" s="21" t="s">
        <v>27</v>
      </c>
      <c r="C1437" s="20"/>
      <c r="D1437" s="20"/>
      <c r="E1437" s="20"/>
      <c r="F1437" s="20"/>
      <c r="G1437" s="20"/>
      <c r="H1437" s="20"/>
      <c r="I1437" s="20"/>
      <c r="J1437" s="20"/>
      <c r="K1437" s="20"/>
      <c r="L1437" s="20"/>
    </row>
    <row r="1438" spans="2:12">
      <c r="B1438" s="5" t="s">
        <v>28</v>
      </c>
    </row>
    <row r="1439" spans="2:12">
      <c r="B1439" s="5" t="s">
        <v>29</v>
      </c>
    </row>
    <row r="1440" spans="2:12">
      <c r="B1440" s="5" t="s">
        <v>30</v>
      </c>
    </row>
    <row r="1441" spans="2:12">
      <c r="B1441" s="5"/>
    </row>
    <row r="1442" spans="2:12">
      <c r="B1442" s="5" t="s">
        <v>31</v>
      </c>
    </row>
    <row r="1443" spans="2:12">
      <c r="B1443" s="5" t="s">
        <v>32</v>
      </c>
    </row>
    <row r="1444" spans="2:12">
      <c r="B1444" s="5" t="s">
        <v>33</v>
      </c>
    </row>
    <row r="1445" spans="2:12">
      <c r="B1445" s="5"/>
    </row>
    <row r="1446" spans="2:12">
      <c r="B1446" s="5" t="s">
        <v>34</v>
      </c>
    </row>
    <row r="1447" spans="2:12" ht="16.5" thickBot="1">
      <c r="B1447" s="5" t="s">
        <v>35</v>
      </c>
    </row>
    <row r="1448" spans="2:12" ht="25.5">
      <c r="B1448" s="200" t="s">
        <v>36</v>
      </c>
      <c r="C1448" s="203" t="s">
        <v>37</v>
      </c>
      <c r="D1448" s="9" t="s">
        <v>38</v>
      </c>
      <c r="E1448" s="10" t="s">
        <v>40</v>
      </c>
      <c r="F1448" s="10" t="s">
        <v>41</v>
      </c>
      <c r="G1448" s="9" t="s">
        <v>42</v>
      </c>
      <c r="H1448" s="9" t="s">
        <v>44</v>
      </c>
      <c r="I1448" s="203" t="s">
        <v>46</v>
      </c>
    </row>
    <row r="1449" spans="2:12">
      <c r="B1449" s="201"/>
      <c r="C1449" s="204"/>
      <c r="D1449" s="11"/>
      <c r="E1449" s="11" t="s">
        <v>49</v>
      </c>
      <c r="F1449" s="11" t="s">
        <v>50</v>
      </c>
      <c r="G1449" s="12"/>
      <c r="H1449" s="11"/>
      <c r="I1449" s="204"/>
    </row>
    <row r="1450" spans="2:12">
      <c r="B1450" s="201"/>
      <c r="C1450" s="204"/>
      <c r="D1450" s="13" t="s">
        <v>39</v>
      </c>
      <c r="E1450" s="14"/>
      <c r="F1450" s="14"/>
      <c r="G1450" s="12" t="s">
        <v>43</v>
      </c>
      <c r="H1450" s="11" t="s">
        <v>45</v>
      </c>
      <c r="I1450" s="204"/>
    </row>
    <row r="1451" spans="2:12" ht="16.5" thickBot="1">
      <c r="B1451" s="202"/>
      <c r="C1451" s="205"/>
      <c r="D1451" s="15"/>
      <c r="E1451" s="15"/>
      <c r="F1451" s="15"/>
      <c r="G1451" s="15"/>
      <c r="H1451" s="16"/>
      <c r="I1451" s="205"/>
    </row>
    <row r="1452" spans="2:12" ht="16.5" thickBot="1">
      <c r="B1452" s="197">
        <v>1</v>
      </c>
      <c r="C1452" s="7">
        <v>1</v>
      </c>
      <c r="D1452" s="7">
        <v>25</v>
      </c>
      <c r="E1452" s="7">
        <v>5</v>
      </c>
      <c r="F1452" s="23">
        <v>4.9960000000000004</v>
      </c>
      <c r="G1452" s="7">
        <f>F1452-E1452</f>
        <v>-3.9999999999995595E-3</v>
      </c>
      <c r="H1452" s="7">
        <f>((F1452-E1452)/E1452)*100</f>
        <v>-7.9999999999991189E-2</v>
      </c>
      <c r="I1452" s="8"/>
    </row>
    <row r="1453" spans="2:12" ht="16.5" thickBot="1">
      <c r="B1453" s="198"/>
      <c r="C1453" s="7">
        <v>2</v>
      </c>
      <c r="D1453" s="7">
        <v>25</v>
      </c>
      <c r="E1453" s="7">
        <v>5</v>
      </c>
      <c r="F1453" s="23">
        <v>4.9969999999999999</v>
      </c>
      <c r="G1453" s="7">
        <f>F1453-E1453</f>
        <v>-3.0000000000001137E-3</v>
      </c>
      <c r="H1453" s="7">
        <f>((F1453-E1453)/E1453)*100</f>
        <v>-6.0000000000002274E-2</v>
      </c>
      <c r="I1453" s="8"/>
      <c r="L1453" s="24">
        <f>(H1452+H1453)/2</f>
        <v>-6.9999999999996732E-2</v>
      </c>
    </row>
    <row r="1455" spans="2:12">
      <c r="C1455" s="6" t="s">
        <v>47</v>
      </c>
    </row>
    <row r="1456" spans="2:12">
      <c r="B1456" s="6"/>
    </row>
    <row r="1457" spans="2:12" ht="18.75">
      <c r="B1457" s="6"/>
      <c r="C1457" s="34" t="s">
        <v>66</v>
      </c>
      <c r="D1457" s="34"/>
      <c r="E1457" s="34"/>
      <c r="F1457" s="36" t="s">
        <v>67</v>
      </c>
      <c r="G1457" s="36"/>
      <c r="H1457" s="36"/>
      <c r="I1457" s="36"/>
      <c r="J1457" s="36"/>
      <c r="K1457" s="36"/>
      <c r="L1457" s="36"/>
    </row>
    <row r="1458" spans="2:12">
      <c r="B1458" s="6"/>
      <c r="D1458" s="4"/>
      <c r="E1458" s="4"/>
      <c r="F1458" s="4"/>
      <c r="G1458" s="4"/>
      <c r="H1458" s="4"/>
      <c r="I1458" s="4"/>
    </row>
    <row r="1459" spans="2:12">
      <c r="B1459" s="6"/>
      <c r="D1459" s="1" t="s">
        <v>68</v>
      </c>
    </row>
    <row r="1460" spans="2:12"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  <c r="L1460" s="22"/>
    </row>
    <row r="1461" spans="2:12">
      <c r="B1461" s="22" t="s">
        <v>194</v>
      </c>
      <c r="D1461" s="22"/>
      <c r="E1461" s="22"/>
      <c r="F1461" s="22"/>
      <c r="G1461" s="22"/>
      <c r="H1461" s="22"/>
      <c r="I1461" s="22"/>
      <c r="J1461" s="22"/>
      <c r="K1461" s="22"/>
      <c r="L1461" s="22"/>
    </row>
    <row r="1462" spans="2:12"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  <c r="L1462" s="22"/>
    </row>
    <row r="1463" spans="2:12">
      <c r="B1463" s="6"/>
      <c r="C1463" s="6"/>
    </row>
    <row r="1466" spans="2:12">
      <c r="I1466" s="213" t="s">
        <v>0</v>
      </c>
      <c r="J1466" s="213"/>
      <c r="K1466" s="213"/>
      <c r="L1466" s="213"/>
    </row>
    <row r="1467" spans="2:12">
      <c r="I1467" s="213" t="s">
        <v>1</v>
      </c>
      <c r="J1467" s="213"/>
      <c r="K1467" s="213"/>
      <c r="L1467" s="213"/>
    </row>
    <row r="1468" spans="2:12">
      <c r="I1468" s="213" t="s">
        <v>59</v>
      </c>
      <c r="J1468" s="213"/>
      <c r="K1468" s="213"/>
      <c r="L1468" s="213"/>
    </row>
    <row r="1469" spans="2:12">
      <c r="I1469" s="213" t="s">
        <v>2</v>
      </c>
      <c r="J1469" s="213"/>
      <c r="K1469" s="213"/>
      <c r="L1469" s="213"/>
    </row>
    <row r="1470" spans="2:12">
      <c r="I1470" s="213"/>
      <c r="J1470" s="213"/>
      <c r="K1470" s="213"/>
      <c r="L1470" s="213"/>
    </row>
    <row r="1471" spans="2:12">
      <c r="I1471" s="28"/>
      <c r="J1471" s="28"/>
      <c r="K1471" s="28"/>
      <c r="L1471" s="28"/>
    </row>
    <row r="1472" spans="2:12">
      <c r="H1472" s="3" t="s">
        <v>58</v>
      </c>
      <c r="J1472" s="213" t="s">
        <v>196</v>
      </c>
      <c r="K1472" s="213"/>
      <c r="L1472" s="213"/>
    </row>
    <row r="1474" spans="2:12">
      <c r="B1474" s="1" t="s">
        <v>3</v>
      </c>
      <c r="I1474" s="4" t="s">
        <v>56</v>
      </c>
      <c r="J1474" s="4"/>
      <c r="K1474" s="4"/>
      <c r="L1474" s="28">
        <v>20</v>
      </c>
    </row>
    <row r="1476" spans="2:12">
      <c r="B1476" s="1" t="s">
        <v>4</v>
      </c>
      <c r="D1476" s="214" t="str">
        <f>J1472</f>
        <v>17.03.2023y</v>
      </c>
      <c r="E1476" s="214"/>
      <c r="F1476" s="28"/>
      <c r="G1476" s="28"/>
      <c r="H1476" s="4"/>
      <c r="I1476" s="4" t="s">
        <v>5</v>
      </c>
      <c r="J1476" s="4"/>
      <c r="K1476" s="214" t="str">
        <f>D1476</f>
        <v>17.03.2023y</v>
      </c>
      <c r="L1476" s="214"/>
    </row>
    <row r="1479" spans="2:12">
      <c r="B1479" s="211" t="s">
        <v>7</v>
      </c>
      <c r="C1479" s="211"/>
      <c r="D1479" s="38" t="s">
        <v>193</v>
      </c>
      <c r="E1479" s="38"/>
      <c r="F1479" s="38"/>
      <c r="G1479" s="38"/>
      <c r="H1479" s="38"/>
      <c r="I1479" s="38"/>
      <c r="J1479" s="38"/>
      <c r="K1479" s="38"/>
      <c r="L1479" s="38"/>
    </row>
    <row r="1480" spans="2:12">
      <c r="B1480" s="211" t="s">
        <v>6</v>
      </c>
      <c r="C1480" s="211"/>
      <c r="D1480" s="38" t="s">
        <v>60</v>
      </c>
      <c r="E1480" s="38"/>
      <c r="F1480" s="38"/>
      <c r="G1480" s="38"/>
      <c r="H1480" s="38"/>
      <c r="I1480" s="38"/>
      <c r="J1480" s="38"/>
      <c r="K1480" s="38"/>
      <c r="L1480" s="38"/>
    </row>
    <row r="1481" spans="2:12">
      <c r="B1481" s="29"/>
      <c r="C1481" s="29"/>
      <c r="D1481" s="32" t="s">
        <v>61</v>
      </c>
      <c r="E1481" s="32"/>
      <c r="F1481" s="32"/>
      <c r="G1481" s="32"/>
      <c r="H1481" s="32"/>
      <c r="I1481" s="32"/>
      <c r="J1481" s="32"/>
      <c r="K1481" s="32"/>
      <c r="L1481" s="32"/>
    </row>
    <row r="1482" spans="2:12">
      <c r="B1482" s="29"/>
      <c r="C1482" s="29"/>
      <c r="D1482" s="38" t="s">
        <v>62</v>
      </c>
      <c r="E1482" s="38"/>
      <c r="F1482" s="38"/>
      <c r="G1482" s="38"/>
      <c r="H1482" s="38"/>
      <c r="I1482" s="38"/>
      <c r="J1482" s="38"/>
      <c r="K1482" s="38"/>
      <c r="L1482" s="38"/>
    </row>
    <row r="1483" spans="2:12">
      <c r="D1483" s="4"/>
      <c r="E1483" s="4"/>
      <c r="F1483" s="4"/>
      <c r="G1483" s="4"/>
      <c r="H1483" s="4"/>
      <c r="I1483" s="4"/>
      <c r="J1483" s="4"/>
    </row>
    <row r="1485" spans="2:12">
      <c r="B1485" s="4" t="s">
        <v>8</v>
      </c>
      <c r="C1485" s="4"/>
      <c r="D1485" s="212" t="s">
        <v>63</v>
      </c>
      <c r="E1485" s="212"/>
      <c r="F1485" s="212"/>
      <c r="G1485" s="212"/>
      <c r="H1485" s="212"/>
      <c r="I1485" s="212"/>
    </row>
    <row r="1486" spans="2:12">
      <c r="B1486" s="4" t="s">
        <v>9</v>
      </c>
      <c r="C1486" s="4"/>
      <c r="D1486" s="212"/>
      <c r="E1486" s="212"/>
      <c r="F1486" s="212"/>
      <c r="G1486" s="212"/>
      <c r="H1486" s="212"/>
      <c r="I1486" s="212"/>
    </row>
    <row r="1488" spans="2:12">
      <c r="B1488" s="206" t="s">
        <v>10</v>
      </c>
      <c r="C1488" s="206"/>
      <c r="D1488" s="213" t="s">
        <v>11</v>
      </c>
      <c r="E1488" s="213"/>
      <c r="F1488" s="213"/>
      <c r="G1488" s="213"/>
      <c r="H1488" s="213"/>
      <c r="I1488" s="213"/>
    </row>
    <row r="1490" spans="2:12">
      <c r="B1490" s="206" t="s">
        <v>12</v>
      </c>
      <c r="C1490" s="206"/>
      <c r="D1490" s="215" t="s">
        <v>13</v>
      </c>
      <c r="E1490" s="215"/>
      <c r="F1490" s="215"/>
      <c r="G1490" s="215"/>
      <c r="H1490" s="215"/>
      <c r="I1490" s="215"/>
      <c r="J1490" s="215"/>
      <c r="K1490" s="215"/>
      <c r="L1490" s="215"/>
    </row>
    <row r="1491" spans="2:12">
      <c r="B1491" s="30"/>
      <c r="C1491" s="30"/>
      <c r="D1491" s="31"/>
      <c r="E1491" s="31"/>
      <c r="F1491" s="31"/>
      <c r="G1491" s="31"/>
      <c r="H1491" s="31"/>
      <c r="I1491" s="31"/>
      <c r="J1491" s="31"/>
      <c r="K1491" s="31"/>
      <c r="L1491" s="31"/>
    </row>
    <row r="1492" spans="2:12">
      <c r="B1492" s="208" t="s">
        <v>64</v>
      </c>
      <c r="C1492" s="208"/>
      <c r="D1492" s="209" t="s">
        <v>65</v>
      </c>
      <c r="E1492" s="209"/>
      <c r="F1492" s="209"/>
      <c r="G1492" s="209"/>
      <c r="H1492" s="209"/>
      <c r="I1492" s="209"/>
      <c r="J1492" s="209"/>
      <c r="K1492" s="209"/>
      <c r="L1492" s="209"/>
    </row>
    <row r="1493" spans="2:12">
      <c r="D1493" s="4"/>
      <c r="E1493" s="4"/>
      <c r="F1493" s="4"/>
      <c r="G1493" s="4"/>
      <c r="H1493" s="4"/>
      <c r="I1493" s="4"/>
    </row>
    <row r="1494" spans="2:12">
      <c r="B1494" s="206" t="s">
        <v>14</v>
      </c>
      <c r="C1494" s="206"/>
      <c r="D1494" s="210" t="s">
        <v>55</v>
      </c>
      <c r="E1494" s="210"/>
      <c r="F1494" s="210"/>
      <c r="G1494" s="210"/>
      <c r="H1494" s="210"/>
    </row>
    <row r="1495" spans="2:12">
      <c r="B1495" s="30"/>
      <c r="C1495" s="30"/>
      <c r="D1495" s="210"/>
      <c r="E1495" s="210"/>
      <c r="F1495" s="210"/>
      <c r="G1495" s="210"/>
      <c r="H1495" s="210"/>
    </row>
    <row r="1496" spans="2:12">
      <c r="B1496" s="30"/>
      <c r="C1496" s="30"/>
      <c r="D1496" s="210"/>
      <c r="E1496" s="210"/>
      <c r="F1496" s="210"/>
      <c r="G1496" s="210"/>
      <c r="H1496" s="210"/>
    </row>
    <row r="1498" spans="2:12">
      <c r="B1498" s="206" t="s">
        <v>15</v>
      </c>
      <c r="C1498" s="206"/>
      <c r="D1498" s="207" t="s">
        <v>54</v>
      </c>
      <c r="E1498" s="199"/>
      <c r="F1498" s="199"/>
      <c r="G1498" s="199"/>
      <c r="H1498" s="199"/>
      <c r="I1498" s="199"/>
      <c r="J1498" s="199"/>
      <c r="K1498" s="199"/>
      <c r="L1498" s="199"/>
    </row>
    <row r="1499" spans="2:12">
      <c r="D1499" s="199" t="s">
        <v>53</v>
      </c>
      <c r="E1499" s="199"/>
      <c r="F1499" s="199"/>
      <c r="G1499" s="199"/>
      <c r="H1499" s="199"/>
      <c r="I1499" s="199"/>
      <c r="J1499" s="199"/>
      <c r="K1499" s="199"/>
      <c r="L1499" s="199"/>
    </row>
    <row r="1500" spans="2:12">
      <c r="D1500" s="199" t="s">
        <v>51</v>
      </c>
      <c r="E1500" s="199"/>
      <c r="F1500" s="199"/>
      <c r="G1500" s="199"/>
      <c r="H1500" s="199"/>
      <c r="I1500" s="199"/>
      <c r="J1500" s="199"/>
      <c r="K1500" s="199"/>
      <c r="L1500" s="199"/>
    </row>
    <row r="1501" spans="2:12">
      <c r="D1501" s="207" t="s">
        <v>48</v>
      </c>
      <c r="E1501" s="199"/>
      <c r="F1501" s="199"/>
      <c r="G1501" s="199"/>
      <c r="H1501" s="199"/>
      <c r="I1501" s="199"/>
      <c r="J1501" s="199"/>
      <c r="K1501" s="199"/>
      <c r="L1501" s="199"/>
    </row>
    <row r="1502" spans="2:12">
      <c r="D1502" s="199" t="s">
        <v>52</v>
      </c>
      <c r="E1502" s="199"/>
      <c r="F1502" s="199"/>
      <c r="G1502" s="199"/>
      <c r="H1502" s="199"/>
      <c r="I1502" s="199"/>
      <c r="J1502" s="199"/>
      <c r="K1502" s="199"/>
      <c r="L1502" s="199"/>
    </row>
    <row r="1503" spans="2:12">
      <c r="D1503" s="199" t="s">
        <v>16</v>
      </c>
      <c r="E1503" s="199"/>
      <c r="F1503" s="199"/>
      <c r="G1503" s="199"/>
      <c r="H1503" s="199"/>
      <c r="I1503" s="199"/>
      <c r="J1503" s="199"/>
      <c r="K1503" s="199"/>
      <c r="L1503" s="199"/>
    </row>
    <row r="1504" spans="2:12">
      <c r="B1504" s="20"/>
      <c r="C1504" s="20"/>
      <c r="D1504" s="20"/>
      <c r="E1504" s="20"/>
      <c r="F1504" s="20"/>
      <c r="G1504" s="20"/>
      <c r="H1504" s="20"/>
      <c r="I1504" s="20"/>
      <c r="J1504" s="20"/>
      <c r="K1504" s="20"/>
      <c r="L1504" s="20"/>
    </row>
    <row r="1505" spans="2:12">
      <c r="B1505" s="19" t="s">
        <v>17</v>
      </c>
      <c r="C1505" s="20"/>
      <c r="D1505" s="20"/>
      <c r="E1505" s="20"/>
      <c r="F1505" s="20"/>
      <c r="G1505" s="20"/>
      <c r="H1505" s="20"/>
      <c r="I1505" s="20"/>
      <c r="J1505" s="20"/>
      <c r="K1505" s="20"/>
      <c r="L1505" s="20"/>
    </row>
    <row r="1506" spans="2:12">
      <c r="B1506" s="21" t="s">
        <v>18</v>
      </c>
      <c r="C1506" s="20"/>
      <c r="D1506" s="20"/>
      <c r="E1506" s="20"/>
      <c r="F1506" s="20"/>
      <c r="G1506" s="20"/>
      <c r="H1506" s="20"/>
      <c r="I1506" s="20"/>
      <c r="J1506" s="20"/>
      <c r="K1506" s="20"/>
      <c r="L1506" s="20"/>
    </row>
    <row r="1507" spans="2:12">
      <c r="B1507" s="19" t="s">
        <v>19</v>
      </c>
      <c r="C1507" s="20"/>
      <c r="D1507" s="20"/>
      <c r="E1507" s="20"/>
      <c r="F1507" s="20"/>
      <c r="G1507" s="20"/>
      <c r="H1507" s="20"/>
      <c r="I1507" s="20"/>
      <c r="J1507" s="20"/>
      <c r="K1507" s="20"/>
      <c r="L1507" s="20"/>
    </row>
    <row r="1508" spans="2:12">
      <c r="B1508" s="21" t="s">
        <v>20</v>
      </c>
      <c r="C1508" s="20"/>
      <c r="D1508" s="20"/>
      <c r="E1508" s="20"/>
      <c r="F1508" s="20"/>
      <c r="G1508" s="20"/>
      <c r="H1508" s="20"/>
      <c r="I1508" s="20"/>
      <c r="J1508" s="20"/>
      <c r="K1508" s="20"/>
      <c r="L1508" s="20"/>
    </row>
    <row r="1509" spans="2:12">
      <c r="B1509" s="21" t="s">
        <v>21</v>
      </c>
      <c r="C1509" s="20"/>
      <c r="D1509" s="20"/>
      <c r="E1509" s="20"/>
      <c r="F1509" s="20"/>
      <c r="G1509" s="20"/>
      <c r="H1509" s="20"/>
      <c r="I1509" s="20"/>
      <c r="J1509" s="20"/>
      <c r="K1509" s="20"/>
      <c r="L1509" s="20"/>
    </row>
    <row r="1510" spans="2:12">
      <c r="B1510" s="21" t="s">
        <v>22</v>
      </c>
      <c r="C1510" s="20"/>
      <c r="D1510" s="20"/>
      <c r="E1510" s="20"/>
      <c r="F1510" s="20"/>
      <c r="G1510" s="20"/>
      <c r="H1510" s="20"/>
      <c r="I1510" s="20"/>
      <c r="J1510" s="20"/>
      <c r="K1510" s="20"/>
      <c r="L1510" s="20"/>
    </row>
    <row r="1511" spans="2:12">
      <c r="B1511" s="21" t="s">
        <v>23</v>
      </c>
      <c r="C1511" s="20"/>
      <c r="D1511" s="20"/>
      <c r="E1511" s="20"/>
      <c r="F1511" s="20"/>
      <c r="G1511" s="20"/>
      <c r="H1511" s="20"/>
      <c r="I1511" s="20"/>
      <c r="J1511" s="20"/>
      <c r="K1511" s="20"/>
      <c r="L1511" s="20"/>
    </row>
    <row r="1512" spans="2:12">
      <c r="B1512" s="21" t="s">
        <v>24</v>
      </c>
      <c r="C1512" s="20"/>
      <c r="D1512" s="20"/>
      <c r="E1512" s="20"/>
      <c r="F1512" s="20"/>
      <c r="G1512" s="20"/>
      <c r="H1512" s="20"/>
      <c r="I1512" s="20"/>
      <c r="J1512" s="20"/>
      <c r="K1512" s="20"/>
      <c r="L1512" s="20"/>
    </row>
    <row r="1513" spans="2:12">
      <c r="B1513" s="21" t="s">
        <v>25</v>
      </c>
      <c r="C1513" s="20"/>
      <c r="D1513" s="20"/>
      <c r="E1513" s="20"/>
      <c r="F1513" s="20"/>
      <c r="G1513" s="20"/>
      <c r="H1513" s="20"/>
      <c r="I1513" s="20"/>
      <c r="J1513" s="20"/>
      <c r="K1513" s="20"/>
      <c r="L1513" s="20"/>
    </row>
    <row r="1514" spans="2:12">
      <c r="B1514" s="21" t="s">
        <v>26</v>
      </c>
      <c r="C1514" s="20"/>
      <c r="D1514" s="20"/>
      <c r="E1514" s="20"/>
      <c r="F1514" s="20"/>
      <c r="G1514" s="20"/>
      <c r="H1514" s="20"/>
      <c r="I1514" s="20"/>
      <c r="J1514" s="20"/>
      <c r="K1514" s="20"/>
      <c r="L1514" s="20"/>
    </row>
    <row r="1515" spans="2:12">
      <c r="B1515" s="21" t="s">
        <v>27</v>
      </c>
      <c r="C1515" s="20"/>
      <c r="D1515" s="20"/>
      <c r="E1515" s="20"/>
      <c r="F1515" s="20"/>
      <c r="G1515" s="20"/>
      <c r="H1515" s="20"/>
      <c r="I1515" s="20"/>
      <c r="J1515" s="20"/>
      <c r="K1515" s="20"/>
      <c r="L1515" s="20"/>
    </row>
    <row r="1516" spans="2:12">
      <c r="B1516" s="5" t="s">
        <v>28</v>
      </c>
    </row>
    <row r="1517" spans="2:12">
      <c r="B1517" s="5" t="s">
        <v>29</v>
      </c>
    </row>
    <row r="1518" spans="2:12">
      <c r="B1518" s="5" t="s">
        <v>30</v>
      </c>
    </row>
    <row r="1519" spans="2:12">
      <c r="B1519" s="5"/>
    </row>
    <row r="1520" spans="2:12">
      <c r="B1520" s="5" t="s">
        <v>31</v>
      </c>
    </row>
    <row r="1521" spans="2:12">
      <c r="B1521" s="5" t="s">
        <v>32</v>
      </c>
    </row>
    <row r="1522" spans="2:12">
      <c r="B1522" s="5" t="s">
        <v>33</v>
      </c>
    </row>
    <row r="1523" spans="2:12">
      <c r="B1523" s="5"/>
    </row>
    <row r="1524" spans="2:12">
      <c r="B1524" s="5" t="s">
        <v>34</v>
      </c>
    </row>
    <row r="1525" spans="2:12" ht="16.5" thickBot="1">
      <c r="B1525" s="5" t="s">
        <v>35</v>
      </c>
    </row>
    <row r="1526" spans="2:12" ht="25.5">
      <c r="B1526" s="200" t="s">
        <v>36</v>
      </c>
      <c r="C1526" s="203" t="s">
        <v>37</v>
      </c>
      <c r="D1526" s="9" t="s">
        <v>38</v>
      </c>
      <c r="E1526" s="10" t="s">
        <v>40</v>
      </c>
      <c r="F1526" s="10" t="s">
        <v>41</v>
      </c>
      <c r="G1526" s="9" t="s">
        <v>42</v>
      </c>
      <c r="H1526" s="9" t="s">
        <v>44</v>
      </c>
      <c r="I1526" s="203" t="s">
        <v>46</v>
      </c>
    </row>
    <row r="1527" spans="2:12">
      <c r="B1527" s="201"/>
      <c r="C1527" s="204"/>
      <c r="D1527" s="11"/>
      <c r="E1527" s="11" t="s">
        <v>49</v>
      </c>
      <c r="F1527" s="11" t="s">
        <v>50</v>
      </c>
      <c r="G1527" s="12"/>
      <c r="H1527" s="11"/>
      <c r="I1527" s="204"/>
    </row>
    <row r="1528" spans="2:12">
      <c r="B1528" s="201"/>
      <c r="C1528" s="204"/>
      <c r="D1528" s="13" t="s">
        <v>39</v>
      </c>
      <c r="E1528" s="14"/>
      <c r="F1528" s="14"/>
      <c r="G1528" s="12" t="s">
        <v>43</v>
      </c>
      <c r="H1528" s="11" t="s">
        <v>45</v>
      </c>
      <c r="I1528" s="204"/>
    </row>
    <row r="1529" spans="2:12" ht="16.5" thickBot="1">
      <c r="B1529" s="202"/>
      <c r="C1529" s="205"/>
      <c r="D1529" s="15"/>
      <c r="E1529" s="15"/>
      <c r="F1529" s="15"/>
      <c r="G1529" s="15"/>
      <c r="H1529" s="16"/>
      <c r="I1529" s="205"/>
    </row>
    <row r="1530" spans="2:12" ht="16.5" thickBot="1">
      <c r="B1530" s="197">
        <v>1</v>
      </c>
      <c r="C1530" s="7">
        <v>1</v>
      </c>
      <c r="D1530" s="7">
        <v>25</v>
      </c>
      <c r="E1530" s="7">
        <v>5</v>
      </c>
      <c r="F1530" s="23">
        <v>4.9980000000000002</v>
      </c>
      <c r="G1530" s="7">
        <f>F1530-E1530</f>
        <v>-1.9999999999997797E-3</v>
      </c>
      <c r="H1530" s="7">
        <f>((F1530-E1530)/E1530)*100</f>
        <v>-3.9999999999995595E-2</v>
      </c>
      <c r="I1530" s="8"/>
    </row>
    <row r="1531" spans="2:12" ht="16.5" thickBot="1">
      <c r="B1531" s="198"/>
      <c r="C1531" s="7">
        <v>2</v>
      </c>
      <c r="D1531" s="7">
        <v>25</v>
      </c>
      <c r="E1531" s="7">
        <v>5</v>
      </c>
      <c r="F1531" s="23">
        <v>4.9989999999999997</v>
      </c>
      <c r="G1531" s="7">
        <f>F1531-E1531</f>
        <v>-1.000000000000334E-3</v>
      </c>
      <c r="H1531" s="7">
        <f>((F1531-E1531)/E1531)*100</f>
        <v>-2.0000000000006679E-2</v>
      </c>
      <c r="I1531" s="8"/>
      <c r="L1531" s="24">
        <f>(H1530+H1531)/2</f>
        <v>-3.0000000000001137E-2</v>
      </c>
    </row>
    <row r="1533" spans="2:12">
      <c r="C1533" s="6" t="s">
        <v>47</v>
      </c>
    </row>
    <row r="1534" spans="2:12">
      <c r="B1534" s="6"/>
    </row>
    <row r="1535" spans="2:12" ht="18.75">
      <c r="B1535" s="6"/>
      <c r="C1535" s="34" t="s">
        <v>66</v>
      </c>
      <c r="D1535" s="34"/>
      <c r="E1535" s="34"/>
      <c r="F1535" s="36" t="s">
        <v>67</v>
      </c>
      <c r="G1535" s="36"/>
      <c r="H1535" s="36"/>
      <c r="I1535" s="36"/>
      <c r="J1535" s="36"/>
      <c r="K1535" s="36"/>
      <c r="L1535" s="36"/>
    </row>
    <row r="1536" spans="2:12">
      <c r="B1536" s="6"/>
      <c r="D1536" s="4"/>
      <c r="E1536" s="4"/>
      <c r="F1536" s="4"/>
      <c r="G1536" s="4"/>
      <c r="H1536" s="4"/>
      <c r="I1536" s="4"/>
    </row>
    <row r="1537" spans="2:12">
      <c r="B1537" s="6"/>
      <c r="D1537" s="1" t="s">
        <v>68</v>
      </c>
    </row>
    <row r="1538" spans="2:12"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  <c r="L1538" s="22"/>
    </row>
    <row r="1539" spans="2:12">
      <c r="B1539" s="22" t="s">
        <v>194</v>
      </c>
      <c r="D1539" s="22"/>
      <c r="E1539" s="22"/>
      <c r="F1539" s="22"/>
      <c r="G1539" s="22"/>
      <c r="H1539" s="22"/>
      <c r="I1539" s="22"/>
      <c r="J1539" s="22"/>
      <c r="K1539" s="22"/>
      <c r="L1539" s="22"/>
    </row>
    <row r="1540" spans="2:12"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  <c r="L1540" s="22"/>
    </row>
  </sheetData>
  <mergeCells count="580">
    <mergeCell ref="B15:C15"/>
    <mergeCell ref="B16:C16"/>
    <mergeCell ref="D35:L35"/>
    <mergeCell ref="D21:I22"/>
    <mergeCell ref="B24:C24"/>
    <mergeCell ref="D24:I24"/>
    <mergeCell ref="B26:C26"/>
    <mergeCell ref="D26:L26"/>
    <mergeCell ref="B30:C30"/>
    <mergeCell ref="B34:C34"/>
    <mergeCell ref="D34:L34"/>
    <mergeCell ref="D30:H32"/>
    <mergeCell ref="B28:C28"/>
    <mergeCell ref="B62:B65"/>
    <mergeCell ref="C62:C65"/>
    <mergeCell ref="I62:I65"/>
    <mergeCell ref="B66:B67"/>
    <mergeCell ref="D36:L36"/>
    <mergeCell ref="D37:L37"/>
    <mergeCell ref="D38:L38"/>
    <mergeCell ref="I78:L78"/>
    <mergeCell ref="I79:L79"/>
    <mergeCell ref="I80:L80"/>
    <mergeCell ref="I81:L82"/>
    <mergeCell ref="J84:L84"/>
    <mergeCell ref="I2:L2"/>
    <mergeCell ref="I3:L3"/>
    <mergeCell ref="I4:L4"/>
    <mergeCell ref="I5:L6"/>
    <mergeCell ref="D39:L39"/>
    <mergeCell ref="J8:L8"/>
    <mergeCell ref="D28:L28"/>
    <mergeCell ref="D12:E12"/>
    <mergeCell ref="K12:L12"/>
    <mergeCell ref="B100:C100"/>
    <mergeCell ref="D100:I100"/>
    <mergeCell ref="B102:C102"/>
    <mergeCell ref="D102:L102"/>
    <mergeCell ref="B104:C104"/>
    <mergeCell ref="D104:L104"/>
    <mergeCell ref="D88:E88"/>
    <mergeCell ref="K88:L88"/>
    <mergeCell ref="B91:C91"/>
    <mergeCell ref="B92:C92"/>
    <mergeCell ref="D97:I98"/>
    <mergeCell ref="D112:L112"/>
    <mergeCell ref="D113:L113"/>
    <mergeCell ref="D114:L114"/>
    <mergeCell ref="D115:L115"/>
    <mergeCell ref="B138:B141"/>
    <mergeCell ref="C138:C141"/>
    <mergeCell ref="I138:I141"/>
    <mergeCell ref="B106:C106"/>
    <mergeCell ref="D106:H108"/>
    <mergeCell ref="B110:C110"/>
    <mergeCell ref="D110:L110"/>
    <mergeCell ref="D111:L111"/>
    <mergeCell ref="I156:L156"/>
    <mergeCell ref="I157:L158"/>
    <mergeCell ref="J160:L160"/>
    <mergeCell ref="D164:E164"/>
    <mergeCell ref="K164:L164"/>
    <mergeCell ref="B142:B143"/>
    <mergeCell ref="I154:L154"/>
    <mergeCell ref="I155:L155"/>
    <mergeCell ref="B178:C178"/>
    <mergeCell ref="D178:L178"/>
    <mergeCell ref="B180:C180"/>
    <mergeCell ref="D180:L180"/>
    <mergeCell ref="B182:C182"/>
    <mergeCell ref="D182:H184"/>
    <mergeCell ref="B167:C167"/>
    <mergeCell ref="B168:C168"/>
    <mergeCell ref="D173:I174"/>
    <mergeCell ref="B176:C176"/>
    <mergeCell ref="D176:I176"/>
    <mergeCell ref="D190:L190"/>
    <mergeCell ref="D191:L191"/>
    <mergeCell ref="B214:B217"/>
    <mergeCell ref="C214:C217"/>
    <mergeCell ref="I214:I217"/>
    <mergeCell ref="B186:C186"/>
    <mergeCell ref="D186:L186"/>
    <mergeCell ref="D187:L187"/>
    <mergeCell ref="D188:L188"/>
    <mergeCell ref="D189:L189"/>
    <mergeCell ref="I233:L233"/>
    <mergeCell ref="I234:L235"/>
    <mergeCell ref="J237:L237"/>
    <mergeCell ref="D241:E241"/>
    <mergeCell ref="K241:L241"/>
    <mergeCell ref="B218:B219"/>
    <mergeCell ref="I231:L231"/>
    <mergeCell ref="I232:L232"/>
    <mergeCell ref="B255:C255"/>
    <mergeCell ref="D255:L255"/>
    <mergeCell ref="B257:C257"/>
    <mergeCell ref="D257:L257"/>
    <mergeCell ref="B259:C259"/>
    <mergeCell ref="D259:H261"/>
    <mergeCell ref="B244:C244"/>
    <mergeCell ref="B245:C245"/>
    <mergeCell ref="D250:I251"/>
    <mergeCell ref="B253:C253"/>
    <mergeCell ref="D253:I253"/>
    <mergeCell ref="D267:L267"/>
    <mergeCell ref="D268:L268"/>
    <mergeCell ref="B291:B294"/>
    <mergeCell ref="C291:C294"/>
    <mergeCell ref="I291:I294"/>
    <mergeCell ref="B263:C263"/>
    <mergeCell ref="D263:L263"/>
    <mergeCell ref="D264:L264"/>
    <mergeCell ref="D265:L265"/>
    <mergeCell ref="D266:L266"/>
    <mergeCell ref="I310:L310"/>
    <mergeCell ref="I311:L312"/>
    <mergeCell ref="J314:L314"/>
    <mergeCell ref="D318:E318"/>
    <mergeCell ref="K318:L318"/>
    <mergeCell ref="B295:B296"/>
    <mergeCell ref="I308:L308"/>
    <mergeCell ref="I309:L309"/>
    <mergeCell ref="B332:C332"/>
    <mergeCell ref="D332:L332"/>
    <mergeCell ref="B334:C334"/>
    <mergeCell ref="D334:L334"/>
    <mergeCell ref="B336:C336"/>
    <mergeCell ref="D336:H338"/>
    <mergeCell ref="B321:C321"/>
    <mergeCell ref="B322:C322"/>
    <mergeCell ref="D327:I328"/>
    <mergeCell ref="B330:C330"/>
    <mergeCell ref="D330:I330"/>
    <mergeCell ref="D344:L344"/>
    <mergeCell ref="D345:L345"/>
    <mergeCell ref="B368:B371"/>
    <mergeCell ref="C368:C371"/>
    <mergeCell ref="I368:I371"/>
    <mergeCell ref="B340:C340"/>
    <mergeCell ref="D340:L340"/>
    <mergeCell ref="D341:L341"/>
    <mergeCell ref="D342:L342"/>
    <mergeCell ref="D343:L343"/>
    <mergeCell ref="I387:L387"/>
    <mergeCell ref="I388:L389"/>
    <mergeCell ref="J391:L391"/>
    <mergeCell ref="D395:E395"/>
    <mergeCell ref="K395:L395"/>
    <mergeCell ref="B372:B373"/>
    <mergeCell ref="I385:L385"/>
    <mergeCell ref="I386:L386"/>
    <mergeCell ref="B409:C409"/>
    <mergeCell ref="D409:L409"/>
    <mergeCell ref="B411:C411"/>
    <mergeCell ref="D411:L411"/>
    <mergeCell ref="B413:C413"/>
    <mergeCell ref="D413:H415"/>
    <mergeCell ref="B398:C398"/>
    <mergeCell ref="B399:C399"/>
    <mergeCell ref="D404:I405"/>
    <mergeCell ref="B407:C407"/>
    <mergeCell ref="D407:I407"/>
    <mergeCell ref="D421:L421"/>
    <mergeCell ref="D422:L422"/>
    <mergeCell ref="B445:B448"/>
    <mergeCell ref="C445:C448"/>
    <mergeCell ref="I445:I448"/>
    <mergeCell ref="B417:C417"/>
    <mergeCell ref="D417:L417"/>
    <mergeCell ref="D418:L418"/>
    <mergeCell ref="D419:L419"/>
    <mergeCell ref="D420:L420"/>
    <mergeCell ref="I464:L464"/>
    <mergeCell ref="I465:L466"/>
    <mergeCell ref="J468:L468"/>
    <mergeCell ref="D472:E472"/>
    <mergeCell ref="K472:L472"/>
    <mergeCell ref="B449:B450"/>
    <mergeCell ref="I462:L462"/>
    <mergeCell ref="I463:L463"/>
    <mergeCell ref="B486:C486"/>
    <mergeCell ref="D486:L486"/>
    <mergeCell ref="B488:C488"/>
    <mergeCell ref="D488:L488"/>
    <mergeCell ref="B490:C490"/>
    <mergeCell ref="D490:H492"/>
    <mergeCell ref="B475:C475"/>
    <mergeCell ref="B476:C476"/>
    <mergeCell ref="D481:I482"/>
    <mergeCell ref="B484:C484"/>
    <mergeCell ref="D484:I484"/>
    <mergeCell ref="D498:L498"/>
    <mergeCell ref="D499:L499"/>
    <mergeCell ref="B522:B525"/>
    <mergeCell ref="C522:C525"/>
    <mergeCell ref="I522:I525"/>
    <mergeCell ref="B494:C494"/>
    <mergeCell ref="D494:L494"/>
    <mergeCell ref="D495:L495"/>
    <mergeCell ref="D496:L496"/>
    <mergeCell ref="D497:L497"/>
    <mergeCell ref="I542:L542"/>
    <mergeCell ref="I543:L544"/>
    <mergeCell ref="J546:L546"/>
    <mergeCell ref="D550:E550"/>
    <mergeCell ref="K550:L550"/>
    <mergeCell ref="B526:B527"/>
    <mergeCell ref="I540:L540"/>
    <mergeCell ref="I541:L541"/>
    <mergeCell ref="B564:C564"/>
    <mergeCell ref="D564:L564"/>
    <mergeCell ref="B566:C566"/>
    <mergeCell ref="D566:L566"/>
    <mergeCell ref="B568:C568"/>
    <mergeCell ref="D568:H570"/>
    <mergeCell ref="B553:C553"/>
    <mergeCell ref="B554:C554"/>
    <mergeCell ref="D559:I560"/>
    <mergeCell ref="B562:C562"/>
    <mergeCell ref="D562:I562"/>
    <mergeCell ref="D576:L576"/>
    <mergeCell ref="D577:L577"/>
    <mergeCell ref="B600:B603"/>
    <mergeCell ref="C600:C603"/>
    <mergeCell ref="I600:I603"/>
    <mergeCell ref="B572:C572"/>
    <mergeCell ref="D572:L572"/>
    <mergeCell ref="D573:L573"/>
    <mergeCell ref="D574:L574"/>
    <mergeCell ref="D575:L575"/>
    <mergeCell ref="I620:L620"/>
    <mergeCell ref="I621:L622"/>
    <mergeCell ref="J624:L624"/>
    <mergeCell ref="D628:E628"/>
    <mergeCell ref="K628:L628"/>
    <mergeCell ref="B604:B605"/>
    <mergeCell ref="I618:L618"/>
    <mergeCell ref="I619:L619"/>
    <mergeCell ref="B642:C642"/>
    <mergeCell ref="D642:L642"/>
    <mergeCell ref="B644:C644"/>
    <mergeCell ref="D644:L644"/>
    <mergeCell ref="B646:C646"/>
    <mergeCell ref="D646:H648"/>
    <mergeCell ref="B631:C631"/>
    <mergeCell ref="B632:C632"/>
    <mergeCell ref="D637:I638"/>
    <mergeCell ref="B640:C640"/>
    <mergeCell ref="D640:I640"/>
    <mergeCell ref="D654:L654"/>
    <mergeCell ref="D655:L655"/>
    <mergeCell ref="B678:B681"/>
    <mergeCell ref="C678:C681"/>
    <mergeCell ref="I678:I681"/>
    <mergeCell ref="B650:C650"/>
    <mergeCell ref="D650:L650"/>
    <mergeCell ref="D651:L651"/>
    <mergeCell ref="D652:L652"/>
    <mergeCell ref="D653:L653"/>
    <mergeCell ref="I698:L698"/>
    <mergeCell ref="I699:L700"/>
    <mergeCell ref="J702:L702"/>
    <mergeCell ref="D706:E706"/>
    <mergeCell ref="K706:L706"/>
    <mergeCell ref="B682:B683"/>
    <mergeCell ref="I696:L696"/>
    <mergeCell ref="I697:L697"/>
    <mergeCell ref="B720:C720"/>
    <mergeCell ref="D720:L720"/>
    <mergeCell ref="B722:C722"/>
    <mergeCell ref="D722:L722"/>
    <mergeCell ref="B724:C724"/>
    <mergeCell ref="D724:H726"/>
    <mergeCell ref="B709:C709"/>
    <mergeCell ref="B710:C710"/>
    <mergeCell ref="D715:I716"/>
    <mergeCell ref="B718:C718"/>
    <mergeCell ref="D718:I718"/>
    <mergeCell ref="D732:L732"/>
    <mergeCell ref="D733:L733"/>
    <mergeCell ref="B756:B759"/>
    <mergeCell ref="C756:C759"/>
    <mergeCell ref="I756:I759"/>
    <mergeCell ref="B728:C728"/>
    <mergeCell ref="D728:L728"/>
    <mergeCell ref="D729:L729"/>
    <mergeCell ref="D730:L730"/>
    <mergeCell ref="D731:L731"/>
    <mergeCell ref="I774:L774"/>
    <mergeCell ref="I775:L776"/>
    <mergeCell ref="J778:L778"/>
    <mergeCell ref="D782:E782"/>
    <mergeCell ref="K782:L782"/>
    <mergeCell ref="B760:B761"/>
    <mergeCell ref="I772:L772"/>
    <mergeCell ref="I773:L773"/>
    <mergeCell ref="B796:C796"/>
    <mergeCell ref="D796:L796"/>
    <mergeCell ref="B798:C798"/>
    <mergeCell ref="D798:L798"/>
    <mergeCell ref="B800:C800"/>
    <mergeCell ref="D800:H802"/>
    <mergeCell ref="B785:C785"/>
    <mergeCell ref="B786:C786"/>
    <mergeCell ref="D791:I792"/>
    <mergeCell ref="B794:C794"/>
    <mergeCell ref="D794:I794"/>
    <mergeCell ref="D808:L808"/>
    <mergeCell ref="D809:L809"/>
    <mergeCell ref="B832:B835"/>
    <mergeCell ref="C832:C835"/>
    <mergeCell ref="I832:I835"/>
    <mergeCell ref="B804:C804"/>
    <mergeCell ref="D804:L804"/>
    <mergeCell ref="D805:L805"/>
    <mergeCell ref="D806:L806"/>
    <mergeCell ref="D807:L807"/>
    <mergeCell ref="I850:L850"/>
    <mergeCell ref="I851:L852"/>
    <mergeCell ref="J854:L854"/>
    <mergeCell ref="D858:E858"/>
    <mergeCell ref="K858:L858"/>
    <mergeCell ref="B836:B837"/>
    <mergeCell ref="I848:L848"/>
    <mergeCell ref="I849:L849"/>
    <mergeCell ref="B872:C872"/>
    <mergeCell ref="D872:L872"/>
    <mergeCell ref="B874:C874"/>
    <mergeCell ref="D874:L874"/>
    <mergeCell ref="B876:C876"/>
    <mergeCell ref="D876:H878"/>
    <mergeCell ref="B861:C861"/>
    <mergeCell ref="B862:C862"/>
    <mergeCell ref="D867:I868"/>
    <mergeCell ref="B870:C870"/>
    <mergeCell ref="D870:I870"/>
    <mergeCell ref="D884:L884"/>
    <mergeCell ref="D885:L885"/>
    <mergeCell ref="B908:B911"/>
    <mergeCell ref="C908:C911"/>
    <mergeCell ref="I908:I911"/>
    <mergeCell ref="B880:C880"/>
    <mergeCell ref="D880:L880"/>
    <mergeCell ref="D881:L881"/>
    <mergeCell ref="D882:L882"/>
    <mergeCell ref="D883:L883"/>
    <mergeCell ref="I926:L926"/>
    <mergeCell ref="I927:L928"/>
    <mergeCell ref="J930:L930"/>
    <mergeCell ref="D934:E934"/>
    <mergeCell ref="K934:L934"/>
    <mergeCell ref="B912:B913"/>
    <mergeCell ref="I924:L924"/>
    <mergeCell ref="I925:L925"/>
    <mergeCell ref="B948:C948"/>
    <mergeCell ref="D948:L948"/>
    <mergeCell ref="B950:C950"/>
    <mergeCell ref="D950:L950"/>
    <mergeCell ref="B952:C952"/>
    <mergeCell ref="D952:H954"/>
    <mergeCell ref="B937:C937"/>
    <mergeCell ref="B938:C938"/>
    <mergeCell ref="D943:I944"/>
    <mergeCell ref="B946:C946"/>
    <mergeCell ref="D946:I946"/>
    <mergeCell ref="D960:L960"/>
    <mergeCell ref="D961:L961"/>
    <mergeCell ref="B984:B987"/>
    <mergeCell ref="C984:C987"/>
    <mergeCell ref="I984:I987"/>
    <mergeCell ref="B956:C956"/>
    <mergeCell ref="D956:L956"/>
    <mergeCell ref="D957:L957"/>
    <mergeCell ref="D958:L958"/>
    <mergeCell ref="D959:L959"/>
    <mergeCell ref="I1003:L1003"/>
    <mergeCell ref="I1004:L1005"/>
    <mergeCell ref="J1007:L1007"/>
    <mergeCell ref="D1011:E1011"/>
    <mergeCell ref="K1011:L1011"/>
    <mergeCell ref="B988:B989"/>
    <mergeCell ref="I1001:L1001"/>
    <mergeCell ref="I1002:L1002"/>
    <mergeCell ref="B1025:C1025"/>
    <mergeCell ref="D1025:L1025"/>
    <mergeCell ref="B1027:C1027"/>
    <mergeCell ref="D1027:L1027"/>
    <mergeCell ref="B1029:C1029"/>
    <mergeCell ref="D1029:H1031"/>
    <mergeCell ref="B1014:C1014"/>
    <mergeCell ref="B1015:C1015"/>
    <mergeCell ref="D1020:I1021"/>
    <mergeCell ref="B1023:C1023"/>
    <mergeCell ref="D1023:I1023"/>
    <mergeCell ref="D1037:L1037"/>
    <mergeCell ref="D1038:L1038"/>
    <mergeCell ref="B1061:B1064"/>
    <mergeCell ref="C1061:C1064"/>
    <mergeCell ref="I1061:I1064"/>
    <mergeCell ref="B1033:C1033"/>
    <mergeCell ref="D1033:L1033"/>
    <mergeCell ref="D1034:L1034"/>
    <mergeCell ref="D1035:L1035"/>
    <mergeCell ref="D1036:L1036"/>
    <mergeCell ref="I1080:L1080"/>
    <mergeCell ref="I1081:L1082"/>
    <mergeCell ref="J1084:L1084"/>
    <mergeCell ref="D1088:E1088"/>
    <mergeCell ref="K1088:L1088"/>
    <mergeCell ref="B1065:B1066"/>
    <mergeCell ref="I1078:L1078"/>
    <mergeCell ref="I1079:L1079"/>
    <mergeCell ref="B1102:C1102"/>
    <mergeCell ref="D1102:L1102"/>
    <mergeCell ref="B1104:C1104"/>
    <mergeCell ref="D1104:L1104"/>
    <mergeCell ref="B1106:C1106"/>
    <mergeCell ref="D1106:H1108"/>
    <mergeCell ref="B1091:C1091"/>
    <mergeCell ref="B1092:C1092"/>
    <mergeCell ref="D1097:I1098"/>
    <mergeCell ref="B1100:C1100"/>
    <mergeCell ref="D1100:I1100"/>
    <mergeCell ref="D1114:L1114"/>
    <mergeCell ref="D1115:L1115"/>
    <mergeCell ref="B1138:B1141"/>
    <mergeCell ref="C1138:C1141"/>
    <mergeCell ref="I1138:I1141"/>
    <mergeCell ref="B1110:C1110"/>
    <mergeCell ref="D1110:L1110"/>
    <mergeCell ref="D1111:L1111"/>
    <mergeCell ref="D1112:L1112"/>
    <mergeCell ref="D1113:L1113"/>
    <mergeCell ref="I1157:L1157"/>
    <mergeCell ref="I1158:L1159"/>
    <mergeCell ref="J1161:L1161"/>
    <mergeCell ref="D1165:E1165"/>
    <mergeCell ref="K1165:L1165"/>
    <mergeCell ref="B1142:B1143"/>
    <mergeCell ref="I1155:L1155"/>
    <mergeCell ref="I1156:L1156"/>
    <mergeCell ref="B1179:C1179"/>
    <mergeCell ref="D1179:L1179"/>
    <mergeCell ref="B1181:C1181"/>
    <mergeCell ref="D1181:L1181"/>
    <mergeCell ref="B1183:C1183"/>
    <mergeCell ref="D1183:H1185"/>
    <mergeCell ref="B1168:C1168"/>
    <mergeCell ref="B1169:C1169"/>
    <mergeCell ref="D1174:I1175"/>
    <mergeCell ref="B1177:C1177"/>
    <mergeCell ref="D1177:I1177"/>
    <mergeCell ref="D1191:L1191"/>
    <mergeCell ref="D1192:L1192"/>
    <mergeCell ref="B1215:B1218"/>
    <mergeCell ref="C1215:C1218"/>
    <mergeCell ref="I1215:I1218"/>
    <mergeCell ref="B1187:C1187"/>
    <mergeCell ref="D1187:L1187"/>
    <mergeCell ref="D1188:L1188"/>
    <mergeCell ref="D1189:L1189"/>
    <mergeCell ref="D1190:L1190"/>
    <mergeCell ref="I1234:L1234"/>
    <mergeCell ref="I1235:L1236"/>
    <mergeCell ref="J1238:L1238"/>
    <mergeCell ref="D1242:E1242"/>
    <mergeCell ref="K1242:L1242"/>
    <mergeCell ref="B1219:B1220"/>
    <mergeCell ref="I1232:L1232"/>
    <mergeCell ref="I1233:L1233"/>
    <mergeCell ref="B1256:C1256"/>
    <mergeCell ref="D1256:L1256"/>
    <mergeCell ref="B1258:C1258"/>
    <mergeCell ref="D1258:L1258"/>
    <mergeCell ref="B1260:C1260"/>
    <mergeCell ref="D1260:H1262"/>
    <mergeCell ref="B1245:C1245"/>
    <mergeCell ref="B1246:C1246"/>
    <mergeCell ref="D1251:I1252"/>
    <mergeCell ref="B1254:C1254"/>
    <mergeCell ref="D1254:I1254"/>
    <mergeCell ref="D1268:L1268"/>
    <mergeCell ref="D1269:L1269"/>
    <mergeCell ref="B1292:B1295"/>
    <mergeCell ref="C1292:C1295"/>
    <mergeCell ref="I1292:I1295"/>
    <mergeCell ref="B1264:C1264"/>
    <mergeCell ref="D1264:L1264"/>
    <mergeCell ref="D1265:L1265"/>
    <mergeCell ref="D1266:L1266"/>
    <mergeCell ref="D1267:L1267"/>
    <mergeCell ref="I1312:L1312"/>
    <mergeCell ref="I1313:L1314"/>
    <mergeCell ref="J1316:L1316"/>
    <mergeCell ref="D1320:E1320"/>
    <mergeCell ref="K1320:L1320"/>
    <mergeCell ref="B1296:B1297"/>
    <mergeCell ref="I1310:L1310"/>
    <mergeCell ref="I1311:L1311"/>
    <mergeCell ref="B1334:C1334"/>
    <mergeCell ref="D1334:L1334"/>
    <mergeCell ref="B1336:C1336"/>
    <mergeCell ref="D1336:L1336"/>
    <mergeCell ref="B1338:C1338"/>
    <mergeCell ref="D1338:H1340"/>
    <mergeCell ref="B1323:C1323"/>
    <mergeCell ref="B1324:C1324"/>
    <mergeCell ref="D1329:I1330"/>
    <mergeCell ref="B1332:C1332"/>
    <mergeCell ref="D1332:I1332"/>
    <mergeCell ref="D1346:L1346"/>
    <mergeCell ref="D1347:L1347"/>
    <mergeCell ref="B1370:B1373"/>
    <mergeCell ref="C1370:C1373"/>
    <mergeCell ref="I1370:I1373"/>
    <mergeCell ref="B1342:C1342"/>
    <mergeCell ref="D1342:L1342"/>
    <mergeCell ref="D1343:L1343"/>
    <mergeCell ref="D1344:L1344"/>
    <mergeCell ref="D1345:L1345"/>
    <mergeCell ref="I1390:L1390"/>
    <mergeCell ref="I1391:L1392"/>
    <mergeCell ref="J1394:L1394"/>
    <mergeCell ref="D1398:E1398"/>
    <mergeCell ref="K1398:L1398"/>
    <mergeCell ref="B1374:B1375"/>
    <mergeCell ref="I1388:L1388"/>
    <mergeCell ref="I1389:L1389"/>
    <mergeCell ref="B1412:C1412"/>
    <mergeCell ref="D1412:L1412"/>
    <mergeCell ref="B1414:C1414"/>
    <mergeCell ref="D1414:L1414"/>
    <mergeCell ref="B1416:C1416"/>
    <mergeCell ref="D1416:H1418"/>
    <mergeCell ref="B1401:C1401"/>
    <mergeCell ref="B1402:C1402"/>
    <mergeCell ref="D1407:I1408"/>
    <mergeCell ref="B1410:C1410"/>
    <mergeCell ref="D1410:I1410"/>
    <mergeCell ref="D1424:L1424"/>
    <mergeCell ref="D1425:L1425"/>
    <mergeCell ref="B1448:B1451"/>
    <mergeCell ref="C1448:C1451"/>
    <mergeCell ref="I1448:I1451"/>
    <mergeCell ref="B1420:C1420"/>
    <mergeCell ref="D1420:L1420"/>
    <mergeCell ref="D1421:L1421"/>
    <mergeCell ref="D1422:L1422"/>
    <mergeCell ref="D1423:L1423"/>
    <mergeCell ref="I1468:L1468"/>
    <mergeCell ref="I1469:L1470"/>
    <mergeCell ref="J1472:L1472"/>
    <mergeCell ref="D1476:E1476"/>
    <mergeCell ref="K1476:L1476"/>
    <mergeCell ref="B1452:B1453"/>
    <mergeCell ref="I1466:L1466"/>
    <mergeCell ref="I1467:L1467"/>
    <mergeCell ref="B1490:C1490"/>
    <mergeCell ref="D1490:L1490"/>
    <mergeCell ref="B1492:C1492"/>
    <mergeCell ref="D1492:L1492"/>
    <mergeCell ref="B1494:C1494"/>
    <mergeCell ref="D1494:H1496"/>
    <mergeCell ref="B1479:C1479"/>
    <mergeCell ref="B1480:C1480"/>
    <mergeCell ref="D1485:I1486"/>
    <mergeCell ref="B1488:C1488"/>
    <mergeCell ref="D1488:I1488"/>
    <mergeCell ref="B1530:B1531"/>
    <mergeCell ref="D1502:L1502"/>
    <mergeCell ref="D1503:L1503"/>
    <mergeCell ref="B1526:B1529"/>
    <mergeCell ref="C1526:C1529"/>
    <mergeCell ref="I1526:I1529"/>
    <mergeCell ref="B1498:C1498"/>
    <mergeCell ref="D1498:L1498"/>
    <mergeCell ref="D1499:L1499"/>
    <mergeCell ref="D1500:L1500"/>
    <mergeCell ref="D1501:L1501"/>
  </mergeCells>
  <pageMargins left="0.7" right="0.7" top="0.75" bottom="0.75" header="0.3" footer="0.3"/>
  <pageSetup paperSize="9" scale="54" orientation="portrait" horizontalDpi="180" verticalDpi="180" r:id="rId1"/>
  <rowBreaks count="19" manualBreakCount="19">
    <brk id="76" max="13" man="1"/>
    <brk id="152" max="13" man="1"/>
    <brk id="229" max="13" man="1"/>
    <brk id="306" max="13" man="1"/>
    <brk id="383" max="13" man="1"/>
    <brk id="460" max="13" man="1"/>
    <brk id="537" max="13" man="1"/>
    <brk id="615" max="13" man="1"/>
    <brk id="694" max="13" man="1"/>
    <brk id="770" max="13" man="1"/>
    <brk id="846" max="13" man="1"/>
    <brk id="922" max="13" man="1"/>
    <brk id="998" max="13" man="1"/>
    <brk id="1076" max="13" man="1"/>
    <brk id="1153" max="13" man="1"/>
    <brk id="1230" max="13" man="1"/>
    <brk id="1308" max="13" man="1"/>
    <brk id="1386" max="13" man="1"/>
    <brk id="1463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Y1540"/>
  <sheetViews>
    <sheetView view="pageBreakPreview" zoomScaleSheetLayoutView="100" workbookViewId="0">
      <selection activeCell="A1532" sqref="A1532:XFD1535"/>
    </sheetView>
  </sheetViews>
  <sheetFormatPr defaultColWidth="9.140625" defaultRowHeight="15.75"/>
  <cols>
    <col min="1" max="1" width="11.42578125" style="1" customWidth="1"/>
    <col min="2" max="2" width="9.140625" style="1"/>
    <col min="3" max="3" width="17.42578125" style="1" customWidth="1"/>
    <col min="4" max="4" width="14.85546875" style="1" customWidth="1"/>
    <col min="5" max="5" width="10.5703125" style="1" customWidth="1"/>
    <col min="6" max="6" width="11.140625" style="1" customWidth="1"/>
    <col min="7" max="7" width="10.85546875" style="1" customWidth="1"/>
    <col min="8" max="8" width="16.5703125" style="1" customWidth="1"/>
    <col min="9" max="9" width="9.140625" style="1"/>
    <col min="10" max="10" width="6" style="1" customWidth="1"/>
    <col min="11" max="11" width="9.140625" style="1"/>
    <col min="12" max="12" width="12.85546875" style="1" customWidth="1"/>
    <col min="13" max="16384" width="9.140625" style="1"/>
  </cols>
  <sheetData>
    <row r="2" spans="2:25">
      <c r="I2" s="213" t="s">
        <v>0</v>
      </c>
      <c r="J2" s="213"/>
      <c r="K2" s="213"/>
      <c r="L2" s="213"/>
    </row>
    <row r="3" spans="2:25">
      <c r="I3" s="213" t="s">
        <v>1</v>
      </c>
      <c r="J3" s="213"/>
      <c r="K3" s="213"/>
      <c r="L3" s="213"/>
    </row>
    <row r="4" spans="2:25">
      <c r="I4" s="213" t="s">
        <v>59</v>
      </c>
      <c r="J4" s="213"/>
      <c r="K4" s="213"/>
      <c r="L4" s="213"/>
    </row>
    <row r="5" spans="2:25">
      <c r="I5" s="213" t="s">
        <v>2</v>
      </c>
      <c r="J5" s="213"/>
      <c r="K5" s="213"/>
      <c r="L5" s="213"/>
    </row>
    <row r="6" spans="2:25">
      <c r="I6" s="213"/>
      <c r="J6" s="213"/>
      <c r="K6" s="213"/>
      <c r="L6" s="213"/>
    </row>
    <row r="7" spans="2:25">
      <c r="I7" s="28"/>
      <c r="J7" s="28"/>
      <c r="K7" s="28"/>
      <c r="L7" s="28"/>
    </row>
    <row r="8" spans="2:25">
      <c r="H8" s="3" t="s">
        <v>58</v>
      </c>
      <c r="J8" s="213" t="s">
        <v>57</v>
      </c>
      <c r="K8" s="213"/>
      <c r="L8" s="213"/>
    </row>
    <row r="10" spans="2:25">
      <c r="B10" s="1" t="s">
        <v>3</v>
      </c>
      <c r="I10" s="4" t="s">
        <v>56</v>
      </c>
      <c r="J10" s="4"/>
      <c r="K10" s="4"/>
      <c r="L10" s="28">
        <v>1</v>
      </c>
    </row>
    <row r="12" spans="2:25">
      <c r="B12" s="1" t="s">
        <v>4</v>
      </c>
      <c r="D12" s="214" t="str">
        <f>J8</f>
        <v>11.03.2023y</v>
      </c>
      <c r="E12" s="214"/>
      <c r="F12" s="28"/>
      <c r="G12" s="28"/>
      <c r="H12" s="4"/>
      <c r="I12" s="4" t="s">
        <v>5</v>
      </c>
      <c r="J12" s="4"/>
      <c r="K12" s="214" t="str">
        <f>D12</f>
        <v>11.03.2023y</v>
      </c>
      <c r="L12" s="214"/>
    </row>
    <row r="15" spans="2:25" ht="15.75" customHeight="1">
      <c r="B15" s="211" t="s">
        <v>7</v>
      </c>
      <c r="C15" s="211"/>
      <c r="D15" s="38" t="s">
        <v>193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spans="2:25">
      <c r="B16" s="211" t="s">
        <v>6</v>
      </c>
      <c r="C16" s="211"/>
      <c r="D16" s="38" t="s">
        <v>60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2:25">
      <c r="B17" s="29"/>
      <c r="C17" s="29"/>
      <c r="D17" s="32" t="s">
        <v>61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3"/>
    </row>
    <row r="18" spans="2:25">
      <c r="B18" s="29"/>
      <c r="C18" s="29"/>
      <c r="D18" s="38" t="s">
        <v>62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2:25">
      <c r="D19" s="4"/>
      <c r="E19" s="4"/>
      <c r="F19" s="4"/>
      <c r="G19" s="4"/>
      <c r="H19" s="4"/>
      <c r="I19" s="4"/>
      <c r="J19" s="4"/>
    </row>
    <row r="21" spans="2:25">
      <c r="B21" s="4" t="s">
        <v>8</v>
      </c>
      <c r="C21" s="4"/>
      <c r="D21" s="212" t="s">
        <v>63</v>
      </c>
      <c r="E21" s="212"/>
      <c r="F21" s="212"/>
      <c r="G21" s="212"/>
      <c r="H21" s="212"/>
      <c r="I21" s="212"/>
    </row>
    <row r="22" spans="2:25">
      <c r="B22" s="4" t="s">
        <v>9</v>
      </c>
      <c r="C22" s="4"/>
      <c r="D22" s="212"/>
      <c r="E22" s="212"/>
      <c r="F22" s="212"/>
      <c r="G22" s="212"/>
      <c r="H22" s="212"/>
      <c r="I22" s="212"/>
    </row>
    <row r="24" spans="2:25">
      <c r="B24" s="206" t="s">
        <v>10</v>
      </c>
      <c r="C24" s="206"/>
      <c r="D24" s="213" t="s">
        <v>11</v>
      </c>
      <c r="E24" s="213"/>
      <c r="F24" s="213"/>
      <c r="G24" s="213"/>
      <c r="H24" s="213"/>
      <c r="I24" s="213"/>
    </row>
    <row r="26" spans="2:25">
      <c r="B26" s="206" t="s">
        <v>12</v>
      </c>
      <c r="C26" s="206"/>
      <c r="D26" s="215" t="s">
        <v>13</v>
      </c>
      <c r="E26" s="215"/>
      <c r="F26" s="215"/>
      <c r="G26" s="215"/>
      <c r="H26" s="215"/>
      <c r="I26" s="215"/>
      <c r="J26" s="215"/>
      <c r="K26" s="215"/>
      <c r="L26" s="215"/>
    </row>
    <row r="27" spans="2:25">
      <c r="B27" s="30"/>
      <c r="C27" s="30"/>
      <c r="D27" s="31"/>
      <c r="E27" s="31"/>
      <c r="F27" s="31"/>
      <c r="G27" s="31"/>
      <c r="H27" s="31"/>
      <c r="I27" s="31"/>
      <c r="J27" s="31"/>
      <c r="K27" s="31"/>
      <c r="L27" s="31"/>
    </row>
    <row r="28" spans="2:25" ht="36" customHeight="1">
      <c r="B28" s="208" t="s">
        <v>64</v>
      </c>
      <c r="C28" s="208"/>
      <c r="D28" s="209" t="s">
        <v>65</v>
      </c>
      <c r="E28" s="209"/>
      <c r="F28" s="209"/>
      <c r="G28" s="209"/>
      <c r="H28" s="209"/>
      <c r="I28" s="209"/>
      <c r="J28" s="209"/>
      <c r="K28" s="209"/>
      <c r="L28" s="209"/>
    </row>
    <row r="29" spans="2:25">
      <c r="D29" s="4"/>
      <c r="E29" s="4"/>
      <c r="F29" s="4"/>
      <c r="G29" s="4"/>
      <c r="H29" s="4"/>
      <c r="I29" s="4"/>
    </row>
    <row r="30" spans="2:25" ht="15" customHeight="1">
      <c r="B30" s="206" t="s">
        <v>14</v>
      </c>
      <c r="C30" s="206"/>
      <c r="D30" s="210" t="s">
        <v>55</v>
      </c>
      <c r="E30" s="210"/>
      <c r="F30" s="210"/>
      <c r="G30" s="210"/>
      <c r="H30" s="210"/>
    </row>
    <row r="31" spans="2:25" ht="51.75" customHeight="1">
      <c r="B31" s="30"/>
      <c r="C31" s="30"/>
      <c r="D31" s="210"/>
      <c r="E31" s="210"/>
      <c r="F31" s="210"/>
      <c r="G31" s="210"/>
      <c r="H31" s="210"/>
    </row>
    <row r="32" spans="2:25" ht="27.75" customHeight="1">
      <c r="B32" s="30"/>
      <c r="C32" s="30"/>
      <c r="D32" s="210"/>
      <c r="E32" s="210"/>
      <c r="F32" s="210"/>
      <c r="G32" s="210"/>
      <c r="H32" s="210"/>
    </row>
    <row r="34" spans="2:12">
      <c r="B34" s="206" t="s">
        <v>15</v>
      </c>
      <c r="C34" s="206"/>
      <c r="D34" s="207" t="s">
        <v>54</v>
      </c>
      <c r="E34" s="199"/>
      <c r="F34" s="199"/>
      <c r="G34" s="199"/>
      <c r="H34" s="199"/>
      <c r="I34" s="199"/>
      <c r="J34" s="199"/>
      <c r="K34" s="199"/>
      <c r="L34" s="199"/>
    </row>
    <row r="35" spans="2:12">
      <c r="D35" s="199" t="s">
        <v>53</v>
      </c>
      <c r="E35" s="199"/>
      <c r="F35" s="199"/>
      <c r="G35" s="199"/>
      <c r="H35" s="199"/>
      <c r="I35" s="199"/>
      <c r="J35" s="199"/>
      <c r="K35" s="199"/>
      <c r="L35" s="199"/>
    </row>
    <row r="36" spans="2:12">
      <c r="D36" s="199" t="s">
        <v>51</v>
      </c>
      <c r="E36" s="199"/>
      <c r="F36" s="199"/>
      <c r="G36" s="199"/>
      <c r="H36" s="199"/>
      <c r="I36" s="199"/>
      <c r="J36" s="199"/>
      <c r="K36" s="199"/>
      <c r="L36" s="199"/>
    </row>
    <row r="37" spans="2:12">
      <c r="D37" s="207" t="s">
        <v>48</v>
      </c>
      <c r="E37" s="199"/>
      <c r="F37" s="199"/>
      <c r="G37" s="199"/>
      <c r="H37" s="199"/>
      <c r="I37" s="199"/>
      <c r="J37" s="199"/>
      <c r="K37" s="199"/>
      <c r="L37" s="199"/>
    </row>
    <row r="38" spans="2:12">
      <c r="D38" s="199" t="s">
        <v>52</v>
      </c>
      <c r="E38" s="199"/>
      <c r="F38" s="199"/>
      <c r="G38" s="199"/>
      <c r="H38" s="199"/>
      <c r="I38" s="199"/>
      <c r="J38" s="199"/>
      <c r="K38" s="199"/>
      <c r="L38" s="199"/>
    </row>
    <row r="39" spans="2:12">
      <c r="D39" s="199" t="s">
        <v>16</v>
      </c>
      <c r="E39" s="199"/>
      <c r="F39" s="199"/>
      <c r="G39" s="199"/>
      <c r="H39" s="199"/>
      <c r="I39" s="199"/>
      <c r="J39" s="199"/>
      <c r="K39" s="199"/>
      <c r="L39" s="199"/>
    </row>
    <row r="40" spans="2:12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</row>
    <row r="41" spans="2:12">
      <c r="B41" s="19" t="s">
        <v>17</v>
      </c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spans="2:12">
      <c r="B42" s="21" t="s">
        <v>18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</row>
    <row r="43" spans="2:12">
      <c r="B43" s="19" t="s">
        <v>19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</row>
    <row r="44" spans="2:12">
      <c r="B44" s="21" t="s">
        <v>20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</row>
    <row r="45" spans="2:12">
      <c r="B45" s="21" t="s">
        <v>21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</row>
    <row r="46" spans="2:12">
      <c r="B46" s="21" t="s">
        <v>22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</row>
    <row r="47" spans="2:12">
      <c r="B47" s="21" t="s">
        <v>23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</row>
    <row r="48" spans="2:12">
      <c r="B48" s="21" t="s">
        <v>24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</row>
    <row r="49" spans="2:12">
      <c r="B49" s="21" t="s">
        <v>25</v>
      </c>
      <c r="C49" s="20"/>
      <c r="D49" s="20"/>
      <c r="E49" s="20"/>
      <c r="F49" s="20"/>
      <c r="G49" s="20"/>
      <c r="H49" s="20"/>
      <c r="I49" s="20"/>
      <c r="J49" s="20"/>
      <c r="K49" s="20"/>
      <c r="L49" s="20"/>
    </row>
    <row r="50" spans="2:12">
      <c r="B50" s="21" t="s">
        <v>26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</row>
    <row r="51" spans="2:12">
      <c r="B51" s="21" t="s">
        <v>27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</row>
    <row r="52" spans="2:12">
      <c r="B52" s="5" t="s">
        <v>28</v>
      </c>
    </row>
    <row r="53" spans="2:12">
      <c r="B53" s="5" t="s">
        <v>29</v>
      </c>
    </row>
    <row r="54" spans="2:12">
      <c r="B54" s="5" t="s">
        <v>30</v>
      </c>
    </row>
    <row r="55" spans="2:12">
      <c r="B55" s="5"/>
    </row>
    <row r="56" spans="2:12">
      <c r="B56" s="5" t="s">
        <v>31</v>
      </c>
    </row>
    <row r="57" spans="2:12">
      <c r="B57" s="5" t="s">
        <v>32</v>
      </c>
    </row>
    <row r="58" spans="2:12">
      <c r="B58" s="5" t="s">
        <v>33</v>
      </c>
    </row>
    <row r="59" spans="2:12">
      <c r="B59" s="5"/>
    </row>
    <row r="60" spans="2:12">
      <c r="B60" s="5" t="s">
        <v>34</v>
      </c>
    </row>
    <row r="61" spans="2:12" ht="16.5" thickBot="1">
      <c r="B61" s="5" t="s">
        <v>35</v>
      </c>
    </row>
    <row r="62" spans="2:12" ht="25.5">
      <c r="B62" s="200" t="s">
        <v>36</v>
      </c>
      <c r="C62" s="203" t="s">
        <v>37</v>
      </c>
      <c r="D62" s="9" t="s">
        <v>38</v>
      </c>
      <c r="E62" s="10" t="s">
        <v>40</v>
      </c>
      <c r="F62" s="10" t="s">
        <v>41</v>
      </c>
      <c r="G62" s="9" t="s">
        <v>42</v>
      </c>
      <c r="H62" s="9" t="s">
        <v>44</v>
      </c>
      <c r="I62" s="203" t="s">
        <v>46</v>
      </c>
    </row>
    <row r="63" spans="2:12">
      <c r="B63" s="201"/>
      <c r="C63" s="204"/>
      <c r="D63" s="11"/>
      <c r="E63" s="11" t="s">
        <v>49</v>
      </c>
      <c r="F63" s="11" t="s">
        <v>50</v>
      </c>
      <c r="G63" s="12"/>
      <c r="H63" s="11"/>
      <c r="I63" s="204"/>
    </row>
    <row r="64" spans="2:12">
      <c r="B64" s="201"/>
      <c r="C64" s="204"/>
      <c r="D64" s="13" t="s">
        <v>39</v>
      </c>
      <c r="E64" s="14"/>
      <c r="F64" s="14"/>
      <c r="G64" s="12" t="s">
        <v>43</v>
      </c>
      <c r="H64" s="11" t="s">
        <v>45</v>
      </c>
      <c r="I64" s="204"/>
    </row>
    <row r="65" spans="2:14" ht="16.5" thickBot="1">
      <c r="B65" s="202"/>
      <c r="C65" s="205"/>
      <c r="D65" s="15"/>
      <c r="E65" s="15"/>
      <c r="F65" s="15"/>
      <c r="G65" s="15"/>
      <c r="H65" s="16"/>
      <c r="I65" s="205"/>
    </row>
    <row r="66" spans="2:14" ht="16.5" thickBot="1">
      <c r="B66" s="197">
        <v>1</v>
      </c>
      <c r="C66" s="7">
        <v>1</v>
      </c>
      <c r="D66" s="7">
        <v>25</v>
      </c>
      <c r="E66" s="7">
        <v>5</v>
      </c>
      <c r="F66" s="23">
        <v>4.9980000000000002</v>
      </c>
      <c r="G66" s="7">
        <f>F66-E66</f>
        <v>-1.9999999999997797E-3</v>
      </c>
      <c r="H66" s="7">
        <f>((F66-E66)/E66)*100</f>
        <v>-3.9999999999995595E-2</v>
      </c>
      <c r="I66" s="8"/>
    </row>
    <row r="67" spans="2:14" ht="16.5" thickBot="1">
      <c r="B67" s="198"/>
      <c r="C67" s="7">
        <v>2</v>
      </c>
      <c r="D67" s="7">
        <v>25</v>
      </c>
      <c r="E67" s="7">
        <v>5</v>
      </c>
      <c r="F67" s="23">
        <v>4.9950000000000001</v>
      </c>
      <c r="G67" s="7">
        <f>F67-E67</f>
        <v>-4.9999999999998934E-3</v>
      </c>
      <c r="H67" s="7">
        <f>((F67-E67)/E67)*100</f>
        <v>-9.9999999999997882E-2</v>
      </c>
      <c r="I67" s="8"/>
      <c r="L67" s="24">
        <f>(H66+H67)/2</f>
        <v>-6.9999999999996732E-2</v>
      </c>
    </row>
    <row r="69" spans="2:14">
      <c r="C69" s="6" t="s">
        <v>47</v>
      </c>
    </row>
    <row r="70" spans="2:14">
      <c r="B70" s="6"/>
    </row>
    <row r="71" spans="2:14" ht="18.75">
      <c r="B71" s="6"/>
      <c r="C71" s="34" t="s">
        <v>66</v>
      </c>
      <c r="D71" s="34"/>
      <c r="E71" s="34"/>
      <c r="F71" s="36" t="s">
        <v>73</v>
      </c>
      <c r="G71" s="36"/>
      <c r="H71" s="36"/>
      <c r="I71" s="36"/>
      <c r="J71" s="36"/>
      <c r="K71" s="36"/>
      <c r="L71" s="36"/>
      <c r="M71" s="35"/>
      <c r="N71" s="35"/>
    </row>
    <row r="72" spans="2:14">
      <c r="B72" s="6"/>
      <c r="D72" s="4"/>
      <c r="E72" s="4"/>
      <c r="F72" s="4"/>
      <c r="G72" s="4"/>
      <c r="H72" s="4"/>
      <c r="I72" s="4"/>
    </row>
    <row r="73" spans="2:14" ht="15.75" customHeight="1">
      <c r="B73" s="6"/>
      <c r="D73" s="1" t="s">
        <v>68</v>
      </c>
    </row>
    <row r="74" spans="2:14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2:14">
      <c r="B75" s="22" t="s">
        <v>194</v>
      </c>
      <c r="D75" s="22"/>
      <c r="E75" s="22"/>
      <c r="F75" s="22"/>
      <c r="G75" s="22"/>
      <c r="H75" s="22"/>
      <c r="I75" s="22"/>
      <c r="J75" s="22"/>
      <c r="K75" s="22"/>
      <c r="L75" s="22"/>
    </row>
    <row r="76" spans="2:14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2:14">
      <c r="B77" s="6"/>
      <c r="C77" s="6"/>
    </row>
    <row r="78" spans="2:14">
      <c r="I78" s="213" t="s">
        <v>0</v>
      </c>
      <c r="J78" s="213"/>
      <c r="K78" s="213"/>
      <c r="L78" s="213"/>
    </row>
    <row r="79" spans="2:14">
      <c r="I79" s="213" t="s">
        <v>1</v>
      </c>
      <c r="J79" s="213"/>
      <c r="K79" s="213"/>
      <c r="L79" s="213"/>
    </row>
    <row r="80" spans="2:14">
      <c r="I80" s="213" t="s">
        <v>59</v>
      </c>
      <c r="J80" s="213"/>
      <c r="K80" s="213"/>
      <c r="L80" s="213"/>
    </row>
    <row r="81" spans="2:13">
      <c r="I81" s="213" t="s">
        <v>2</v>
      </c>
      <c r="J81" s="213"/>
      <c r="K81" s="213"/>
      <c r="L81" s="213"/>
    </row>
    <row r="82" spans="2:13">
      <c r="I82" s="213"/>
      <c r="J82" s="213"/>
      <c r="K82" s="213"/>
      <c r="L82" s="213"/>
    </row>
    <row r="83" spans="2:13">
      <c r="I83" s="28"/>
      <c r="J83" s="28"/>
      <c r="K83" s="28"/>
      <c r="L83" s="28"/>
    </row>
    <row r="84" spans="2:13">
      <c r="H84" s="3" t="s">
        <v>58</v>
      </c>
      <c r="J84" s="213" t="s">
        <v>57</v>
      </c>
      <c r="K84" s="213"/>
      <c r="L84" s="213"/>
    </row>
    <row r="86" spans="2:13">
      <c r="B86" s="1" t="s">
        <v>3</v>
      </c>
      <c r="I86" s="4" t="s">
        <v>56</v>
      </c>
      <c r="J86" s="4"/>
      <c r="K86" s="4"/>
      <c r="L86" s="28">
        <v>2</v>
      </c>
    </row>
    <row r="88" spans="2:13">
      <c r="B88" s="1" t="s">
        <v>4</v>
      </c>
      <c r="D88" s="214" t="str">
        <f>J84</f>
        <v>11.03.2023y</v>
      </c>
      <c r="E88" s="214"/>
      <c r="F88" s="28"/>
      <c r="G88" s="28"/>
      <c r="H88" s="4"/>
      <c r="I88" s="4" t="s">
        <v>5</v>
      </c>
      <c r="J88" s="4"/>
      <c r="K88" s="214" t="str">
        <f>D88</f>
        <v>11.03.2023y</v>
      </c>
      <c r="L88" s="214"/>
    </row>
    <row r="91" spans="2:13">
      <c r="B91" s="211" t="s">
        <v>7</v>
      </c>
      <c r="C91" s="211"/>
      <c r="D91" s="38" t="s">
        <v>193</v>
      </c>
      <c r="E91" s="38"/>
      <c r="F91" s="38"/>
      <c r="G91" s="38"/>
      <c r="H91" s="38"/>
      <c r="I91" s="38"/>
      <c r="J91" s="38"/>
      <c r="K91" s="38"/>
      <c r="L91" s="38"/>
      <c r="M91" s="38"/>
    </row>
    <row r="92" spans="2:13">
      <c r="B92" s="211" t="s">
        <v>6</v>
      </c>
      <c r="C92" s="211"/>
      <c r="D92" s="38" t="s">
        <v>60</v>
      </c>
      <c r="E92" s="38"/>
      <c r="F92" s="38"/>
      <c r="G92" s="38"/>
      <c r="H92" s="38"/>
      <c r="I92" s="38"/>
      <c r="J92" s="38"/>
      <c r="K92" s="38"/>
      <c r="L92" s="38"/>
      <c r="M92" s="38"/>
    </row>
    <row r="93" spans="2:13">
      <c r="B93" s="29"/>
      <c r="C93" s="29"/>
      <c r="D93" s="32" t="s">
        <v>61</v>
      </c>
      <c r="E93" s="32"/>
      <c r="F93" s="32"/>
      <c r="G93" s="32"/>
      <c r="H93" s="32"/>
      <c r="I93" s="32"/>
      <c r="J93" s="32"/>
      <c r="K93" s="32"/>
      <c r="L93" s="32"/>
      <c r="M93" s="32"/>
    </row>
    <row r="94" spans="2:13">
      <c r="B94" s="29"/>
      <c r="C94" s="29"/>
      <c r="D94" s="38" t="s">
        <v>62</v>
      </c>
      <c r="E94" s="38"/>
      <c r="F94" s="38"/>
      <c r="G94" s="38"/>
      <c r="H94" s="38"/>
      <c r="I94" s="38"/>
      <c r="J94" s="38"/>
      <c r="K94" s="38"/>
      <c r="L94" s="38"/>
      <c r="M94" s="38"/>
    </row>
    <row r="95" spans="2:13">
      <c r="D95" s="4"/>
      <c r="E95" s="4"/>
      <c r="F95" s="4"/>
      <c r="G95" s="4"/>
      <c r="H95" s="4"/>
      <c r="I95" s="4"/>
      <c r="J95" s="4"/>
    </row>
    <row r="97" spans="2:12">
      <c r="B97" s="4" t="s">
        <v>8</v>
      </c>
      <c r="C97" s="4"/>
      <c r="D97" s="212" t="s">
        <v>63</v>
      </c>
      <c r="E97" s="212"/>
      <c r="F97" s="212"/>
      <c r="G97" s="212"/>
      <c r="H97" s="212"/>
      <c r="I97" s="212"/>
    </row>
    <row r="98" spans="2:12">
      <c r="B98" s="4" t="s">
        <v>9</v>
      </c>
      <c r="C98" s="4"/>
      <c r="D98" s="212"/>
      <c r="E98" s="212"/>
      <c r="F98" s="212"/>
      <c r="G98" s="212"/>
      <c r="H98" s="212"/>
      <c r="I98" s="212"/>
    </row>
    <row r="100" spans="2:12">
      <c r="B100" s="206" t="s">
        <v>10</v>
      </c>
      <c r="C100" s="206"/>
      <c r="D100" s="213" t="s">
        <v>11</v>
      </c>
      <c r="E100" s="213"/>
      <c r="F100" s="213"/>
      <c r="G100" s="213"/>
      <c r="H100" s="213"/>
      <c r="I100" s="213"/>
    </row>
    <row r="102" spans="2:12">
      <c r="B102" s="206" t="s">
        <v>12</v>
      </c>
      <c r="C102" s="206"/>
      <c r="D102" s="215" t="s">
        <v>13</v>
      </c>
      <c r="E102" s="215"/>
      <c r="F102" s="215"/>
      <c r="G102" s="215"/>
      <c r="H102" s="215"/>
      <c r="I102" s="215"/>
      <c r="J102" s="215"/>
      <c r="K102" s="215"/>
      <c r="L102" s="215"/>
    </row>
    <row r="103" spans="2:12">
      <c r="B103" s="30"/>
      <c r="C103" s="30"/>
      <c r="D103" s="31"/>
      <c r="E103" s="31"/>
      <c r="F103" s="31"/>
      <c r="G103" s="31"/>
      <c r="H103" s="31"/>
      <c r="I103" s="31"/>
      <c r="J103" s="31"/>
      <c r="K103" s="31"/>
      <c r="L103" s="31"/>
    </row>
    <row r="104" spans="2:12">
      <c r="B104" s="208" t="s">
        <v>64</v>
      </c>
      <c r="C104" s="208"/>
      <c r="D104" s="209" t="s">
        <v>65</v>
      </c>
      <c r="E104" s="209"/>
      <c r="F104" s="209"/>
      <c r="G104" s="209"/>
      <c r="H104" s="209"/>
      <c r="I104" s="209"/>
      <c r="J104" s="209"/>
      <c r="K104" s="209"/>
      <c r="L104" s="209"/>
    </row>
    <row r="105" spans="2:12">
      <c r="D105" s="4"/>
      <c r="E105" s="4"/>
      <c r="F105" s="4"/>
      <c r="G105" s="4"/>
      <c r="H105" s="4"/>
      <c r="I105" s="4"/>
    </row>
    <row r="106" spans="2:12">
      <c r="B106" s="206" t="s">
        <v>14</v>
      </c>
      <c r="C106" s="206"/>
      <c r="D106" s="210" t="s">
        <v>55</v>
      </c>
      <c r="E106" s="210"/>
      <c r="F106" s="210"/>
      <c r="G106" s="210"/>
      <c r="H106" s="210"/>
    </row>
    <row r="107" spans="2:12">
      <c r="B107" s="30"/>
      <c r="C107" s="30"/>
      <c r="D107" s="210"/>
      <c r="E107" s="210"/>
      <c r="F107" s="210"/>
      <c r="G107" s="210"/>
      <c r="H107" s="210"/>
    </row>
    <row r="108" spans="2:12">
      <c r="B108" s="30"/>
      <c r="C108" s="30"/>
      <c r="D108" s="210"/>
      <c r="E108" s="210"/>
      <c r="F108" s="210"/>
      <c r="G108" s="210"/>
      <c r="H108" s="210"/>
    </row>
    <row r="110" spans="2:12">
      <c r="B110" s="206" t="s">
        <v>15</v>
      </c>
      <c r="C110" s="206"/>
      <c r="D110" s="207" t="s">
        <v>54</v>
      </c>
      <c r="E110" s="199"/>
      <c r="F110" s="199"/>
      <c r="G110" s="199"/>
      <c r="H110" s="199"/>
      <c r="I110" s="199"/>
      <c r="J110" s="199"/>
      <c r="K110" s="199"/>
      <c r="L110" s="199"/>
    </row>
    <row r="111" spans="2:12">
      <c r="D111" s="199" t="s">
        <v>53</v>
      </c>
      <c r="E111" s="199"/>
      <c r="F111" s="199"/>
      <c r="G111" s="199"/>
      <c r="H111" s="199"/>
      <c r="I111" s="199"/>
      <c r="J111" s="199"/>
      <c r="K111" s="199"/>
      <c r="L111" s="199"/>
    </row>
    <row r="112" spans="2:12">
      <c r="D112" s="199" t="s">
        <v>51</v>
      </c>
      <c r="E112" s="199"/>
      <c r="F112" s="199"/>
      <c r="G112" s="199"/>
      <c r="H112" s="199"/>
      <c r="I112" s="199"/>
      <c r="J112" s="199"/>
      <c r="K112" s="199"/>
      <c r="L112" s="199"/>
    </row>
    <row r="113" spans="2:12">
      <c r="D113" s="207" t="s">
        <v>48</v>
      </c>
      <c r="E113" s="199"/>
      <c r="F113" s="199"/>
      <c r="G113" s="199"/>
      <c r="H113" s="199"/>
      <c r="I113" s="199"/>
      <c r="J113" s="199"/>
      <c r="K113" s="199"/>
      <c r="L113" s="199"/>
    </row>
    <row r="114" spans="2:12">
      <c r="D114" s="199" t="s">
        <v>52</v>
      </c>
      <c r="E114" s="199"/>
      <c r="F114" s="199"/>
      <c r="G114" s="199"/>
      <c r="H114" s="199"/>
      <c r="I114" s="199"/>
      <c r="J114" s="199"/>
      <c r="K114" s="199"/>
      <c r="L114" s="199"/>
    </row>
    <row r="115" spans="2:12">
      <c r="D115" s="199" t="s">
        <v>16</v>
      </c>
      <c r="E115" s="199"/>
      <c r="F115" s="199"/>
      <c r="G115" s="199"/>
      <c r="H115" s="199"/>
      <c r="I115" s="199"/>
      <c r="J115" s="199"/>
      <c r="K115" s="199"/>
      <c r="L115" s="199"/>
    </row>
    <row r="116" spans="2:12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</row>
    <row r="117" spans="2:12">
      <c r="B117" s="19" t="s">
        <v>17</v>
      </c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2:12">
      <c r="B118" s="21" t="s">
        <v>18</v>
      </c>
      <c r="C118" s="20"/>
      <c r="D118" s="20"/>
      <c r="E118" s="20"/>
      <c r="F118" s="20"/>
      <c r="G118" s="20"/>
      <c r="H118" s="20"/>
      <c r="I118" s="20"/>
      <c r="J118" s="20"/>
      <c r="K118" s="20"/>
      <c r="L118" s="20"/>
    </row>
    <row r="119" spans="2:12">
      <c r="B119" s="19" t="s">
        <v>19</v>
      </c>
      <c r="C119" s="20"/>
      <c r="D119" s="20"/>
      <c r="E119" s="20"/>
      <c r="F119" s="20"/>
      <c r="G119" s="20"/>
      <c r="H119" s="20"/>
      <c r="I119" s="20"/>
      <c r="J119" s="20"/>
      <c r="K119" s="20"/>
      <c r="L119" s="20"/>
    </row>
    <row r="120" spans="2:12">
      <c r="B120" s="21" t="s">
        <v>20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</row>
    <row r="121" spans="2:12">
      <c r="B121" s="21" t="s">
        <v>21</v>
      </c>
      <c r="C121" s="20"/>
      <c r="D121" s="20"/>
      <c r="E121" s="20"/>
      <c r="F121" s="20"/>
      <c r="G121" s="20"/>
      <c r="H121" s="20"/>
      <c r="I121" s="20"/>
      <c r="J121" s="20"/>
      <c r="K121" s="20"/>
      <c r="L121" s="20"/>
    </row>
    <row r="122" spans="2:12">
      <c r="B122" s="21" t="s">
        <v>22</v>
      </c>
      <c r="C122" s="20"/>
      <c r="D122" s="20"/>
      <c r="E122" s="20"/>
      <c r="F122" s="20"/>
      <c r="G122" s="20"/>
      <c r="H122" s="20"/>
      <c r="I122" s="20"/>
      <c r="J122" s="20"/>
      <c r="K122" s="20"/>
      <c r="L122" s="20"/>
    </row>
    <row r="123" spans="2:12">
      <c r="B123" s="21" t="s">
        <v>23</v>
      </c>
      <c r="C123" s="20"/>
      <c r="D123" s="20"/>
      <c r="E123" s="20"/>
      <c r="F123" s="20"/>
      <c r="G123" s="20"/>
      <c r="H123" s="20"/>
      <c r="I123" s="20"/>
      <c r="J123" s="20"/>
      <c r="K123" s="20"/>
      <c r="L123" s="20"/>
    </row>
    <row r="124" spans="2:12">
      <c r="B124" s="21" t="s">
        <v>24</v>
      </c>
      <c r="C124" s="20"/>
      <c r="D124" s="20"/>
      <c r="E124" s="20"/>
      <c r="F124" s="20"/>
      <c r="G124" s="20"/>
      <c r="H124" s="20"/>
      <c r="I124" s="20"/>
      <c r="J124" s="20"/>
      <c r="K124" s="20"/>
      <c r="L124" s="20"/>
    </row>
    <row r="125" spans="2:12">
      <c r="B125" s="21" t="s">
        <v>25</v>
      </c>
      <c r="C125" s="20"/>
      <c r="D125" s="20"/>
      <c r="E125" s="20"/>
      <c r="F125" s="20"/>
      <c r="G125" s="20"/>
      <c r="H125" s="20"/>
      <c r="I125" s="20"/>
      <c r="J125" s="20"/>
      <c r="K125" s="20"/>
      <c r="L125" s="20"/>
    </row>
    <row r="126" spans="2:12">
      <c r="B126" s="21" t="s">
        <v>26</v>
      </c>
      <c r="C126" s="20"/>
      <c r="D126" s="20"/>
      <c r="E126" s="20"/>
      <c r="F126" s="20"/>
      <c r="G126" s="20"/>
      <c r="H126" s="20"/>
      <c r="I126" s="20"/>
      <c r="J126" s="20"/>
      <c r="K126" s="20"/>
      <c r="L126" s="20"/>
    </row>
    <row r="127" spans="2:12">
      <c r="B127" s="21" t="s">
        <v>27</v>
      </c>
      <c r="C127" s="20"/>
      <c r="D127" s="20"/>
      <c r="E127" s="20"/>
      <c r="F127" s="20"/>
      <c r="G127" s="20"/>
      <c r="H127" s="20"/>
      <c r="I127" s="20"/>
      <c r="J127" s="20"/>
      <c r="K127" s="20"/>
      <c r="L127" s="20"/>
    </row>
    <row r="128" spans="2:12">
      <c r="B128" s="5" t="s">
        <v>28</v>
      </c>
    </row>
    <row r="129" spans="2:12">
      <c r="B129" s="5" t="s">
        <v>29</v>
      </c>
    </row>
    <row r="130" spans="2:12">
      <c r="B130" s="5" t="s">
        <v>30</v>
      </c>
    </row>
    <row r="131" spans="2:12">
      <c r="B131" s="5"/>
    </row>
    <row r="132" spans="2:12">
      <c r="B132" s="5" t="s">
        <v>31</v>
      </c>
    </row>
    <row r="133" spans="2:12">
      <c r="B133" s="5" t="s">
        <v>32</v>
      </c>
    </row>
    <row r="134" spans="2:12">
      <c r="B134" s="5" t="s">
        <v>33</v>
      </c>
    </row>
    <row r="135" spans="2:12">
      <c r="B135" s="5"/>
    </row>
    <row r="136" spans="2:12">
      <c r="B136" s="5" t="s">
        <v>34</v>
      </c>
    </row>
    <row r="137" spans="2:12" ht="16.5" thickBot="1">
      <c r="B137" s="5" t="s">
        <v>35</v>
      </c>
    </row>
    <row r="138" spans="2:12" ht="25.5">
      <c r="B138" s="200" t="s">
        <v>36</v>
      </c>
      <c r="C138" s="203" t="s">
        <v>37</v>
      </c>
      <c r="D138" s="9" t="s">
        <v>38</v>
      </c>
      <c r="E138" s="10" t="s">
        <v>40</v>
      </c>
      <c r="F138" s="10" t="s">
        <v>41</v>
      </c>
      <c r="G138" s="9" t="s">
        <v>42</v>
      </c>
      <c r="H138" s="9" t="s">
        <v>44</v>
      </c>
      <c r="I138" s="203" t="s">
        <v>46</v>
      </c>
    </row>
    <row r="139" spans="2:12">
      <c r="B139" s="201"/>
      <c r="C139" s="204"/>
      <c r="D139" s="11"/>
      <c r="E139" s="11" t="s">
        <v>49</v>
      </c>
      <c r="F139" s="11" t="s">
        <v>50</v>
      </c>
      <c r="G139" s="12"/>
      <c r="H139" s="11"/>
      <c r="I139" s="204"/>
    </row>
    <row r="140" spans="2:12">
      <c r="B140" s="201"/>
      <c r="C140" s="204"/>
      <c r="D140" s="13" t="s">
        <v>39</v>
      </c>
      <c r="E140" s="14"/>
      <c r="F140" s="14"/>
      <c r="G140" s="12" t="s">
        <v>43</v>
      </c>
      <c r="H140" s="11" t="s">
        <v>45</v>
      </c>
      <c r="I140" s="204"/>
    </row>
    <row r="141" spans="2:12" ht="16.5" thickBot="1">
      <c r="B141" s="202"/>
      <c r="C141" s="205"/>
      <c r="D141" s="15"/>
      <c r="E141" s="15"/>
      <c r="F141" s="15"/>
      <c r="G141" s="15"/>
      <c r="H141" s="16"/>
      <c r="I141" s="205"/>
    </row>
    <row r="142" spans="2:12" ht="16.5" thickBot="1">
      <c r="B142" s="197">
        <v>1</v>
      </c>
      <c r="C142" s="7">
        <v>1</v>
      </c>
      <c r="D142" s="7">
        <v>25</v>
      </c>
      <c r="E142" s="7">
        <v>5</v>
      </c>
      <c r="F142" s="23">
        <v>4.9980000000000002</v>
      </c>
      <c r="G142" s="7">
        <f>F142-E142</f>
        <v>-1.9999999999997797E-3</v>
      </c>
      <c r="H142" s="7">
        <f>((F142-E142)/E142)*100</f>
        <v>-3.9999999999995595E-2</v>
      </c>
      <c r="I142" s="8"/>
    </row>
    <row r="143" spans="2:12" ht="16.5" thickBot="1">
      <c r="B143" s="198"/>
      <c r="C143" s="7">
        <v>2</v>
      </c>
      <c r="D143" s="7">
        <v>25</v>
      </c>
      <c r="E143" s="7">
        <v>5</v>
      </c>
      <c r="F143" s="23">
        <v>4.9939999999999998</v>
      </c>
      <c r="G143" s="7">
        <f>F143-E143</f>
        <v>-6.0000000000002274E-3</v>
      </c>
      <c r="H143" s="7">
        <f>((F143-E143)/E143)*100</f>
        <v>-0.12000000000000455</v>
      </c>
      <c r="I143" s="8"/>
      <c r="L143" s="24">
        <f>(H142+H143)/2</f>
        <v>-8.0000000000000071E-2</v>
      </c>
    </row>
    <row r="145" spans="2:13">
      <c r="C145" s="6" t="s">
        <v>47</v>
      </c>
    </row>
    <row r="146" spans="2:13">
      <c r="B146" s="6"/>
    </row>
    <row r="147" spans="2:13" ht="18.75">
      <c r="B147" s="6"/>
      <c r="C147" s="34" t="s">
        <v>66</v>
      </c>
      <c r="D147" s="34"/>
      <c r="E147" s="34"/>
      <c r="F147" s="36" t="s">
        <v>73</v>
      </c>
      <c r="G147" s="36"/>
      <c r="H147" s="36"/>
      <c r="I147" s="36"/>
      <c r="J147" s="36"/>
      <c r="K147" s="36"/>
      <c r="L147" s="36"/>
      <c r="M147" s="35"/>
    </row>
    <row r="148" spans="2:13">
      <c r="B148" s="6"/>
      <c r="D148" s="4"/>
      <c r="E148" s="4"/>
      <c r="F148" s="4"/>
      <c r="G148" s="4"/>
      <c r="H148" s="4"/>
      <c r="I148" s="4"/>
    </row>
    <row r="149" spans="2:13">
      <c r="B149" s="6"/>
      <c r="D149" s="1" t="s">
        <v>68</v>
      </c>
    </row>
    <row r="150" spans="2:1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</row>
    <row r="151" spans="2:13">
      <c r="B151" s="22" t="s">
        <v>194</v>
      </c>
      <c r="D151" s="22"/>
      <c r="E151" s="22"/>
      <c r="F151" s="22"/>
      <c r="G151" s="22"/>
      <c r="H151" s="22"/>
      <c r="I151" s="22"/>
      <c r="J151" s="22"/>
      <c r="K151" s="22"/>
      <c r="L151" s="22"/>
    </row>
    <row r="152" spans="2:1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</row>
    <row r="153" spans="2:13">
      <c r="B153" s="6"/>
      <c r="C153" s="6"/>
    </row>
    <row r="154" spans="2:13">
      <c r="I154" s="213" t="s">
        <v>0</v>
      </c>
      <c r="J154" s="213"/>
      <c r="K154" s="213"/>
      <c r="L154" s="213"/>
    </row>
    <row r="155" spans="2:13">
      <c r="I155" s="213" t="s">
        <v>1</v>
      </c>
      <c r="J155" s="213"/>
      <c r="K155" s="213"/>
      <c r="L155" s="213"/>
    </row>
    <row r="156" spans="2:13">
      <c r="I156" s="213" t="s">
        <v>59</v>
      </c>
      <c r="J156" s="213"/>
      <c r="K156" s="213"/>
      <c r="L156" s="213"/>
    </row>
    <row r="157" spans="2:13">
      <c r="I157" s="213" t="s">
        <v>2</v>
      </c>
      <c r="J157" s="213"/>
      <c r="K157" s="213"/>
      <c r="L157" s="213"/>
    </row>
    <row r="158" spans="2:13">
      <c r="I158" s="213"/>
      <c r="J158" s="213"/>
      <c r="K158" s="213"/>
      <c r="L158" s="213"/>
    </row>
    <row r="159" spans="2:13">
      <c r="I159" s="28"/>
      <c r="J159" s="28"/>
      <c r="K159" s="28"/>
      <c r="L159" s="28"/>
    </row>
    <row r="160" spans="2:13">
      <c r="H160" s="3" t="s">
        <v>58</v>
      </c>
      <c r="J160" s="213" t="s">
        <v>57</v>
      </c>
      <c r="K160" s="213"/>
      <c r="L160" s="213"/>
    </row>
    <row r="162" spans="2:13">
      <c r="B162" s="1" t="s">
        <v>3</v>
      </c>
      <c r="I162" s="4" t="s">
        <v>56</v>
      </c>
      <c r="J162" s="4"/>
      <c r="K162" s="4"/>
      <c r="L162" s="28">
        <v>3</v>
      </c>
    </row>
    <row r="164" spans="2:13">
      <c r="B164" s="1" t="s">
        <v>4</v>
      </c>
      <c r="D164" s="214" t="str">
        <f>J160</f>
        <v>11.03.2023y</v>
      </c>
      <c r="E164" s="214"/>
      <c r="F164" s="28"/>
      <c r="G164" s="28"/>
      <c r="H164" s="4"/>
      <c r="I164" s="4" t="s">
        <v>5</v>
      </c>
      <c r="J164" s="4"/>
      <c r="K164" s="214" t="str">
        <f>D164</f>
        <v>11.03.2023y</v>
      </c>
      <c r="L164" s="214"/>
    </row>
    <row r="167" spans="2:13">
      <c r="B167" s="211" t="s">
        <v>7</v>
      </c>
      <c r="C167" s="211"/>
      <c r="D167" s="38" t="s">
        <v>193</v>
      </c>
      <c r="E167" s="38"/>
      <c r="F167" s="38"/>
      <c r="G167" s="38"/>
      <c r="H167" s="38"/>
      <c r="I167" s="38"/>
      <c r="J167" s="38"/>
      <c r="K167" s="38"/>
      <c r="L167" s="38"/>
      <c r="M167" s="38"/>
    </row>
    <row r="168" spans="2:13">
      <c r="B168" s="211" t="s">
        <v>6</v>
      </c>
      <c r="C168" s="211"/>
      <c r="D168" s="38" t="s">
        <v>60</v>
      </c>
      <c r="E168" s="38"/>
      <c r="F168" s="38"/>
      <c r="G168" s="38"/>
      <c r="H168" s="38"/>
      <c r="I168" s="38"/>
      <c r="J168" s="38"/>
      <c r="K168" s="38"/>
      <c r="L168" s="38"/>
      <c r="M168" s="38"/>
    </row>
    <row r="169" spans="2:13">
      <c r="B169" s="29"/>
      <c r="C169" s="29"/>
      <c r="D169" s="32" t="s">
        <v>61</v>
      </c>
      <c r="E169" s="32"/>
      <c r="F169" s="32"/>
      <c r="G169" s="32"/>
      <c r="H169" s="32"/>
      <c r="I169" s="32"/>
      <c r="J169" s="32"/>
      <c r="K169" s="32"/>
      <c r="L169" s="32"/>
      <c r="M169" s="32"/>
    </row>
    <row r="170" spans="2:13">
      <c r="B170" s="29"/>
      <c r="C170" s="29"/>
      <c r="D170" s="38" t="s">
        <v>62</v>
      </c>
      <c r="E170" s="38"/>
      <c r="F170" s="38"/>
      <c r="G170" s="38"/>
      <c r="H170" s="38"/>
      <c r="I170" s="38"/>
      <c r="J170" s="38"/>
      <c r="K170" s="38"/>
      <c r="L170" s="38"/>
      <c r="M170" s="38"/>
    </row>
    <row r="171" spans="2:13">
      <c r="D171" s="4"/>
      <c r="E171" s="4"/>
      <c r="F171" s="4"/>
      <c r="G171" s="4"/>
      <c r="H171" s="4"/>
      <c r="I171" s="4"/>
      <c r="J171" s="4"/>
    </row>
    <row r="173" spans="2:13">
      <c r="B173" s="4" t="s">
        <v>8</v>
      </c>
      <c r="C173" s="4"/>
      <c r="D173" s="212" t="s">
        <v>63</v>
      </c>
      <c r="E173" s="212"/>
      <c r="F173" s="212"/>
      <c r="G173" s="212"/>
      <c r="H173" s="212"/>
      <c r="I173" s="212"/>
    </row>
    <row r="174" spans="2:13">
      <c r="B174" s="4" t="s">
        <v>9</v>
      </c>
      <c r="C174" s="4"/>
      <c r="D174" s="212"/>
      <c r="E174" s="212"/>
      <c r="F174" s="212"/>
      <c r="G174" s="212"/>
      <c r="H174" s="212"/>
      <c r="I174" s="212"/>
    </row>
    <row r="176" spans="2:13">
      <c r="B176" s="206" t="s">
        <v>10</v>
      </c>
      <c r="C176" s="206"/>
      <c r="D176" s="213" t="s">
        <v>11</v>
      </c>
      <c r="E176" s="213"/>
      <c r="F176" s="213"/>
      <c r="G176" s="213"/>
      <c r="H176" s="213"/>
      <c r="I176" s="213"/>
    </row>
    <row r="178" spans="2:12">
      <c r="B178" s="206" t="s">
        <v>12</v>
      </c>
      <c r="C178" s="206"/>
      <c r="D178" s="215" t="s">
        <v>13</v>
      </c>
      <c r="E178" s="215"/>
      <c r="F178" s="215"/>
      <c r="G178" s="215"/>
      <c r="H178" s="215"/>
      <c r="I178" s="215"/>
      <c r="J178" s="215"/>
      <c r="K178" s="215"/>
      <c r="L178" s="215"/>
    </row>
    <row r="179" spans="2:12">
      <c r="B179" s="30"/>
      <c r="C179" s="30"/>
      <c r="D179" s="31"/>
      <c r="E179" s="31"/>
      <c r="F179" s="31"/>
      <c r="G179" s="31"/>
      <c r="H179" s="31"/>
      <c r="I179" s="31"/>
      <c r="J179" s="31"/>
      <c r="K179" s="31"/>
      <c r="L179" s="31"/>
    </row>
    <row r="180" spans="2:12">
      <c r="B180" s="208" t="s">
        <v>64</v>
      </c>
      <c r="C180" s="208"/>
      <c r="D180" s="209" t="s">
        <v>65</v>
      </c>
      <c r="E180" s="209"/>
      <c r="F180" s="209"/>
      <c r="G180" s="209"/>
      <c r="H180" s="209"/>
      <c r="I180" s="209"/>
      <c r="J180" s="209"/>
      <c r="K180" s="209"/>
      <c r="L180" s="209"/>
    </row>
    <row r="181" spans="2:12">
      <c r="D181" s="4"/>
      <c r="E181" s="4"/>
      <c r="F181" s="4"/>
      <c r="G181" s="4"/>
      <c r="H181" s="4"/>
      <c r="I181" s="4"/>
    </row>
    <row r="182" spans="2:12">
      <c r="B182" s="206" t="s">
        <v>14</v>
      </c>
      <c r="C182" s="206"/>
      <c r="D182" s="210" t="s">
        <v>55</v>
      </c>
      <c r="E182" s="210"/>
      <c r="F182" s="210"/>
      <c r="G182" s="210"/>
      <c r="H182" s="210"/>
    </row>
    <row r="183" spans="2:12">
      <c r="B183" s="30"/>
      <c r="C183" s="30"/>
      <c r="D183" s="210"/>
      <c r="E183" s="210"/>
      <c r="F183" s="210"/>
      <c r="G183" s="210"/>
      <c r="H183" s="210"/>
    </row>
    <row r="184" spans="2:12">
      <c r="B184" s="30"/>
      <c r="C184" s="30"/>
      <c r="D184" s="210"/>
      <c r="E184" s="210"/>
      <c r="F184" s="210"/>
      <c r="G184" s="210"/>
      <c r="H184" s="210"/>
    </row>
    <row r="186" spans="2:12">
      <c r="B186" s="206" t="s">
        <v>15</v>
      </c>
      <c r="C186" s="206"/>
      <c r="D186" s="207" t="s">
        <v>54</v>
      </c>
      <c r="E186" s="199"/>
      <c r="F186" s="199"/>
      <c r="G186" s="199"/>
      <c r="H186" s="199"/>
      <c r="I186" s="199"/>
      <c r="J186" s="199"/>
      <c r="K186" s="199"/>
      <c r="L186" s="199"/>
    </row>
    <row r="187" spans="2:12">
      <c r="D187" s="199" t="s">
        <v>53</v>
      </c>
      <c r="E187" s="199"/>
      <c r="F187" s="199"/>
      <c r="G187" s="199"/>
      <c r="H187" s="199"/>
      <c r="I187" s="199"/>
      <c r="J187" s="199"/>
      <c r="K187" s="199"/>
      <c r="L187" s="199"/>
    </row>
    <row r="188" spans="2:12">
      <c r="D188" s="199" t="s">
        <v>51</v>
      </c>
      <c r="E188" s="199"/>
      <c r="F188" s="199"/>
      <c r="G188" s="199"/>
      <c r="H188" s="199"/>
      <c r="I188" s="199"/>
      <c r="J188" s="199"/>
      <c r="K188" s="199"/>
      <c r="L188" s="199"/>
    </row>
    <row r="189" spans="2:12">
      <c r="D189" s="207" t="s">
        <v>48</v>
      </c>
      <c r="E189" s="199"/>
      <c r="F189" s="199"/>
      <c r="G189" s="199"/>
      <c r="H189" s="199"/>
      <c r="I189" s="199"/>
      <c r="J189" s="199"/>
      <c r="K189" s="199"/>
      <c r="L189" s="199"/>
    </row>
    <row r="190" spans="2:12">
      <c r="D190" s="199" t="s">
        <v>52</v>
      </c>
      <c r="E190" s="199"/>
      <c r="F190" s="199"/>
      <c r="G190" s="199"/>
      <c r="H190" s="199"/>
      <c r="I190" s="199"/>
      <c r="J190" s="199"/>
      <c r="K190" s="199"/>
      <c r="L190" s="199"/>
    </row>
    <row r="191" spans="2:12">
      <c r="D191" s="199" t="s">
        <v>16</v>
      </c>
      <c r="E191" s="199"/>
      <c r="F191" s="199"/>
      <c r="G191" s="199"/>
      <c r="H191" s="199"/>
      <c r="I191" s="199"/>
      <c r="J191" s="199"/>
      <c r="K191" s="199"/>
      <c r="L191" s="199"/>
    </row>
    <row r="192" spans="2:12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</row>
    <row r="193" spans="2:12">
      <c r="B193" s="19" t="s">
        <v>17</v>
      </c>
      <c r="C193" s="20"/>
      <c r="D193" s="20"/>
      <c r="E193" s="20"/>
      <c r="F193" s="20"/>
      <c r="G193" s="20"/>
      <c r="H193" s="20"/>
      <c r="I193" s="20"/>
      <c r="J193" s="20"/>
      <c r="K193" s="20"/>
      <c r="L193" s="20"/>
    </row>
    <row r="194" spans="2:12">
      <c r="B194" s="21" t="s">
        <v>18</v>
      </c>
      <c r="C194" s="20"/>
      <c r="D194" s="20"/>
      <c r="E194" s="20"/>
      <c r="F194" s="20"/>
      <c r="G194" s="20"/>
      <c r="H194" s="20"/>
      <c r="I194" s="20"/>
      <c r="J194" s="20"/>
      <c r="K194" s="20"/>
      <c r="L194" s="20"/>
    </row>
    <row r="195" spans="2:12">
      <c r="B195" s="19" t="s">
        <v>19</v>
      </c>
      <c r="C195" s="20"/>
      <c r="D195" s="20"/>
      <c r="E195" s="20"/>
      <c r="F195" s="20"/>
      <c r="G195" s="20"/>
      <c r="H195" s="20"/>
      <c r="I195" s="20"/>
      <c r="J195" s="20"/>
      <c r="K195" s="20"/>
      <c r="L195" s="20"/>
    </row>
    <row r="196" spans="2:12">
      <c r="B196" s="21" t="s">
        <v>20</v>
      </c>
      <c r="C196" s="20"/>
      <c r="D196" s="20"/>
      <c r="E196" s="20"/>
      <c r="F196" s="20"/>
      <c r="G196" s="20"/>
      <c r="H196" s="20"/>
      <c r="I196" s="20"/>
      <c r="J196" s="20"/>
      <c r="K196" s="20"/>
      <c r="L196" s="20"/>
    </row>
    <row r="197" spans="2:12">
      <c r="B197" s="21" t="s">
        <v>21</v>
      </c>
      <c r="C197" s="20"/>
      <c r="D197" s="20"/>
      <c r="E197" s="20"/>
      <c r="F197" s="20"/>
      <c r="G197" s="20"/>
      <c r="H197" s="20"/>
      <c r="I197" s="20"/>
      <c r="J197" s="20"/>
      <c r="K197" s="20"/>
      <c r="L197" s="20"/>
    </row>
    <row r="198" spans="2:12">
      <c r="B198" s="21" t="s">
        <v>22</v>
      </c>
      <c r="C198" s="20"/>
      <c r="D198" s="20"/>
      <c r="E198" s="20"/>
      <c r="F198" s="20"/>
      <c r="G198" s="20"/>
      <c r="H198" s="20"/>
      <c r="I198" s="20"/>
      <c r="J198" s="20"/>
      <c r="K198" s="20"/>
      <c r="L198" s="20"/>
    </row>
    <row r="199" spans="2:12">
      <c r="B199" s="21" t="s">
        <v>23</v>
      </c>
      <c r="C199" s="20"/>
      <c r="D199" s="20"/>
      <c r="E199" s="20"/>
      <c r="F199" s="20"/>
      <c r="G199" s="20"/>
      <c r="H199" s="20"/>
      <c r="I199" s="20"/>
      <c r="J199" s="20"/>
      <c r="K199" s="20"/>
      <c r="L199" s="20"/>
    </row>
    <row r="200" spans="2:12">
      <c r="B200" s="21" t="s">
        <v>24</v>
      </c>
      <c r="C200" s="20"/>
      <c r="D200" s="20"/>
      <c r="E200" s="20"/>
      <c r="F200" s="20"/>
      <c r="G200" s="20"/>
      <c r="H200" s="20"/>
      <c r="I200" s="20"/>
      <c r="J200" s="20"/>
      <c r="K200" s="20"/>
      <c r="L200" s="20"/>
    </row>
    <row r="201" spans="2:12">
      <c r="B201" s="21" t="s">
        <v>25</v>
      </c>
      <c r="C201" s="20"/>
      <c r="D201" s="20"/>
      <c r="E201" s="20"/>
      <c r="F201" s="20"/>
      <c r="G201" s="20"/>
      <c r="H201" s="20"/>
      <c r="I201" s="20"/>
      <c r="J201" s="20"/>
      <c r="K201" s="20"/>
      <c r="L201" s="20"/>
    </row>
    <row r="202" spans="2:12">
      <c r="B202" s="21" t="s">
        <v>26</v>
      </c>
      <c r="C202" s="20"/>
      <c r="D202" s="20"/>
      <c r="E202" s="20"/>
      <c r="F202" s="20"/>
      <c r="G202" s="20"/>
      <c r="H202" s="20"/>
      <c r="I202" s="20"/>
      <c r="J202" s="20"/>
      <c r="K202" s="20"/>
      <c r="L202" s="20"/>
    </row>
    <row r="203" spans="2:12">
      <c r="B203" s="21" t="s">
        <v>27</v>
      </c>
      <c r="C203" s="20"/>
      <c r="D203" s="20"/>
      <c r="E203" s="20"/>
      <c r="F203" s="20"/>
      <c r="G203" s="20"/>
      <c r="H203" s="20"/>
      <c r="I203" s="20"/>
      <c r="J203" s="20"/>
      <c r="K203" s="20"/>
      <c r="L203" s="20"/>
    </row>
    <row r="204" spans="2:12">
      <c r="B204" s="5" t="s">
        <v>28</v>
      </c>
    </row>
    <row r="205" spans="2:12">
      <c r="B205" s="5" t="s">
        <v>29</v>
      </c>
    </row>
    <row r="206" spans="2:12">
      <c r="B206" s="5" t="s">
        <v>30</v>
      </c>
    </row>
    <row r="207" spans="2:12">
      <c r="B207" s="5"/>
    </row>
    <row r="208" spans="2:12">
      <c r="B208" s="5" t="s">
        <v>31</v>
      </c>
    </row>
    <row r="209" spans="2:13">
      <c r="B209" s="5" t="s">
        <v>32</v>
      </c>
    </row>
    <row r="210" spans="2:13">
      <c r="B210" s="5" t="s">
        <v>33</v>
      </c>
    </row>
    <row r="211" spans="2:13">
      <c r="B211" s="5"/>
    </row>
    <row r="212" spans="2:13">
      <c r="B212" s="5" t="s">
        <v>34</v>
      </c>
    </row>
    <row r="213" spans="2:13" ht="16.5" thickBot="1">
      <c r="B213" s="5" t="s">
        <v>35</v>
      </c>
    </row>
    <row r="214" spans="2:13" ht="25.5">
      <c r="B214" s="200" t="s">
        <v>36</v>
      </c>
      <c r="C214" s="203" t="s">
        <v>37</v>
      </c>
      <c r="D214" s="9" t="s">
        <v>38</v>
      </c>
      <c r="E214" s="10" t="s">
        <v>40</v>
      </c>
      <c r="F214" s="10" t="s">
        <v>41</v>
      </c>
      <c r="G214" s="9" t="s">
        <v>42</v>
      </c>
      <c r="H214" s="9" t="s">
        <v>44</v>
      </c>
      <c r="I214" s="203" t="s">
        <v>46</v>
      </c>
    </row>
    <row r="215" spans="2:13">
      <c r="B215" s="201"/>
      <c r="C215" s="204"/>
      <c r="D215" s="11"/>
      <c r="E215" s="11" t="s">
        <v>49</v>
      </c>
      <c r="F215" s="11" t="s">
        <v>50</v>
      </c>
      <c r="G215" s="12"/>
      <c r="H215" s="11"/>
      <c r="I215" s="204"/>
    </row>
    <row r="216" spans="2:13">
      <c r="B216" s="201"/>
      <c r="C216" s="204"/>
      <c r="D216" s="13" t="s">
        <v>39</v>
      </c>
      <c r="E216" s="14"/>
      <c r="F216" s="14"/>
      <c r="G216" s="12" t="s">
        <v>43</v>
      </c>
      <c r="H216" s="11" t="s">
        <v>45</v>
      </c>
      <c r="I216" s="204"/>
    </row>
    <row r="217" spans="2:13" ht="16.5" thickBot="1">
      <c r="B217" s="202"/>
      <c r="C217" s="205"/>
      <c r="D217" s="15"/>
      <c r="E217" s="15"/>
      <c r="F217" s="15"/>
      <c r="G217" s="15"/>
      <c r="H217" s="16"/>
      <c r="I217" s="205"/>
    </row>
    <row r="218" spans="2:13" ht="16.5" thickBot="1">
      <c r="B218" s="197">
        <v>1</v>
      </c>
      <c r="C218" s="7">
        <v>1</v>
      </c>
      <c r="D218" s="7">
        <v>25</v>
      </c>
      <c r="E218" s="7">
        <v>5</v>
      </c>
      <c r="F218" s="23">
        <v>4.9989999999999997</v>
      </c>
      <c r="G218" s="7">
        <f>F218-E218</f>
        <v>-1.000000000000334E-3</v>
      </c>
      <c r="H218" s="7">
        <f>((F218-E218)/E218)*100</f>
        <v>-2.0000000000006679E-2</v>
      </c>
      <c r="I218" s="8"/>
    </row>
    <row r="219" spans="2:13" ht="16.5" thickBot="1">
      <c r="B219" s="198"/>
      <c r="C219" s="7">
        <v>2</v>
      </c>
      <c r="D219" s="7">
        <v>25</v>
      </c>
      <c r="E219" s="7">
        <v>5</v>
      </c>
      <c r="F219" s="23">
        <v>4.9969999999999999</v>
      </c>
      <c r="G219" s="7">
        <f>F219-E219</f>
        <v>-3.0000000000001137E-3</v>
      </c>
      <c r="H219" s="7">
        <f>((F219-E219)/E219)*100</f>
        <v>-6.0000000000002274E-2</v>
      </c>
      <c r="I219" s="8"/>
      <c r="L219" s="24">
        <f>(H218+H219)/2</f>
        <v>-4.0000000000004476E-2</v>
      </c>
    </row>
    <row r="221" spans="2:13">
      <c r="C221" s="6" t="s">
        <v>47</v>
      </c>
    </row>
    <row r="222" spans="2:13">
      <c r="B222" s="6"/>
    </row>
    <row r="223" spans="2:13" ht="18.75">
      <c r="B223" s="6"/>
      <c r="C223" s="34" t="s">
        <v>66</v>
      </c>
      <c r="D223" s="34"/>
      <c r="E223" s="34"/>
      <c r="F223" s="36" t="s">
        <v>73</v>
      </c>
      <c r="G223" s="36"/>
      <c r="H223" s="36"/>
      <c r="I223" s="36"/>
      <c r="J223" s="36"/>
      <c r="K223" s="36"/>
      <c r="L223" s="36"/>
      <c r="M223" s="35"/>
    </row>
    <row r="224" spans="2:13">
      <c r="B224" s="6"/>
      <c r="D224" s="4"/>
      <c r="E224" s="4"/>
      <c r="F224" s="4"/>
      <c r="G224" s="4"/>
      <c r="H224" s="4"/>
      <c r="I224" s="4"/>
    </row>
    <row r="225" spans="2:12">
      <c r="B225" s="6"/>
      <c r="D225" s="1" t="s">
        <v>68</v>
      </c>
    </row>
    <row r="226" spans="2:1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</row>
    <row r="227" spans="2:12">
      <c r="B227" s="22" t="s">
        <v>194</v>
      </c>
      <c r="D227" s="22"/>
      <c r="E227" s="22"/>
      <c r="F227" s="22"/>
      <c r="G227" s="22"/>
      <c r="H227" s="22"/>
      <c r="I227" s="22"/>
      <c r="J227" s="22"/>
      <c r="K227" s="22"/>
      <c r="L227" s="22"/>
    </row>
    <row r="228" spans="2:1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</row>
    <row r="229" spans="2:12">
      <c r="B229" s="6"/>
      <c r="C229" s="6"/>
    </row>
    <row r="231" spans="2:12">
      <c r="I231" s="213" t="s">
        <v>0</v>
      </c>
      <c r="J231" s="213"/>
      <c r="K231" s="213"/>
      <c r="L231" s="213"/>
    </row>
    <row r="232" spans="2:12">
      <c r="I232" s="213" t="s">
        <v>1</v>
      </c>
      <c r="J232" s="213"/>
      <c r="K232" s="213"/>
      <c r="L232" s="213"/>
    </row>
    <row r="233" spans="2:12">
      <c r="I233" s="213" t="s">
        <v>59</v>
      </c>
      <c r="J233" s="213"/>
      <c r="K233" s="213"/>
      <c r="L233" s="213"/>
    </row>
    <row r="234" spans="2:12">
      <c r="I234" s="213" t="s">
        <v>2</v>
      </c>
      <c r="J234" s="213"/>
      <c r="K234" s="213"/>
      <c r="L234" s="213"/>
    </row>
    <row r="235" spans="2:12">
      <c r="I235" s="213"/>
      <c r="J235" s="213"/>
      <c r="K235" s="213"/>
      <c r="L235" s="213"/>
    </row>
    <row r="236" spans="2:12">
      <c r="I236" s="28"/>
      <c r="J236" s="28"/>
      <c r="K236" s="28"/>
      <c r="L236" s="28"/>
    </row>
    <row r="237" spans="2:12">
      <c r="H237" s="3" t="s">
        <v>58</v>
      </c>
      <c r="J237" s="213" t="s">
        <v>57</v>
      </c>
      <c r="K237" s="213"/>
      <c r="L237" s="213"/>
    </row>
    <row r="239" spans="2:12">
      <c r="B239" s="1" t="s">
        <v>3</v>
      </c>
      <c r="I239" s="4" t="s">
        <v>56</v>
      </c>
      <c r="J239" s="4"/>
      <c r="K239" s="4"/>
      <c r="L239" s="28">
        <v>4</v>
      </c>
    </row>
    <row r="241" spans="2:13">
      <c r="B241" s="1" t="s">
        <v>4</v>
      </c>
      <c r="D241" s="214" t="str">
        <f>J237</f>
        <v>11.03.2023y</v>
      </c>
      <c r="E241" s="214"/>
      <c r="F241" s="28"/>
      <c r="G241" s="28"/>
      <c r="H241" s="4"/>
      <c r="I241" s="4" t="s">
        <v>5</v>
      </c>
      <c r="J241" s="4"/>
      <c r="K241" s="214" t="str">
        <f>D241</f>
        <v>11.03.2023y</v>
      </c>
      <c r="L241" s="214"/>
    </row>
    <row r="244" spans="2:13">
      <c r="B244" s="211" t="s">
        <v>7</v>
      </c>
      <c r="C244" s="211"/>
      <c r="D244" s="38" t="s">
        <v>193</v>
      </c>
      <c r="E244" s="38"/>
      <c r="F244" s="38"/>
      <c r="G244" s="38"/>
      <c r="H244" s="38"/>
      <c r="I244" s="38"/>
      <c r="J244" s="38"/>
      <c r="K244" s="38"/>
      <c r="L244" s="38"/>
      <c r="M244" s="38"/>
    </row>
    <row r="245" spans="2:13">
      <c r="B245" s="211" t="s">
        <v>6</v>
      </c>
      <c r="C245" s="211"/>
      <c r="D245" s="38" t="s">
        <v>60</v>
      </c>
      <c r="E245" s="38"/>
      <c r="F245" s="38"/>
      <c r="G245" s="38"/>
      <c r="H245" s="38"/>
      <c r="I245" s="38"/>
      <c r="J245" s="38"/>
      <c r="K245" s="38"/>
      <c r="L245" s="38"/>
      <c r="M245" s="38"/>
    </row>
    <row r="246" spans="2:13">
      <c r="B246" s="29"/>
      <c r="C246" s="29"/>
      <c r="D246" s="32" t="s">
        <v>61</v>
      </c>
      <c r="E246" s="32"/>
      <c r="F246" s="32"/>
      <c r="G246" s="32"/>
      <c r="H246" s="32"/>
      <c r="I246" s="32"/>
      <c r="J246" s="32"/>
      <c r="K246" s="32"/>
      <c r="L246" s="32"/>
      <c r="M246" s="32"/>
    </row>
    <row r="247" spans="2:13">
      <c r="B247" s="29"/>
      <c r="C247" s="29"/>
      <c r="D247" s="38" t="s">
        <v>62</v>
      </c>
      <c r="E247" s="38"/>
      <c r="F247" s="38"/>
      <c r="G247" s="38"/>
      <c r="H247" s="38"/>
      <c r="I247" s="38"/>
      <c r="J247" s="38"/>
      <c r="K247" s="38"/>
      <c r="L247" s="38"/>
      <c r="M247" s="38"/>
    </row>
    <row r="248" spans="2:13">
      <c r="D248" s="4"/>
      <c r="E248" s="4"/>
      <c r="F248" s="4"/>
      <c r="G248" s="4"/>
      <c r="H248" s="4"/>
      <c r="I248" s="4"/>
      <c r="J248" s="4"/>
    </row>
    <row r="250" spans="2:13">
      <c r="B250" s="4" t="s">
        <v>8</v>
      </c>
      <c r="C250" s="4"/>
      <c r="D250" s="212" t="s">
        <v>63</v>
      </c>
      <c r="E250" s="212"/>
      <c r="F250" s="212"/>
      <c r="G250" s="212"/>
      <c r="H250" s="212"/>
      <c r="I250" s="212"/>
    </row>
    <row r="251" spans="2:13">
      <c r="B251" s="4" t="s">
        <v>9</v>
      </c>
      <c r="C251" s="4"/>
      <c r="D251" s="212"/>
      <c r="E251" s="212"/>
      <c r="F251" s="212"/>
      <c r="G251" s="212"/>
      <c r="H251" s="212"/>
      <c r="I251" s="212"/>
    </row>
    <row r="253" spans="2:13">
      <c r="B253" s="206" t="s">
        <v>10</v>
      </c>
      <c r="C253" s="206"/>
      <c r="D253" s="213" t="s">
        <v>11</v>
      </c>
      <c r="E253" s="213"/>
      <c r="F253" s="213"/>
      <c r="G253" s="213"/>
      <c r="H253" s="213"/>
      <c r="I253" s="213"/>
    </row>
    <row r="255" spans="2:13">
      <c r="B255" s="206" t="s">
        <v>12</v>
      </c>
      <c r="C255" s="206"/>
      <c r="D255" s="215" t="s">
        <v>13</v>
      </c>
      <c r="E255" s="215"/>
      <c r="F255" s="215"/>
      <c r="G255" s="215"/>
      <c r="H255" s="215"/>
      <c r="I255" s="215"/>
      <c r="J255" s="215"/>
      <c r="K255" s="215"/>
      <c r="L255" s="215"/>
    </row>
    <row r="256" spans="2:13">
      <c r="B256" s="30"/>
      <c r="C256" s="30"/>
      <c r="D256" s="31"/>
      <c r="E256" s="31"/>
      <c r="F256" s="31"/>
      <c r="G256" s="31"/>
      <c r="H256" s="31"/>
      <c r="I256" s="31"/>
      <c r="J256" s="31"/>
      <c r="K256" s="31"/>
      <c r="L256" s="31"/>
    </row>
    <row r="257" spans="2:12">
      <c r="B257" s="208" t="s">
        <v>64</v>
      </c>
      <c r="C257" s="208"/>
      <c r="D257" s="209" t="s">
        <v>65</v>
      </c>
      <c r="E257" s="209"/>
      <c r="F257" s="209"/>
      <c r="G257" s="209"/>
      <c r="H257" s="209"/>
      <c r="I257" s="209"/>
      <c r="J257" s="209"/>
      <c r="K257" s="209"/>
      <c r="L257" s="209"/>
    </row>
    <row r="258" spans="2:12">
      <c r="D258" s="4"/>
      <c r="E258" s="4"/>
      <c r="F258" s="4"/>
      <c r="G258" s="4"/>
      <c r="H258" s="4"/>
      <c r="I258" s="4"/>
    </row>
    <row r="259" spans="2:12">
      <c r="B259" s="206" t="s">
        <v>14</v>
      </c>
      <c r="C259" s="206"/>
      <c r="D259" s="210" t="s">
        <v>55</v>
      </c>
      <c r="E259" s="210"/>
      <c r="F259" s="210"/>
      <c r="G259" s="210"/>
      <c r="H259" s="210"/>
    </row>
    <row r="260" spans="2:12">
      <c r="B260" s="30"/>
      <c r="C260" s="30"/>
      <c r="D260" s="210"/>
      <c r="E260" s="210"/>
      <c r="F260" s="210"/>
      <c r="G260" s="210"/>
      <c r="H260" s="210"/>
    </row>
    <row r="261" spans="2:12">
      <c r="B261" s="30"/>
      <c r="C261" s="30"/>
      <c r="D261" s="210"/>
      <c r="E261" s="210"/>
      <c r="F261" s="210"/>
      <c r="G261" s="210"/>
      <c r="H261" s="210"/>
    </row>
    <row r="263" spans="2:12">
      <c r="B263" s="206" t="s">
        <v>15</v>
      </c>
      <c r="C263" s="206"/>
      <c r="D263" s="207" t="s">
        <v>54</v>
      </c>
      <c r="E263" s="199"/>
      <c r="F263" s="199"/>
      <c r="G263" s="199"/>
      <c r="H263" s="199"/>
      <c r="I263" s="199"/>
      <c r="J263" s="199"/>
      <c r="K263" s="199"/>
      <c r="L263" s="199"/>
    </row>
    <row r="264" spans="2:12">
      <c r="D264" s="199" t="s">
        <v>53</v>
      </c>
      <c r="E264" s="199"/>
      <c r="F264" s="199"/>
      <c r="G264" s="199"/>
      <c r="H264" s="199"/>
      <c r="I264" s="199"/>
      <c r="J264" s="199"/>
      <c r="K264" s="199"/>
      <c r="L264" s="199"/>
    </row>
    <row r="265" spans="2:12">
      <c r="D265" s="199" t="s">
        <v>51</v>
      </c>
      <c r="E265" s="199"/>
      <c r="F265" s="199"/>
      <c r="G265" s="199"/>
      <c r="H265" s="199"/>
      <c r="I265" s="199"/>
      <c r="J265" s="199"/>
      <c r="K265" s="199"/>
      <c r="L265" s="199"/>
    </row>
    <row r="266" spans="2:12">
      <c r="D266" s="207" t="s">
        <v>48</v>
      </c>
      <c r="E266" s="199"/>
      <c r="F266" s="199"/>
      <c r="G266" s="199"/>
      <c r="H266" s="199"/>
      <c r="I266" s="199"/>
      <c r="J266" s="199"/>
      <c r="K266" s="199"/>
      <c r="L266" s="199"/>
    </row>
    <row r="267" spans="2:12">
      <c r="D267" s="199" t="s">
        <v>52</v>
      </c>
      <c r="E267" s="199"/>
      <c r="F267" s="199"/>
      <c r="G267" s="199"/>
      <c r="H267" s="199"/>
      <c r="I267" s="199"/>
      <c r="J267" s="199"/>
      <c r="K267" s="199"/>
      <c r="L267" s="199"/>
    </row>
    <row r="268" spans="2:12">
      <c r="D268" s="199" t="s">
        <v>16</v>
      </c>
      <c r="E268" s="199"/>
      <c r="F268" s="199"/>
      <c r="G268" s="199"/>
      <c r="H268" s="199"/>
      <c r="I268" s="199"/>
      <c r="J268" s="199"/>
      <c r="K268" s="199"/>
      <c r="L268" s="199"/>
    </row>
    <row r="269" spans="2:12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</row>
    <row r="270" spans="2:12">
      <c r="B270" s="19" t="s">
        <v>17</v>
      </c>
      <c r="C270" s="20"/>
      <c r="D270" s="20"/>
      <c r="E270" s="20"/>
      <c r="F270" s="20"/>
      <c r="G270" s="20"/>
      <c r="H270" s="20"/>
      <c r="I270" s="20"/>
      <c r="J270" s="20"/>
      <c r="K270" s="20"/>
      <c r="L270" s="20"/>
    </row>
    <row r="271" spans="2:12">
      <c r="B271" s="21" t="s">
        <v>18</v>
      </c>
      <c r="C271" s="20"/>
      <c r="D271" s="20"/>
      <c r="E271" s="20"/>
      <c r="F271" s="20"/>
      <c r="G271" s="20"/>
      <c r="H271" s="20"/>
      <c r="I271" s="20"/>
      <c r="J271" s="20"/>
      <c r="K271" s="20"/>
      <c r="L271" s="20"/>
    </row>
    <row r="272" spans="2:12">
      <c r="B272" s="19" t="s">
        <v>19</v>
      </c>
      <c r="C272" s="20"/>
      <c r="D272" s="20"/>
      <c r="E272" s="20"/>
      <c r="F272" s="20"/>
      <c r="G272" s="20"/>
      <c r="H272" s="20"/>
      <c r="I272" s="20"/>
      <c r="J272" s="20"/>
      <c r="K272" s="20"/>
      <c r="L272" s="20"/>
    </row>
    <row r="273" spans="2:12">
      <c r="B273" s="21" t="s">
        <v>20</v>
      </c>
      <c r="C273" s="20"/>
      <c r="D273" s="20"/>
      <c r="E273" s="20"/>
      <c r="F273" s="20"/>
      <c r="G273" s="20"/>
      <c r="H273" s="20"/>
      <c r="I273" s="20"/>
      <c r="J273" s="20"/>
      <c r="K273" s="20"/>
      <c r="L273" s="20"/>
    </row>
    <row r="274" spans="2:12">
      <c r="B274" s="21" t="s">
        <v>21</v>
      </c>
      <c r="C274" s="20"/>
      <c r="D274" s="20"/>
      <c r="E274" s="20"/>
      <c r="F274" s="20"/>
      <c r="G274" s="20"/>
      <c r="H274" s="20"/>
      <c r="I274" s="20"/>
      <c r="J274" s="20"/>
      <c r="K274" s="20"/>
      <c r="L274" s="20"/>
    </row>
    <row r="275" spans="2:12">
      <c r="B275" s="21" t="s">
        <v>22</v>
      </c>
      <c r="C275" s="20"/>
      <c r="D275" s="20"/>
      <c r="E275" s="20"/>
      <c r="F275" s="20"/>
      <c r="G275" s="20"/>
      <c r="H275" s="20"/>
      <c r="I275" s="20"/>
      <c r="J275" s="20"/>
      <c r="K275" s="20"/>
      <c r="L275" s="20"/>
    </row>
    <row r="276" spans="2:12">
      <c r="B276" s="21" t="s">
        <v>23</v>
      </c>
      <c r="C276" s="20"/>
      <c r="D276" s="20"/>
      <c r="E276" s="20"/>
      <c r="F276" s="20"/>
      <c r="G276" s="20"/>
      <c r="H276" s="20"/>
      <c r="I276" s="20"/>
      <c r="J276" s="20"/>
      <c r="K276" s="20"/>
      <c r="L276" s="20"/>
    </row>
    <row r="277" spans="2:12">
      <c r="B277" s="21" t="s">
        <v>24</v>
      </c>
      <c r="C277" s="20"/>
      <c r="D277" s="20"/>
      <c r="E277" s="20"/>
      <c r="F277" s="20"/>
      <c r="G277" s="20"/>
      <c r="H277" s="20"/>
      <c r="I277" s="20"/>
      <c r="J277" s="20"/>
      <c r="K277" s="20"/>
      <c r="L277" s="20"/>
    </row>
    <row r="278" spans="2:12">
      <c r="B278" s="21" t="s">
        <v>25</v>
      </c>
      <c r="C278" s="20"/>
      <c r="D278" s="20"/>
      <c r="E278" s="20"/>
      <c r="F278" s="20"/>
      <c r="G278" s="20"/>
      <c r="H278" s="20"/>
      <c r="I278" s="20"/>
      <c r="J278" s="20"/>
      <c r="K278" s="20"/>
      <c r="L278" s="20"/>
    </row>
    <row r="279" spans="2:12">
      <c r="B279" s="21" t="s">
        <v>26</v>
      </c>
      <c r="C279" s="20"/>
      <c r="D279" s="20"/>
      <c r="E279" s="20"/>
      <c r="F279" s="20"/>
      <c r="G279" s="20"/>
      <c r="H279" s="20"/>
      <c r="I279" s="20"/>
      <c r="J279" s="20"/>
      <c r="K279" s="20"/>
      <c r="L279" s="20"/>
    </row>
    <row r="280" spans="2:12">
      <c r="B280" s="21" t="s">
        <v>27</v>
      </c>
      <c r="C280" s="20"/>
      <c r="D280" s="20"/>
      <c r="E280" s="20"/>
      <c r="F280" s="20"/>
      <c r="G280" s="20"/>
      <c r="H280" s="20"/>
      <c r="I280" s="20"/>
      <c r="J280" s="20"/>
      <c r="K280" s="20"/>
      <c r="L280" s="20"/>
    </row>
    <row r="281" spans="2:12">
      <c r="B281" s="5" t="s">
        <v>28</v>
      </c>
    </row>
    <row r="282" spans="2:12">
      <c r="B282" s="5" t="s">
        <v>29</v>
      </c>
    </row>
    <row r="283" spans="2:12">
      <c r="B283" s="5" t="s">
        <v>30</v>
      </c>
    </row>
    <row r="284" spans="2:12">
      <c r="B284" s="5"/>
    </row>
    <row r="285" spans="2:12">
      <c r="B285" s="5" t="s">
        <v>31</v>
      </c>
    </row>
    <row r="286" spans="2:12">
      <c r="B286" s="5" t="s">
        <v>32</v>
      </c>
    </row>
    <row r="287" spans="2:12">
      <c r="B287" s="5" t="s">
        <v>33</v>
      </c>
    </row>
    <row r="288" spans="2:12">
      <c r="B288" s="5"/>
    </row>
    <row r="289" spans="2:13">
      <c r="B289" s="5" t="s">
        <v>34</v>
      </c>
    </row>
    <row r="290" spans="2:13" ht="16.5" thickBot="1">
      <c r="B290" s="5" t="s">
        <v>35</v>
      </c>
    </row>
    <row r="291" spans="2:13" ht="25.5">
      <c r="B291" s="200" t="s">
        <v>36</v>
      </c>
      <c r="C291" s="203" t="s">
        <v>37</v>
      </c>
      <c r="D291" s="9" t="s">
        <v>38</v>
      </c>
      <c r="E291" s="10" t="s">
        <v>40</v>
      </c>
      <c r="F291" s="10" t="s">
        <v>41</v>
      </c>
      <c r="G291" s="9" t="s">
        <v>42</v>
      </c>
      <c r="H291" s="9" t="s">
        <v>44</v>
      </c>
      <c r="I291" s="203" t="s">
        <v>46</v>
      </c>
    </row>
    <row r="292" spans="2:13">
      <c r="B292" s="201"/>
      <c r="C292" s="204"/>
      <c r="D292" s="11"/>
      <c r="E292" s="11" t="s">
        <v>49</v>
      </c>
      <c r="F292" s="11" t="s">
        <v>50</v>
      </c>
      <c r="G292" s="12"/>
      <c r="H292" s="11"/>
      <c r="I292" s="204"/>
    </row>
    <row r="293" spans="2:13">
      <c r="B293" s="201"/>
      <c r="C293" s="204"/>
      <c r="D293" s="13" t="s">
        <v>39</v>
      </c>
      <c r="E293" s="14"/>
      <c r="F293" s="14"/>
      <c r="G293" s="12" t="s">
        <v>43</v>
      </c>
      <c r="H293" s="11" t="s">
        <v>45</v>
      </c>
      <c r="I293" s="204"/>
    </row>
    <row r="294" spans="2:13" ht="16.5" thickBot="1">
      <c r="B294" s="202"/>
      <c r="C294" s="205"/>
      <c r="D294" s="15"/>
      <c r="E294" s="15"/>
      <c r="F294" s="15"/>
      <c r="G294" s="15"/>
      <c r="H294" s="16"/>
      <c r="I294" s="205"/>
    </row>
    <row r="295" spans="2:13" ht="16.5" thickBot="1">
      <c r="B295" s="197">
        <v>1</v>
      </c>
      <c r="C295" s="7">
        <v>1</v>
      </c>
      <c r="D295" s="7">
        <v>25</v>
      </c>
      <c r="E295" s="7">
        <v>5</v>
      </c>
      <c r="F295" s="23">
        <v>4.9989999999999997</v>
      </c>
      <c r="G295" s="7">
        <f>F295-E295</f>
        <v>-1.000000000000334E-3</v>
      </c>
      <c r="H295" s="7">
        <f>((F295-E295)/E295)*100</f>
        <v>-2.0000000000006679E-2</v>
      </c>
      <c r="I295" s="8"/>
    </row>
    <row r="296" spans="2:13" ht="16.5" thickBot="1">
      <c r="B296" s="198"/>
      <c r="C296" s="7">
        <v>2</v>
      </c>
      <c r="D296" s="7">
        <v>25</v>
      </c>
      <c r="E296" s="7">
        <v>5</v>
      </c>
      <c r="F296" s="23">
        <v>4.9969999999999999</v>
      </c>
      <c r="G296" s="7">
        <f>F296-E296</f>
        <v>-3.0000000000001137E-3</v>
      </c>
      <c r="H296" s="7">
        <f>((F296-E296)/E296)*100</f>
        <v>-6.0000000000002274E-2</v>
      </c>
      <c r="I296" s="8"/>
      <c r="L296" s="24">
        <f>(H295+H296)/2</f>
        <v>-4.0000000000004476E-2</v>
      </c>
    </row>
    <row r="298" spans="2:13">
      <c r="C298" s="6" t="s">
        <v>47</v>
      </c>
    </row>
    <row r="299" spans="2:13">
      <c r="B299" s="6"/>
    </row>
    <row r="300" spans="2:13" ht="18.75">
      <c r="B300" s="6"/>
      <c r="C300" s="34" t="s">
        <v>66</v>
      </c>
      <c r="D300" s="34"/>
      <c r="E300" s="34"/>
      <c r="F300" s="36" t="s">
        <v>73</v>
      </c>
      <c r="G300" s="36"/>
      <c r="H300" s="36"/>
      <c r="I300" s="36"/>
      <c r="J300" s="36"/>
      <c r="K300" s="36"/>
      <c r="L300" s="36"/>
      <c r="M300" s="35"/>
    </row>
    <row r="301" spans="2:13">
      <c r="B301" s="6"/>
      <c r="D301" s="4"/>
      <c r="E301" s="4"/>
      <c r="F301" s="4"/>
      <c r="G301" s="4"/>
      <c r="H301" s="4"/>
      <c r="I301" s="4"/>
    </row>
    <row r="302" spans="2:13">
      <c r="B302" s="6"/>
      <c r="D302" s="1" t="s">
        <v>68</v>
      </c>
    </row>
    <row r="303" spans="2:13"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</row>
    <row r="304" spans="2:13">
      <c r="B304" s="22" t="s">
        <v>194</v>
      </c>
      <c r="D304" s="22"/>
      <c r="E304" s="22"/>
      <c r="F304" s="22"/>
      <c r="G304" s="22"/>
      <c r="H304" s="22"/>
      <c r="I304" s="22"/>
      <c r="J304" s="22"/>
      <c r="K304" s="22"/>
      <c r="L304" s="22"/>
    </row>
    <row r="305" spans="2:12"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</row>
    <row r="306" spans="2:12">
      <c r="B306" s="6"/>
      <c r="C306" s="6"/>
    </row>
    <row r="308" spans="2:12">
      <c r="I308" s="213" t="s">
        <v>0</v>
      </c>
      <c r="J308" s="213"/>
      <c r="K308" s="213"/>
      <c r="L308" s="213"/>
    </row>
    <row r="309" spans="2:12">
      <c r="I309" s="213" t="s">
        <v>1</v>
      </c>
      <c r="J309" s="213"/>
      <c r="K309" s="213"/>
      <c r="L309" s="213"/>
    </row>
    <row r="310" spans="2:12">
      <c r="I310" s="213" t="s">
        <v>59</v>
      </c>
      <c r="J310" s="213"/>
      <c r="K310" s="213"/>
      <c r="L310" s="213"/>
    </row>
    <row r="311" spans="2:12">
      <c r="I311" s="213" t="s">
        <v>2</v>
      </c>
      <c r="J311" s="213"/>
      <c r="K311" s="213"/>
      <c r="L311" s="213"/>
    </row>
    <row r="312" spans="2:12">
      <c r="I312" s="213"/>
      <c r="J312" s="213"/>
      <c r="K312" s="213"/>
      <c r="L312" s="213"/>
    </row>
    <row r="313" spans="2:12">
      <c r="I313" s="28"/>
      <c r="J313" s="28"/>
      <c r="K313" s="28"/>
      <c r="L313" s="28"/>
    </row>
    <row r="314" spans="2:12">
      <c r="H314" s="3" t="s">
        <v>58</v>
      </c>
      <c r="J314" s="213" t="s">
        <v>69</v>
      </c>
      <c r="K314" s="213"/>
      <c r="L314" s="213"/>
    </row>
    <row r="316" spans="2:12">
      <c r="B316" s="1" t="s">
        <v>3</v>
      </c>
      <c r="I316" s="4" t="s">
        <v>56</v>
      </c>
      <c r="J316" s="4"/>
      <c r="K316" s="4"/>
      <c r="L316" s="28">
        <v>5</v>
      </c>
    </row>
    <row r="318" spans="2:12">
      <c r="B318" s="1" t="s">
        <v>4</v>
      </c>
      <c r="D318" s="214" t="str">
        <f>J314</f>
        <v>12.03.2023y</v>
      </c>
      <c r="E318" s="214"/>
      <c r="F318" s="28"/>
      <c r="G318" s="28"/>
      <c r="H318" s="4"/>
      <c r="I318" s="4" t="s">
        <v>5</v>
      </c>
      <c r="J318" s="4"/>
      <c r="K318" s="214" t="str">
        <f>D318</f>
        <v>12.03.2023y</v>
      </c>
      <c r="L318" s="214"/>
    </row>
    <row r="321" spans="2:13">
      <c r="B321" s="211" t="s">
        <v>7</v>
      </c>
      <c r="C321" s="211"/>
      <c r="D321" s="38" t="s">
        <v>193</v>
      </c>
      <c r="E321" s="38"/>
      <c r="F321" s="38"/>
      <c r="G321" s="38"/>
      <c r="H321" s="38"/>
      <c r="I321" s="38"/>
      <c r="J321" s="38"/>
      <c r="K321" s="38"/>
      <c r="L321" s="38"/>
      <c r="M321" s="38"/>
    </row>
    <row r="322" spans="2:13">
      <c r="B322" s="211" t="s">
        <v>6</v>
      </c>
      <c r="C322" s="211"/>
      <c r="D322" s="38" t="s">
        <v>60</v>
      </c>
      <c r="E322" s="38"/>
      <c r="F322" s="38"/>
      <c r="G322" s="38"/>
      <c r="H322" s="38"/>
      <c r="I322" s="38"/>
      <c r="J322" s="38"/>
      <c r="K322" s="38"/>
      <c r="L322" s="38"/>
      <c r="M322" s="38"/>
    </row>
    <row r="323" spans="2:13">
      <c r="B323" s="29"/>
      <c r="C323" s="29"/>
      <c r="D323" s="32" t="s">
        <v>61</v>
      </c>
      <c r="E323" s="32"/>
      <c r="F323" s="32"/>
      <c r="G323" s="32"/>
      <c r="H323" s="32"/>
      <c r="I323" s="32"/>
      <c r="J323" s="32"/>
      <c r="K323" s="32"/>
      <c r="L323" s="32"/>
      <c r="M323" s="32"/>
    </row>
    <row r="324" spans="2:13">
      <c r="B324" s="29"/>
      <c r="C324" s="29"/>
      <c r="D324" s="38" t="s">
        <v>62</v>
      </c>
      <c r="E324" s="38"/>
      <c r="F324" s="38"/>
      <c r="G324" s="38"/>
      <c r="H324" s="38"/>
      <c r="I324" s="38"/>
      <c r="J324" s="38"/>
      <c r="K324" s="38"/>
      <c r="L324" s="38"/>
      <c r="M324" s="38"/>
    </row>
    <row r="325" spans="2:13">
      <c r="D325" s="4"/>
      <c r="E325" s="4"/>
      <c r="F325" s="4"/>
      <c r="G325" s="4"/>
      <c r="H325" s="4"/>
      <c r="I325" s="4"/>
      <c r="J325" s="4"/>
    </row>
    <row r="327" spans="2:13">
      <c r="B327" s="4" t="s">
        <v>8</v>
      </c>
      <c r="C327" s="4"/>
      <c r="D327" s="212" t="s">
        <v>63</v>
      </c>
      <c r="E327" s="212"/>
      <c r="F327" s="212"/>
      <c r="G327" s="212"/>
      <c r="H327" s="212"/>
      <c r="I327" s="212"/>
    </row>
    <row r="328" spans="2:13">
      <c r="B328" s="4" t="s">
        <v>9</v>
      </c>
      <c r="C328" s="4"/>
      <c r="D328" s="212"/>
      <c r="E328" s="212"/>
      <c r="F328" s="212"/>
      <c r="G328" s="212"/>
      <c r="H328" s="212"/>
      <c r="I328" s="212"/>
    </row>
    <row r="330" spans="2:13">
      <c r="B330" s="206" t="s">
        <v>10</v>
      </c>
      <c r="C330" s="206"/>
      <c r="D330" s="213" t="s">
        <v>11</v>
      </c>
      <c r="E330" s="213"/>
      <c r="F330" s="213"/>
      <c r="G330" s="213"/>
      <c r="H330" s="213"/>
      <c r="I330" s="213"/>
    </row>
    <row r="332" spans="2:13">
      <c r="B332" s="206" t="s">
        <v>12</v>
      </c>
      <c r="C332" s="206"/>
      <c r="D332" s="215" t="s">
        <v>13</v>
      </c>
      <c r="E332" s="215"/>
      <c r="F332" s="215"/>
      <c r="G332" s="215"/>
      <c r="H332" s="215"/>
      <c r="I332" s="215"/>
      <c r="J332" s="215"/>
      <c r="K332" s="215"/>
      <c r="L332" s="215"/>
    </row>
    <row r="333" spans="2:13">
      <c r="B333" s="30"/>
      <c r="C333" s="30"/>
      <c r="D333" s="31"/>
      <c r="E333" s="31"/>
      <c r="F333" s="31"/>
      <c r="G333" s="31"/>
      <c r="H333" s="31"/>
      <c r="I333" s="31"/>
      <c r="J333" s="31"/>
      <c r="K333" s="31"/>
      <c r="L333" s="31"/>
    </row>
    <row r="334" spans="2:13">
      <c r="B334" s="208" t="s">
        <v>64</v>
      </c>
      <c r="C334" s="208"/>
      <c r="D334" s="209" t="s">
        <v>65</v>
      </c>
      <c r="E334" s="209"/>
      <c r="F334" s="209"/>
      <c r="G334" s="209"/>
      <c r="H334" s="209"/>
      <c r="I334" s="209"/>
      <c r="J334" s="209"/>
      <c r="K334" s="209"/>
      <c r="L334" s="209"/>
    </row>
    <row r="335" spans="2:13">
      <c r="D335" s="4"/>
      <c r="E335" s="4"/>
      <c r="F335" s="4"/>
      <c r="G335" s="4"/>
      <c r="H335" s="4"/>
      <c r="I335" s="4"/>
    </row>
    <row r="336" spans="2:13">
      <c r="B336" s="206" t="s">
        <v>14</v>
      </c>
      <c r="C336" s="206"/>
      <c r="D336" s="210" t="s">
        <v>55</v>
      </c>
      <c r="E336" s="210"/>
      <c r="F336" s="210"/>
      <c r="G336" s="210"/>
      <c r="H336" s="210"/>
    </row>
    <row r="337" spans="2:12">
      <c r="B337" s="30"/>
      <c r="C337" s="30"/>
      <c r="D337" s="210"/>
      <c r="E337" s="210"/>
      <c r="F337" s="210"/>
      <c r="G337" s="210"/>
      <c r="H337" s="210"/>
    </row>
    <row r="338" spans="2:12">
      <c r="B338" s="30"/>
      <c r="C338" s="30"/>
      <c r="D338" s="210"/>
      <c r="E338" s="210"/>
      <c r="F338" s="210"/>
      <c r="G338" s="210"/>
      <c r="H338" s="210"/>
    </row>
    <row r="340" spans="2:12">
      <c r="B340" s="206" t="s">
        <v>15</v>
      </c>
      <c r="C340" s="206"/>
      <c r="D340" s="207" t="s">
        <v>54</v>
      </c>
      <c r="E340" s="199"/>
      <c r="F340" s="199"/>
      <c r="G340" s="199"/>
      <c r="H340" s="199"/>
      <c r="I340" s="199"/>
      <c r="J340" s="199"/>
      <c r="K340" s="199"/>
      <c r="L340" s="199"/>
    </row>
    <row r="341" spans="2:12">
      <c r="D341" s="199" t="s">
        <v>53</v>
      </c>
      <c r="E341" s="199"/>
      <c r="F341" s="199"/>
      <c r="G341" s="199"/>
      <c r="H341" s="199"/>
      <c r="I341" s="199"/>
      <c r="J341" s="199"/>
      <c r="K341" s="199"/>
      <c r="L341" s="199"/>
    </row>
    <row r="342" spans="2:12">
      <c r="D342" s="199" t="s">
        <v>51</v>
      </c>
      <c r="E342" s="199"/>
      <c r="F342" s="199"/>
      <c r="G342" s="199"/>
      <c r="H342" s="199"/>
      <c r="I342" s="199"/>
      <c r="J342" s="199"/>
      <c r="K342" s="199"/>
      <c r="L342" s="199"/>
    </row>
    <row r="343" spans="2:12">
      <c r="D343" s="207" t="s">
        <v>48</v>
      </c>
      <c r="E343" s="199"/>
      <c r="F343" s="199"/>
      <c r="G343" s="199"/>
      <c r="H343" s="199"/>
      <c r="I343" s="199"/>
      <c r="J343" s="199"/>
      <c r="K343" s="199"/>
      <c r="L343" s="199"/>
    </row>
    <row r="344" spans="2:12">
      <c r="D344" s="199" t="s">
        <v>52</v>
      </c>
      <c r="E344" s="199"/>
      <c r="F344" s="199"/>
      <c r="G344" s="199"/>
      <c r="H344" s="199"/>
      <c r="I344" s="199"/>
      <c r="J344" s="199"/>
      <c r="K344" s="199"/>
      <c r="L344" s="199"/>
    </row>
    <row r="345" spans="2:12">
      <c r="D345" s="199" t="s">
        <v>16</v>
      </c>
      <c r="E345" s="199"/>
      <c r="F345" s="199"/>
      <c r="G345" s="199"/>
      <c r="H345" s="199"/>
      <c r="I345" s="199"/>
      <c r="J345" s="199"/>
      <c r="K345" s="199"/>
      <c r="L345" s="199"/>
    </row>
    <row r="346" spans="2:12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</row>
    <row r="347" spans="2:12">
      <c r="B347" s="19" t="s">
        <v>17</v>
      </c>
      <c r="C347" s="20"/>
      <c r="D347" s="20"/>
      <c r="E347" s="20"/>
      <c r="F347" s="20"/>
      <c r="G347" s="20"/>
      <c r="H347" s="20"/>
      <c r="I347" s="20"/>
      <c r="J347" s="20"/>
      <c r="K347" s="20"/>
      <c r="L347" s="20"/>
    </row>
    <row r="348" spans="2:12">
      <c r="B348" s="21" t="s">
        <v>18</v>
      </c>
      <c r="C348" s="20"/>
      <c r="D348" s="20"/>
      <c r="E348" s="20"/>
      <c r="F348" s="20"/>
      <c r="G348" s="20"/>
      <c r="H348" s="20"/>
      <c r="I348" s="20"/>
      <c r="J348" s="20"/>
      <c r="K348" s="20"/>
      <c r="L348" s="20"/>
    </row>
    <row r="349" spans="2:12">
      <c r="B349" s="19" t="s">
        <v>19</v>
      </c>
      <c r="C349" s="20"/>
      <c r="D349" s="20"/>
      <c r="E349" s="20"/>
      <c r="F349" s="20"/>
      <c r="G349" s="20"/>
      <c r="H349" s="20"/>
      <c r="I349" s="20"/>
      <c r="J349" s="20"/>
      <c r="K349" s="20"/>
      <c r="L349" s="20"/>
    </row>
    <row r="350" spans="2:12">
      <c r="B350" s="21" t="s">
        <v>20</v>
      </c>
      <c r="C350" s="20"/>
      <c r="D350" s="20"/>
      <c r="E350" s="20"/>
      <c r="F350" s="20"/>
      <c r="G350" s="20"/>
      <c r="H350" s="20"/>
      <c r="I350" s="20"/>
      <c r="J350" s="20"/>
      <c r="K350" s="20"/>
      <c r="L350" s="20"/>
    </row>
    <row r="351" spans="2:12">
      <c r="B351" s="21" t="s">
        <v>21</v>
      </c>
      <c r="C351" s="20"/>
      <c r="D351" s="20"/>
      <c r="E351" s="20"/>
      <c r="F351" s="20"/>
      <c r="G351" s="20"/>
      <c r="H351" s="20"/>
      <c r="I351" s="20"/>
      <c r="J351" s="20"/>
      <c r="K351" s="20"/>
      <c r="L351" s="20"/>
    </row>
    <row r="352" spans="2:12">
      <c r="B352" s="21" t="s">
        <v>22</v>
      </c>
      <c r="C352" s="20"/>
      <c r="D352" s="20"/>
      <c r="E352" s="20"/>
      <c r="F352" s="20"/>
      <c r="G352" s="20"/>
      <c r="H352" s="20"/>
      <c r="I352" s="20"/>
      <c r="J352" s="20"/>
      <c r="K352" s="20"/>
      <c r="L352" s="20"/>
    </row>
    <row r="353" spans="2:12">
      <c r="B353" s="21" t="s">
        <v>23</v>
      </c>
      <c r="C353" s="20"/>
      <c r="D353" s="20"/>
      <c r="E353" s="20"/>
      <c r="F353" s="20"/>
      <c r="G353" s="20"/>
      <c r="H353" s="20"/>
      <c r="I353" s="20"/>
      <c r="J353" s="20"/>
      <c r="K353" s="20"/>
      <c r="L353" s="20"/>
    </row>
    <row r="354" spans="2:12">
      <c r="B354" s="21" t="s">
        <v>24</v>
      </c>
      <c r="C354" s="20"/>
      <c r="D354" s="20"/>
      <c r="E354" s="20"/>
      <c r="F354" s="20"/>
      <c r="G354" s="20"/>
      <c r="H354" s="20"/>
      <c r="I354" s="20"/>
      <c r="J354" s="20"/>
      <c r="K354" s="20"/>
      <c r="L354" s="20"/>
    </row>
    <row r="355" spans="2:12">
      <c r="B355" s="21" t="s">
        <v>25</v>
      </c>
      <c r="C355" s="20"/>
      <c r="D355" s="20"/>
      <c r="E355" s="20"/>
      <c r="F355" s="20"/>
      <c r="G355" s="20"/>
      <c r="H355" s="20"/>
      <c r="I355" s="20"/>
      <c r="J355" s="20"/>
      <c r="K355" s="20"/>
      <c r="L355" s="20"/>
    </row>
    <row r="356" spans="2:12">
      <c r="B356" s="21" t="s">
        <v>26</v>
      </c>
      <c r="C356" s="20"/>
      <c r="D356" s="20"/>
      <c r="E356" s="20"/>
      <c r="F356" s="20"/>
      <c r="G356" s="20"/>
      <c r="H356" s="20"/>
      <c r="I356" s="20"/>
      <c r="J356" s="20"/>
      <c r="K356" s="20"/>
      <c r="L356" s="20"/>
    </row>
    <row r="357" spans="2:12">
      <c r="B357" s="21" t="s">
        <v>27</v>
      </c>
      <c r="C357" s="20"/>
      <c r="D357" s="20"/>
      <c r="E357" s="20"/>
      <c r="F357" s="20"/>
      <c r="G357" s="20"/>
      <c r="H357" s="20"/>
      <c r="I357" s="20"/>
      <c r="J357" s="20"/>
      <c r="K357" s="20"/>
      <c r="L357" s="20"/>
    </row>
    <row r="358" spans="2:12">
      <c r="B358" s="5" t="s">
        <v>28</v>
      </c>
    </row>
    <row r="359" spans="2:12">
      <c r="B359" s="5" t="s">
        <v>29</v>
      </c>
    </row>
    <row r="360" spans="2:12">
      <c r="B360" s="5" t="s">
        <v>30</v>
      </c>
    </row>
    <row r="361" spans="2:12">
      <c r="B361" s="5"/>
    </row>
    <row r="362" spans="2:12">
      <c r="B362" s="5" t="s">
        <v>31</v>
      </c>
    </row>
    <row r="363" spans="2:12">
      <c r="B363" s="5" t="s">
        <v>32</v>
      </c>
    </row>
    <row r="364" spans="2:12">
      <c r="B364" s="5" t="s">
        <v>33</v>
      </c>
    </row>
    <row r="365" spans="2:12">
      <c r="B365" s="5"/>
    </row>
    <row r="366" spans="2:12">
      <c r="B366" s="5" t="s">
        <v>34</v>
      </c>
    </row>
    <row r="367" spans="2:12" ht="16.5" thickBot="1">
      <c r="B367" s="5" t="s">
        <v>35</v>
      </c>
    </row>
    <row r="368" spans="2:12" ht="25.5">
      <c r="B368" s="200" t="s">
        <v>36</v>
      </c>
      <c r="C368" s="203" t="s">
        <v>37</v>
      </c>
      <c r="D368" s="9" t="s">
        <v>38</v>
      </c>
      <c r="E368" s="10" t="s">
        <v>40</v>
      </c>
      <c r="F368" s="10" t="s">
        <v>41</v>
      </c>
      <c r="G368" s="9" t="s">
        <v>42</v>
      </c>
      <c r="H368" s="9" t="s">
        <v>44</v>
      </c>
      <c r="I368" s="203" t="s">
        <v>46</v>
      </c>
    </row>
    <row r="369" spans="2:13">
      <c r="B369" s="201"/>
      <c r="C369" s="204"/>
      <c r="D369" s="11"/>
      <c r="E369" s="11" t="s">
        <v>49</v>
      </c>
      <c r="F369" s="11" t="s">
        <v>50</v>
      </c>
      <c r="G369" s="12"/>
      <c r="H369" s="11"/>
      <c r="I369" s="204"/>
    </row>
    <row r="370" spans="2:13">
      <c r="B370" s="201"/>
      <c r="C370" s="204"/>
      <c r="D370" s="13" t="s">
        <v>39</v>
      </c>
      <c r="E370" s="14"/>
      <c r="F370" s="14"/>
      <c r="G370" s="12" t="s">
        <v>43</v>
      </c>
      <c r="H370" s="11" t="s">
        <v>45</v>
      </c>
      <c r="I370" s="204"/>
    </row>
    <row r="371" spans="2:13" ht="16.5" thickBot="1">
      <c r="B371" s="202"/>
      <c r="C371" s="205"/>
      <c r="D371" s="15"/>
      <c r="E371" s="15"/>
      <c r="F371" s="15"/>
      <c r="G371" s="15"/>
      <c r="H371" s="16"/>
      <c r="I371" s="205"/>
    </row>
    <row r="372" spans="2:13" ht="16.5" thickBot="1">
      <c r="B372" s="197">
        <v>1</v>
      </c>
      <c r="C372" s="7">
        <v>1</v>
      </c>
      <c r="D372" s="7">
        <v>25</v>
      </c>
      <c r="E372" s="7">
        <v>5</v>
      </c>
      <c r="F372" s="23">
        <v>4.9980000000000002</v>
      </c>
      <c r="G372" s="7">
        <f>F372-E372</f>
        <v>-1.9999999999997797E-3</v>
      </c>
      <c r="H372" s="7">
        <f>((F372-E372)/E372)*100</f>
        <v>-3.9999999999995595E-2</v>
      </c>
      <c r="I372" s="8"/>
    </row>
    <row r="373" spans="2:13" ht="16.5" thickBot="1">
      <c r="B373" s="198"/>
      <c r="C373" s="7">
        <v>2</v>
      </c>
      <c r="D373" s="7">
        <v>25</v>
      </c>
      <c r="E373" s="7">
        <v>5</v>
      </c>
      <c r="F373" s="23">
        <v>4.9989999999999997</v>
      </c>
      <c r="G373" s="7">
        <f>F373-E373</f>
        <v>-1.000000000000334E-3</v>
      </c>
      <c r="H373" s="7">
        <f>((F373-E373)/E373)*100</f>
        <v>-2.0000000000006679E-2</v>
      </c>
      <c r="I373" s="8"/>
      <c r="L373" s="24">
        <f>(H372+H373)/2</f>
        <v>-3.0000000000001137E-2</v>
      </c>
    </row>
    <row r="375" spans="2:13">
      <c r="C375" s="6" t="s">
        <v>47</v>
      </c>
    </row>
    <row r="376" spans="2:13">
      <c r="B376" s="6"/>
    </row>
    <row r="377" spans="2:13" ht="18.75">
      <c r="B377" s="6"/>
      <c r="C377" s="34" t="s">
        <v>66</v>
      </c>
      <c r="D377" s="34"/>
      <c r="E377" s="34"/>
      <c r="F377" s="36" t="s">
        <v>73</v>
      </c>
      <c r="G377" s="36"/>
      <c r="H377" s="36"/>
      <c r="I377" s="36"/>
      <c r="J377" s="36"/>
      <c r="K377" s="36"/>
      <c r="L377" s="36"/>
      <c r="M377" s="35"/>
    </row>
    <row r="378" spans="2:13">
      <c r="B378" s="6"/>
      <c r="D378" s="4"/>
      <c r="E378" s="4"/>
      <c r="F378" s="4"/>
      <c r="G378" s="4"/>
      <c r="H378" s="4"/>
      <c r="I378" s="4"/>
    </row>
    <row r="379" spans="2:13">
      <c r="B379" s="6"/>
      <c r="D379" s="1" t="s">
        <v>68</v>
      </c>
    </row>
    <row r="380" spans="2:13"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</row>
    <row r="381" spans="2:13">
      <c r="B381" s="22" t="s">
        <v>194</v>
      </c>
      <c r="D381" s="22"/>
      <c r="E381" s="22"/>
      <c r="F381" s="22"/>
      <c r="G381" s="22"/>
      <c r="H381" s="22"/>
      <c r="I381" s="22"/>
      <c r="J381" s="22"/>
      <c r="K381" s="22"/>
      <c r="L381" s="22"/>
    </row>
    <row r="382" spans="2:13"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</row>
    <row r="383" spans="2:13">
      <c r="B383" s="6"/>
      <c r="C383" s="6"/>
    </row>
    <row r="385" spans="2:13">
      <c r="I385" s="213" t="s">
        <v>0</v>
      </c>
      <c r="J385" s="213"/>
      <c r="K385" s="213"/>
      <c r="L385" s="213"/>
    </row>
    <row r="386" spans="2:13">
      <c r="I386" s="213" t="s">
        <v>1</v>
      </c>
      <c r="J386" s="213"/>
      <c r="K386" s="213"/>
      <c r="L386" s="213"/>
    </row>
    <row r="387" spans="2:13">
      <c r="I387" s="213" t="s">
        <v>59</v>
      </c>
      <c r="J387" s="213"/>
      <c r="K387" s="213"/>
      <c r="L387" s="213"/>
    </row>
    <row r="388" spans="2:13">
      <c r="I388" s="213" t="s">
        <v>2</v>
      </c>
      <c r="J388" s="213"/>
      <c r="K388" s="213"/>
      <c r="L388" s="213"/>
    </row>
    <row r="389" spans="2:13">
      <c r="I389" s="213"/>
      <c r="J389" s="213"/>
      <c r="K389" s="213"/>
      <c r="L389" s="213"/>
    </row>
    <row r="390" spans="2:13">
      <c r="I390" s="28"/>
      <c r="J390" s="28"/>
      <c r="K390" s="28"/>
      <c r="L390" s="28"/>
    </row>
    <row r="391" spans="2:13">
      <c r="H391" s="3" t="s">
        <v>58</v>
      </c>
      <c r="J391" s="213" t="s">
        <v>69</v>
      </c>
      <c r="K391" s="213"/>
      <c r="L391" s="213"/>
    </row>
    <row r="393" spans="2:13">
      <c r="B393" s="1" t="s">
        <v>3</v>
      </c>
      <c r="I393" s="4" t="s">
        <v>56</v>
      </c>
      <c r="J393" s="4"/>
      <c r="K393" s="4"/>
      <c r="L393" s="28">
        <v>6</v>
      </c>
    </row>
    <row r="395" spans="2:13">
      <c r="B395" s="1" t="s">
        <v>4</v>
      </c>
      <c r="D395" s="214" t="str">
        <f>J391</f>
        <v>12.03.2023y</v>
      </c>
      <c r="E395" s="214"/>
      <c r="F395" s="28"/>
      <c r="G395" s="28"/>
      <c r="H395" s="4"/>
      <c r="I395" s="4" t="s">
        <v>5</v>
      </c>
      <c r="J395" s="4"/>
      <c r="K395" s="214" t="str">
        <f>D395</f>
        <v>12.03.2023y</v>
      </c>
      <c r="L395" s="214"/>
    </row>
    <row r="398" spans="2:13">
      <c r="B398" s="211" t="s">
        <v>7</v>
      </c>
      <c r="C398" s="211"/>
      <c r="D398" s="38" t="s">
        <v>193</v>
      </c>
      <c r="E398" s="38"/>
      <c r="F398" s="38"/>
      <c r="G398" s="38"/>
      <c r="H398" s="38"/>
      <c r="I398" s="38"/>
      <c r="J398" s="38"/>
      <c r="K398" s="38"/>
      <c r="L398" s="38"/>
      <c r="M398" s="38"/>
    </row>
    <row r="399" spans="2:13">
      <c r="B399" s="211" t="s">
        <v>6</v>
      </c>
      <c r="C399" s="211"/>
      <c r="D399" s="38" t="s">
        <v>60</v>
      </c>
      <c r="E399" s="38"/>
      <c r="F399" s="38"/>
      <c r="G399" s="38"/>
      <c r="H399" s="38"/>
      <c r="I399" s="38"/>
      <c r="J399" s="38"/>
      <c r="K399" s="38"/>
      <c r="L399" s="38"/>
      <c r="M399" s="38"/>
    </row>
    <row r="400" spans="2:13">
      <c r="B400" s="29"/>
      <c r="C400" s="29"/>
      <c r="D400" s="32" t="s">
        <v>61</v>
      </c>
      <c r="E400" s="32"/>
      <c r="F400" s="32"/>
      <c r="G400" s="32"/>
      <c r="H400" s="32"/>
      <c r="I400" s="32"/>
      <c r="J400" s="32"/>
      <c r="K400" s="32"/>
      <c r="L400" s="32"/>
      <c r="M400" s="32"/>
    </row>
    <row r="401" spans="2:13">
      <c r="B401" s="29"/>
      <c r="C401" s="29"/>
      <c r="D401" s="38" t="s">
        <v>62</v>
      </c>
      <c r="E401" s="38"/>
      <c r="F401" s="38"/>
      <c r="G401" s="38"/>
      <c r="H401" s="38"/>
      <c r="I401" s="38"/>
      <c r="J401" s="38"/>
      <c r="K401" s="38"/>
      <c r="L401" s="38"/>
      <c r="M401" s="38"/>
    </row>
    <row r="402" spans="2:13">
      <c r="D402" s="4"/>
      <c r="E402" s="4"/>
      <c r="F402" s="4"/>
      <c r="G402" s="4"/>
      <c r="H402" s="4"/>
      <c r="I402" s="4"/>
      <c r="J402" s="4"/>
    </row>
    <row r="404" spans="2:13">
      <c r="B404" s="4" t="s">
        <v>8</v>
      </c>
      <c r="C404" s="4"/>
      <c r="D404" s="212" t="s">
        <v>63</v>
      </c>
      <c r="E404" s="212"/>
      <c r="F404" s="212"/>
      <c r="G404" s="212"/>
      <c r="H404" s="212"/>
      <c r="I404" s="212"/>
    </row>
    <row r="405" spans="2:13">
      <c r="B405" s="4" t="s">
        <v>9</v>
      </c>
      <c r="C405" s="4"/>
      <c r="D405" s="212"/>
      <c r="E405" s="212"/>
      <c r="F405" s="212"/>
      <c r="G405" s="212"/>
      <c r="H405" s="212"/>
      <c r="I405" s="212"/>
    </row>
    <row r="407" spans="2:13">
      <c r="B407" s="206" t="s">
        <v>10</v>
      </c>
      <c r="C407" s="206"/>
      <c r="D407" s="213" t="s">
        <v>11</v>
      </c>
      <c r="E407" s="213"/>
      <c r="F407" s="213"/>
      <c r="G407" s="213"/>
      <c r="H407" s="213"/>
      <c r="I407" s="213"/>
    </row>
    <row r="409" spans="2:13">
      <c r="B409" s="206" t="s">
        <v>12</v>
      </c>
      <c r="C409" s="206"/>
      <c r="D409" s="215" t="s">
        <v>13</v>
      </c>
      <c r="E409" s="215"/>
      <c r="F409" s="215"/>
      <c r="G409" s="215"/>
      <c r="H409" s="215"/>
      <c r="I409" s="215"/>
      <c r="J409" s="215"/>
      <c r="K409" s="215"/>
      <c r="L409" s="215"/>
    </row>
    <row r="410" spans="2:13">
      <c r="B410" s="30"/>
      <c r="C410" s="30"/>
      <c r="D410" s="31"/>
      <c r="E410" s="31"/>
      <c r="F410" s="31"/>
      <c r="G410" s="31"/>
      <c r="H410" s="31"/>
      <c r="I410" s="31"/>
      <c r="J410" s="31"/>
      <c r="K410" s="31"/>
      <c r="L410" s="31"/>
    </row>
    <row r="411" spans="2:13">
      <c r="B411" s="208" t="s">
        <v>64</v>
      </c>
      <c r="C411" s="208"/>
      <c r="D411" s="209" t="s">
        <v>65</v>
      </c>
      <c r="E411" s="209"/>
      <c r="F411" s="209"/>
      <c r="G411" s="209"/>
      <c r="H411" s="209"/>
      <c r="I411" s="209"/>
      <c r="J411" s="209"/>
      <c r="K411" s="209"/>
      <c r="L411" s="209"/>
    </row>
    <row r="412" spans="2:13">
      <c r="D412" s="4"/>
      <c r="E412" s="4"/>
      <c r="F412" s="4"/>
      <c r="G412" s="4"/>
      <c r="H412" s="4"/>
      <c r="I412" s="4"/>
    </row>
    <row r="413" spans="2:13">
      <c r="B413" s="206" t="s">
        <v>14</v>
      </c>
      <c r="C413" s="206"/>
      <c r="D413" s="210" t="s">
        <v>55</v>
      </c>
      <c r="E413" s="210"/>
      <c r="F413" s="210"/>
      <c r="G413" s="210"/>
      <c r="H413" s="210"/>
    </row>
    <row r="414" spans="2:13">
      <c r="B414" s="30"/>
      <c r="C414" s="30"/>
      <c r="D414" s="210"/>
      <c r="E414" s="210"/>
      <c r="F414" s="210"/>
      <c r="G414" s="210"/>
      <c r="H414" s="210"/>
    </row>
    <row r="415" spans="2:13">
      <c r="B415" s="30"/>
      <c r="C415" s="30"/>
      <c r="D415" s="210"/>
      <c r="E415" s="210"/>
      <c r="F415" s="210"/>
      <c r="G415" s="210"/>
      <c r="H415" s="210"/>
    </row>
    <row r="417" spans="2:12">
      <c r="B417" s="206" t="s">
        <v>15</v>
      </c>
      <c r="C417" s="206"/>
      <c r="D417" s="207" t="s">
        <v>54</v>
      </c>
      <c r="E417" s="199"/>
      <c r="F417" s="199"/>
      <c r="G417" s="199"/>
      <c r="H417" s="199"/>
      <c r="I417" s="199"/>
      <c r="J417" s="199"/>
      <c r="K417" s="199"/>
      <c r="L417" s="199"/>
    </row>
    <row r="418" spans="2:12">
      <c r="D418" s="199" t="s">
        <v>53</v>
      </c>
      <c r="E418" s="199"/>
      <c r="F418" s="199"/>
      <c r="G418" s="199"/>
      <c r="H418" s="199"/>
      <c r="I418" s="199"/>
      <c r="J418" s="199"/>
      <c r="K418" s="199"/>
      <c r="L418" s="199"/>
    </row>
    <row r="419" spans="2:12">
      <c r="D419" s="199" t="s">
        <v>51</v>
      </c>
      <c r="E419" s="199"/>
      <c r="F419" s="199"/>
      <c r="G419" s="199"/>
      <c r="H419" s="199"/>
      <c r="I419" s="199"/>
      <c r="J419" s="199"/>
      <c r="K419" s="199"/>
      <c r="L419" s="199"/>
    </row>
    <row r="420" spans="2:12">
      <c r="D420" s="207" t="s">
        <v>48</v>
      </c>
      <c r="E420" s="199"/>
      <c r="F420" s="199"/>
      <c r="G420" s="199"/>
      <c r="H420" s="199"/>
      <c r="I420" s="199"/>
      <c r="J420" s="199"/>
      <c r="K420" s="199"/>
      <c r="L420" s="199"/>
    </row>
    <row r="421" spans="2:12">
      <c r="D421" s="199" t="s">
        <v>52</v>
      </c>
      <c r="E421" s="199"/>
      <c r="F421" s="199"/>
      <c r="G421" s="199"/>
      <c r="H421" s="199"/>
      <c r="I421" s="199"/>
      <c r="J421" s="199"/>
      <c r="K421" s="199"/>
      <c r="L421" s="199"/>
    </row>
    <row r="422" spans="2:12">
      <c r="D422" s="199" t="s">
        <v>16</v>
      </c>
      <c r="E422" s="199"/>
      <c r="F422" s="199"/>
      <c r="G422" s="199"/>
      <c r="H422" s="199"/>
      <c r="I422" s="199"/>
      <c r="J422" s="199"/>
      <c r="K422" s="199"/>
      <c r="L422" s="199"/>
    </row>
    <row r="423" spans="2:12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</row>
    <row r="424" spans="2:12">
      <c r="B424" s="19" t="s">
        <v>17</v>
      </c>
      <c r="C424" s="20"/>
      <c r="D424" s="20"/>
      <c r="E424" s="20"/>
      <c r="F424" s="20"/>
      <c r="G424" s="20"/>
      <c r="H424" s="20"/>
      <c r="I424" s="20"/>
      <c r="J424" s="20"/>
      <c r="K424" s="20"/>
      <c r="L424" s="20"/>
    </row>
    <row r="425" spans="2:12">
      <c r="B425" s="21" t="s">
        <v>18</v>
      </c>
      <c r="C425" s="20"/>
      <c r="D425" s="20"/>
      <c r="E425" s="20"/>
      <c r="F425" s="20"/>
      <c r="G425" s="20"/>
      <c r="H425" s="20"/>
      <c r="I425" s="20"/>
      <c r="J425" s="20"/>
      <c r="K425" s="20"/>
      <c r="L425" s="20"/>
    </row>
    <row r="426" spans="2:12">
      <c r="B426" s="19" t="s">
        <v>19</v>
      </c>
      <c r="C426" s="20"/>
      <c r="D426" s="20"/>
      <c r="E426" s="20"/>
      <c r="F426" s="20"/>
      <c r="G426" s="20"/>
      <c r="H426" s="20"/>
      <c r="I426" s="20"/>
      <c r="J426" s="20"/>
      <c r="K426" s="20"/>
      <c r="L426" s="20"/>
    </row>
    <row r="427" spans="2:12">
      <c r="B427" s="21" t="s">
        <v>20</v>
      </c>
      <c r="C427" s="20"/>
      <c r="D427" s="20"/>
      <c r="E427" s="20"/>
      <c r="F427" s="20"/>
      <c r="G427" s="20"/>
      <c r="H427" s="20"/>
      <c r="I427" s="20"/>
      <c r="J427" s="20"/>
      <c r="K427" s="20"/>
      <c r="L427" s="20"/>
    </row>
    <row r="428" spans="2:12">
      <c r="B428" s="21" t="s">
        <v>21</v>
      </c>
      <c r="C428" s="20"/>
      <c r="D428" s="20"/>
      <c r="E428" s="20"/>
      <c r="F428" s="20"/>
      <c r="G428" s="20"/>
      <c r="H428" s="20"/>
      <c r="I428" s="20"/>
      <c r="J428" s="20"/>
      <c r="K428" s="20"/>
      <c r="L428" s="20"/>
    </row>
    <row r="429" spans="2:12">
      <c r="B429" s="21" t="s">
        <v>22</v>
      </c>
      <c r="C429" s="20"/>
      <c r="D429" s="20"/>
      <c r="E429" s="20"/>
      <c r="F429" s="20"/>
      <c r="G429" s="20"/>
      <c r="H429" s="20"/>
      <c r="I429" s="20"/>
      <c r="J429" s="20"/>
      <c r="K429" s="20"/>
      <c r="L429" s="20"/>
    </row>
    <row r="430" spans="2:12">
      <c r="B430" s="21" t="s">
        <v>23</v>
      </c>
      <c r="C430" s="20"/>
      <c r="D430" s="20"/>
      <c r="E430" s="20"/>
      <c r="F430" s="20"/>
      <c r="G430" s="20"/>
      <c r="H430" s="20"/>
      <c r="I430" s="20"/>
      <c r="J430" s="20"/>
      <c r="K430" s="20"/>
      <c r="L430" s="20"/>
    </row>
    <row r="431" spans="2:12">
      <c r="B431" s="21" t="s">
        <v>24</v>
      </c>
      <c r="C431" s="20"/>
      <c r="D431" s="20"/>
      <c r="E431" s="20"/>
      <c r="F431" s="20"/>
      <c r="G431" s="20"/>
      <c r="H431" s="20"/>
      <c r="I431" s="20"/>
      <c r="J431" s="20"/>
      <c r="K431" s="20"/>
      <c r="L431" s="20"/>
    </row>
    <row r="432" spans="2:12">
      <c r="B432" s="21" t="s">
        <v>25</v>
      </c>
      <c r="C432" s="20"/>
      <c r="D432" s="20"/>
      <c r="E432" s="20"/>
      <c r="F432" s="20"/>
      <c r="G432" s="20"/>
      <c r="H432" s="20"/>
      <c r="I432" s="20"/>
      <c r="J432" s="20"/>
      <c r="K432" s="20"/>
      <c r="L432" s="20"/>
    </row>
    <row r="433" spans="2:12">
      <c r="B433" s="21" t="s">
        <v>26</v>
      </c>
      <c r="C433" s="20"/>
      <c r="D433" s="20"/>
      <c r="E433" s="20"/>
      <c r="F433" s="20"/>
      <c r="G433" s="20"/>
      <c r="H433" s="20"/>
      <c r="I433" s="20"/>
      <c r="J433" s="20"/>
      <c r="K433" s="20"/>
      <c r="L433" s="20"/>
    </row>
    <row r="434" spans="2:12">
      <c r="B434" s="21" t="s">
        <v>27</v>
      </c>
      <c r="C434" s="20"/>
      <c r="D434" s="20"/>
      <c r="E434" s="20"/>
      <c r="F434" s="20"/>
      <c r="G434" s="20"/>
      <c r="H434" s="20"/>
      <c r="I434" s="20"/>
      <c r="J434" s="20"/>
      <c r="K434" s="20"/>
      <c r="L434" s="20"/>
    </row>
    <row r="435" spans="2:12">
      <c r="B435" s="5" t="s">
        <v>28</v>
      </c>
    </row>
    <row r="436" spans="2:12">
      <c r="B436" s="5" t="s">
        <v>29</v>
      </c>
    </row>
    <row r="437" spans="2:12">
      <c r="B437" s="5" t="s">
        <v>30</v>
      </c>
    </row>
    <row r="438" spans="2:12">
      <c r="B438" s="5"/>
    </row>
    <row r="439" spans="2:12">
      <c r="B439" s="5" t="s">
        <v>31</v>
      </c>
    </row>
    <row r="440" spans="2:12">
      <c r="B440" s="5" t="s">
        <v>32</v>
      </c>
    </row>
    <row r="441" spans="2:12">
      <c r="B441" s="5" t="s">
        <v>33</v>
      </c>
    </row>
    <row r="442" spans="2:12">
      <c r="B442" s="5"/>
    </row>
    <row r="443" spans="2:12">
      <c r="B443" s="5" t="s">
        <v>34</v>
      </c>
    </row>
    <row r="444" spans="2:12" ht="16.5" thickBot="1">
      <c r="B444" s="5" t="s">
        <v>35</v>
      </c>
    </row>
    <row r="445" spans="2:12" ht="25.5">
      <c r="B445" s="200" t="s">
        <v>36</v>
      </c>
      <c r="C445" s="203" t="s">
        <v>37</v>
      </c>
      <c r="D445" s="9" t="s">
        <v>38</v>
      </c>
      <c r="E445" s="10" t="s">
        <v>40</v>
      </c>
      <c r="F445" s="10" t="s">
        <v>41</v>
      </c>
      <c r="G445" s="9" t="s">
        <v>42</v>
      </c>
      <c r="H445" s="9" t="s">
        <v>44</v>
      </c>
      <c r="I445" s="203" t="s">
        <v>46</v>
      </c>
    </row>
    <row r="446" spans="2:12">
      <c r="B446" s="201"/>
      <c r="C446" s="204"/>
      <c r="D446" s="11"/>
      <c r="E446" s="11" t="s">
        <v>49</v>
      </c>
      <c r="F446" s="11" t="s">
        <v>50</v>
      </c>
      <c r="G446" s="12"/>
      <c r="H446" s="11"/>
      <c r="I446" s="204"/>
    </row>
    <row r="447" spans="2:12">
      <c r="B447" s="201"/>
      <c r="C447" s="204"/>
      <c r="D447" s="13" t="s">
        <v>39</v>
      </c>
      <c r="E447" s="14"/>
      <c r="F447" s="14"/>
      <c r="G447" s="12" t="s">
        <v>43</v>
      </c>
      <c r="H447" s="11" t="s">
        <v>45</v>
      </c>
      <c r="I447" s="204"/>
    </row>
    <row r="448" spans="2:12" ht="16.5" thickBot="1">
      <c r="B448" s="202"/>
      <c r="C448" s="205"/>
      <c r="D448" s="15"/>
      <c r="E448" s="15"/>
      <c r="F448" s="15"/>
      <c r="G448" s="15"/>
      <c r="H448" s="16"/>
      <c r="I448" s="205"/>
    </row>
    <row r="449" spans="2:13" ht="16.5" thickBot="1">
      <c r="B449" s="197">
        <v>1</v>
      </c>
      <c r="C449" s="7">
        <v>1</v>
      </c>
      <c r="D449" s="7">
        <v>25</v>
      </c>
      <c r="E449" s="7">
        <v>5</v>
      </c>
      <c r="F449" s="23">
        <v>4.9989999999999997</v>
      </c>
      <c r="G449" s="7">
        <f>F449-E449</f>
        <v>-1.000000000000334E-3</v>
      </c>
      <c r="H449" s="7">
        <f>((F449-E449)/E449)*100</f>
        <v>-2.0000000000006679E-2</v>
      </c>
      <c r="I449" s="8"/>
    </row>
    <row r="450" spans="2:13" ht="16.5" thickBot="1">
      <c r="B450" s="198"/>
      <c r="C450" s="7">
        <v>2</v>
      </c>
      <c r="D450" s="7">
        <v>25</v>
      </c>
      <c r="E450" s="7">
        <v>5</v>
      </c>
      <c r="F450" s="23">
        <v>4.992</v>
      </c>
      <c r="G450" s="7">
        <f>F450-E450</f>
        <v>-8.0000000000000071E-3</v>
      </c>
      <c r="H450" s="7">
        <f>((F450-E450)/E450)*100</f>
        <v>-0.16000000000000014</v>
      </c>
      <c r="I450" s="8"/>
      <c r="L450" s="24">
        <f>(H449+H450)/2</f>
        <v>-9.0000000000003411E-2</v>
      </c>
    </row>
    <row r="452" spans="2:13">
      <c r="C452" s="6" t="s">
        <v>47</v>
      </c>
    </row>
    <row r="453" spans="2:13">
      <c r="B453" s="6"/>
    </row>
    <row r="454" spans="2:13" ht="18.75">
      <c r="B454" s="6"/>
      <c r="C454" s="34" t="s">
        <v>66</v>
      </c>
      <c r="D454" s="34"/>
      <c r="E454" s="34"/>
      <c r="F454" s="36" t="s">
        <v>73</v>
      </c>
      <c r="G454" s="36"/>
      <c r="H454" s="36"/>
      <c r="I454" s="36"/>
      <c r="J454" s="36"/>
      <c r="K454" s="36"/>
      <c r="L454" s="36"/>
      <c r="M454" s="35"/>
    </row>
    <row r="455" spans="2:13">
      <c r="B455" s="6"/>
      <c r="D455" s="4"/>
      <c r="E455" s="4"/>
      <c r="F455" s="4"/>
      <c r="G455" s="4"/>
      <c r="H455" s="4"/>
      <c r="I455" s="4"/>
    </row>
    <row r="456" spans="2:13">
      <c r="B456" s="6"/>
      <c r="D456" s="1" t="s">
        <v>68</v>
      </c>
    </row>
    <row r="457" spans="2:13"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</row>
    <row r="458" spans="2:13">
      <c r="B458" s="22" t="s">
        <v>194</v>
      </c>
      <c r="D458" s="22"/>
      <c r="E458" s="22"/>
      <c r="F458" s="22"/>
      <c r="G458" s="22"/>
      <c r="H458" s="22"/>
      <c r="I458" s="22"/>
      <c r="J458" s="22"/>
      <c r="K458" s="22"/>
      <c r="L458" s="22"/>
    </row>
    <row r="459" spans="2:13"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</row>
    <row r="460" spans="2:13">
      <c r="B460" s="6"/>
      <c r="C460" s="6"/>
    </row>
    <row r="462" spans="2:13">
      <c r="I462" s="213" t="s">
        <v>0</v>
      </c>
      <c r="J462" s="213"/>
      <c r="K462" s="213"/>
      <c r="L462" s="213"/>
    </row>
    <row r="463" spans="2:13">
      <c r="I463" s="213" t="s">
        <v>1</v>
      </c>
      <c r="J463" s="213"/>
      <c r="K463" s="213"/>
      <c r="L463" s="213"/>
    </row>
    <row r="464" spans="2:13">
      <c r="I464" s="213" t="s">
        <v>59</v>
      </c>
      <c r="J464" s="213"/>
      <c r="K464" s="213"/>
      <c r="L464" s="213"/>
    </row>
    <row r="465" spans="2:13">
      <c r="I465" s="213" t="s">
        <v>2</v>
      </c>
      <c r="J465" s="213"/>
      <c r="K465" s="213"/>
      <c r="L465" s="213"/>
    </row>
    <row r="466" spans="2:13">
      <c r="I466" s="213"/>
      <c r="J466" s="213"/>
      <c r="K466" s="213"/>
      <c r="L466" s="213"/>
    </row>
    <row r="467" spans="2:13">
      <c r="I467" s="28"/>
      <c r="J467" s="28"/>
      <c r="K467" s="28"/>
      <c r="L467" s="28"/>
    </row>
    <row r="468" spans="2:13">
      <c r="H468" s="3" t="s">
        <v>58</v>
      </c>
      <c r="J468" s="213" t="s">
        <v>69</v>
      </c>
      <c r="K468" s="213"/>
      <c r="L468" s="213"/>
    </row>
    <row r="470" spans="2:13">
      <c r="B470" s="1" t="s">
        <v>3</v>
      </c>
      <c r="I470" s="4" t="s">
        <v>56</v>
      </c>
      <c r="J470" s="4"/>
      <c r="K470" s="4"/>
      <c r="L470" s="28">
        <v>7</v>
      </c>
    </row>
    <row r="472" spans="2:13">
      <c r="B472" s="1" t="s">
        <v>4</v>
      </c>
      <c r="D472" s="214" t="str">
        <f>J468</f>
        <v>12.03.2023y</v>
      </c>
      <c r="E472" s="214"/>
      <c r="F472" s="28"/>
      <c r="G472" s="28"/>
      <c r="H472" s="4"/>
      <c r="I472" s="4" t="s">
        <v>5</v>
      </c>
      <c r="J472" s="4"/>
      <c r="K472" s="214" t="str">
        <f>D472</f>
        <v>12.03.2023y</v>
      </c>
      <c r="L472" s="214"/>
    </row>
    <row r="475" spans="2:13">
      <c r="B475" s="211" t="s">
        <v>7</v>
      </c>
      <c r="C475" s="211"/>
      <c r="D475" s="38" t="s">
        <v>193</v>
      </c>
      <c r="E475" s="38"/>
      <c r="F475" s="38"/>
      <c r="G475" s="38"/>
      <c r="H475" s="38"/>
      <c r="I475" s="38"/>
      <c r="J475" s="38"/>
      <c r="K475" s="38"/>
      <c r="L475" s="38"/>
      <c r="M475" s="38"/>
    </row>
    <row r="476" spans="2:13">
      <c r="B476" s="211" t="s">
        <v>6</v>
      </c>
      <c r="C476" s="211"/>
      <c r="D476" s="38" t="s">
        <v>60</v>
      </c>
      <c r="E476" s="38"/>
      <c r="F476" s="38"/>
      <c r="G476" s="38"/>
      <c r="H476" s="38"/>
      <c r="I476" s="38"/>
      <c r="J476" s="38"/>
      <c r="K476" s="38"/>
      <c r="L476" s="38"/>
      <c r="M476" s="38"/>
    </row>
    <row r="477" spans="2:13">
      <c r="B477" s="29"/>
      <c r="C477" s="29"/>
      <c r="D477" s="32" t="s">
        <v>61</v>
      </c>
      <c r="E477" s="32"/>
      <c r="F477" s="32"/>
      <c r="G477" s="32"/>
      <c r="H477" s="32"/>
      <c r="I477" s="32"/>
      <c r="J477" s="32"/>
      <c r="K477" s="32"/>
      <c r="L477" s="32"/>
      <c r="M477" s="32"/>
    </row>
    <row r="478" spans="2:13">
      <c r="B478" s="29"/>
      <c r="C478" s="29"/>
      <c r="D478" s="38" t="s">
        <v>62</v>
      </c>
      <c r="E478" s="38"/>
      <c r="F478" s="38"/>
      <c r="G478" s="38"/>
      <c r="H478" s="38"/>
      <c r="I478" s="38"/>
      <c r="J478" s="38"/>
      <c r="K478" s="38"/>
      <c r="L478" s="38"/>
      <c r="M478" s="38"/>
    </row>
    <row r="479" spans="2:13">
      <c r="D479" s="4"/>
      <c r="E479" s="4"/>
      <c r="F479" s="4"/>
      <c r="G479" s="4"/>
      <c r="H479" s="4"/>
      <c r="I479" s="4"/>
      <c r="J479" s="4"/>
    </row>
    <row r="481" spans="2:12">
      <c r="B481" s="4" t="s">
        <v>8</v>
      </c>
      <c r="C481" s="4"/>
      <c r="D481" s="212" t="s">
        <v>63</v>
      </c>
      <c r="E481" s="212"/>
      <c r="F481" s="212"/>
      <c r="G481" s="212"/>
      <c r="H481" s="212"/>
      <c r="I481" s="212"/>
    </row>
    <row r="482" spans="2:12">
      <c r="B482" s="4" t="s">
        <v>9</v>
      </c>
      <c r="C482" s="4"/>
      <c r="D482" s="212"/>
      <c r="E482" s="212"/>
      <c r="F482" s="212"/>
      <c r="G482" s="212"/>
      <c r="H482" s="212"/>
      <c r="I482" s="212"/>
    </row>
    <row r="484" spans="2:12">
      <c r="B484" s="206" t="s">
        <v>10</v>
      </c>
      <c r="C484" s="206"/>
      <c r="D484" s="213" t="s">
        <v>11</v>
      </c>
      <c r="E484" s="213"/>
      <c r="F484" s="213"/>
      <c r="G484" s="213"/>
      <c r="H484" s="213"/>
      <c r="I484" s="213"/>
    </row>
    <row r="486" spans="2:12">
      <c r="B486" s="206" t="s">
        <v>12</v>
      </c>
      <c r="C486" s="206"/>
      <c r="D486" s="215" t="s">
        <v>13</v>
      </c>
      <c r="E486" s="215"/>
      <c r="F486" s="215"/>
      <c r="G486" s="215"/>
      <c r="H486" s="215"/>
      <c r="I486" s="215"/>
      <c r="J486" s="215"/>
      <c r="K486" s="215"/>
      <c r="L486" s="215"/>
    </row>
    <row r="487" spans="2:12">
      <c r="B487" s="30"/>
      <c r="C487" s="30"/>
      <c r="D487" s="31"/>
      <c r="E487" s="31"/>
      <c r="F487" s="31"/>
      <c r="G487" s="31"/>
      <c r="H487" s="31"/>
      <c r="I487" s="31"/>
      <c r="J487" s="31"/>
      <c r="K487" s="31"/>
      <c r="L487" s="31"/>
    </row>
    <row r="488" spans="2:12">
      <c r="B488" s="208" t="s">
        <v>64</v>
      </c>
      <c r="C488" s="208"/>
      <c r="D488" s="209" t="s">
        <v>65</v>
      </c>
      <c r="E488" s="209"/>
      <c r="F488" s="209"/>
      <c r="G488" s="209"/>
      <c r="H488" s="209"/>
      <c r="I488" s="209"/>
      <c r="J488" s="209"/>
      <c r="K488" s="209"/>
      <c r="L488" s="209"/>
    </row>
    <row r="489" spans="2:12">
      <c r="D489" s="4"/>
      <c r="E489" s="4"/>
      <c r="F489" s="4"/>
      <c r="G489" s="4"/>
      <c r="H489" s="4"/>
      <c r="I489" s="4"/>
    </row>
    <row r="490" spans="2:12">
      <c r="B490" s="206" t="s">
        <v>14</v>
      </c>
      <c r="C490" s="206"/>
      <c r="D490" s="210" t="s">
        <v>55</v>
      </c>
      <c r="E490" s="210"/>
      <c r="F490" s="210"/>
      <c r="G490" s="210"/>
      <c r="H490" s="210"/>
    </row>
    <row r="491" spans="2:12">
      <c r="B491" s="30"/>
      <c r="C491" s="30"/>
      <c r="D491" s="210"/>
      <c r="E491" s="210"/>
      <c r="F491" s="210"/>
      <c r="G491" s="210"/>
      <c r="H491" s="210"/>
    </row>
    <row r="492" spans="2:12">
      <c r="B492" s="30"/>
      <c r="C492" s="30"/>
      <c r="D492" s="210"/>
      <c r="E492" s="210"/>
      <c r="F492" s="210"/>
      <c r="G492" s="210"/>
      <c r="H492" s="210"/>
    </row>
    <row r="494" spans="2:12">
      <c r="B494" s="206" t="s">
        <v>15</v>
      </c>
      <c r="C494" s="206"/>
      <c r="D494" s="207" t="s">
        <v>54</v>
      </c>
      <c r="E494" s="199"/>
      <c r="F494" s="199"/>
      <c r="G494" s="199"/>
      <c r="H494" s="199"/>
      <c r="I494" s="199"/>
      <c r="J494" s="199"/>
      <c r="K494" s="199"/>
      <c r="L494" s="199"/>
    </row>
    <row r="495" spans="2:12">
      <c r="D495" s="199" t="s">
        <v>53</v>
      </c>
      <c r="E495" s="199"/>
      <c r="F495" s="199"/>
      <c r="G495" s="199"/>
      <c r="H495" s="199"/>
      <c r="I495" s="199"/>
      <c r="J495" s="199"/>
      <c r="K495" s="199"/>
      <c r="L495" s="199"/>
    </row>
    <row r="496" spans="2:12">
      <c r="D496" s="199" t="s">
        <v>51</v>
      </c>
      <c r="E496" s="199"/>
      <c r="F496" s="199"/>
      <c r="G496" s="199"/>
      <c r="H496" s="199"/>
      <c r="I496" s="199"/>
      <c r="J496" s="199"/>
      <c r="K496" s="199"/>
      <c r="L496" s="199"/>
    </row>
    <row r="497" spans="2:12">
      <c r="D497" s="207" t="s">
        <v>48</v>
      </c>
      <c r="E497" s="199"/>
      <c r="F497" s="199"/>
      <c r="G497" s="199"/>
      <c r="H497" s="199"/>
      <c r="I497" s="199"/>
      <c r="J497" s="199"/>
      <c r="K497" s="199"/>
      <c r="L497" s="199"/>
    </row>
    <row r="498" spans="2:12">
      <c r="D498" s="199" t="s">
        <v>52</v>
      </c>
      <c r="E498" s="199"/>
      <c r="F498" s="199"/>
      <c r="G498" s="199"/>
      <c r="H498" s="199"/>
      <c r="I498" s="199"/>
      <c r="J498" s="199"/>
      <c r="K498" s="199"/>
      <c r="L498" s="199"/>
    </row>
    <row r="499" spans="2:12">
      <c r="D499" s="199" t="s">
        <v>16</v>
      </c>
      <c r="E499" s="199"/>
      <c r="F499" s="199"/>
      <c r="G499" s="199"/>
      <c r="H499" s="199"/>
      <c r="I499" s="199"/>
      <c r="J499" s="199"/>
      <c r="K499" s="199"/>
      <c r="L499" s="199"/>
    </row>
    <row r="500" spans="2:12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</row>
    <row r="501" spans="2:12">
      <c r="B501" s="19" t="s">
        <v>17</v>
      </c>
      <c r="C501" s="20"/>
      <c r="D501" s="20"/>
      <c r="E501" s="20"/>
      <c r="F501" s="20"/>
      <c r="G501" s="20"/>
      <c r="H501" s="20"/>
      <c r="I501" s="20"/>
      <c r="J501" s="20"/>
      <c r="K501" s="20"/>
      <c r="L501" s="20"/>
    </row>
    <row r="502" spans="2:12">
      <c r="B502" s="21" t="s">
        <v>18</v>
      </c>
      <c r="C502" s="20"/>
      <c r="D502" s="20"/>
      <c r="E502" s="20"/>
      <c r="F502" s="20"/>
      <c r="G502" s="20"/>
      <c r="H502" s="20"/>
      <c r="I502" s="20"/>
      <c r="J502" s="20"/>
      <c r="K502" s="20"/>
      <c r="L502" s="20"/>
    </row>
    <row r="503" spans="2:12">
      <c r="B503" s="19" t="s">
        <v>19</v>
      </c>
      <c r="C503" s="20"/>
      <c r="D503" s="20"/>
      <c r="E503" s="20"/>
      <c r="F503" s="20"/>
      <c r="G503" s="20"/>
      <c r="H503" s="20"/>
      <c r="I503" s="20"/>
      <c r="J503" s="20"/>
      <c r="K503" s="20"/>
      <c r="L503" s="20"/>
    </row>
    <row r="504" spans="2:12">
      <c r="B504" s="21" t="s">
        <v>20</v>
      </c>
      <c r="C504" s="20"/>
      <c r="D504" s="20"/>
      <c r="E504" s="20"/>
      <c r="F504" s="20"/>
      <c r="G504" s="20"/>
      <c r="H504" s="20"/>
      <c r="I504" s="20"/>
      <c r="J504" s="20"/>
      <c r="K504" s="20"/>
      <c r="L504" s="20"/>
    </row>
    <row r="505" spans="2:12">
      <c r="B505" s="21" t="s">
        <v>21</v>
      </c>
      <c r="C505" s="20"/>
      <c r="D505" s="20"/>
      <c r="E505" s="20"/>
      <c r="F505" s="20"/>
      <c r="G505" s="20"/>
      <c r="H505" s="20"/>
      <c r="I505" s="20"/>
      <c r="J505" s="20"/>
      <c r="K505" s="20"/>
      <c r="L505" s="20"/>
    </row>
    <row r="506" spans="2:12">
      <c r="B506" s="21" t="s">
        <v>22</v>
      </c>
      <c r="C506" s="20"/>
      <c r="D506" s="20"/>
      <c r="E506" s="20"/>
      <c r="F506" s="20"/>
      <c r="G506" s="20"/>
      <c r="H506" s="20"/>
      <c r="I506" s="20"/>
      <c r="J506" s="20"/>
      <c r="K506" s="20"/>
      <c r="L506" s="20"/>
    </row>
    <row r="507" spans="2:12">
      <c r="B507" s="21" t="s">
        <v>23</v>
      </c>
      <c r="C507" s="20"/>
      <c r="D507" s="20"/>
      <c r="E507" s="20"/>
      <c r="F507" s="20"/>
      <c r="G507" s="20"/>
      <c r="H507" s="20"/>
      <c r="I507" s="20"/>
      <c r="J507" s="20"/>
      <c r="K507" s="20"/>
      <c r="L507" s="20"/>
    </row>
    <row r="508" spans="2:12">
      <c r="B508" s="21" t="s">
        <v>24</v>
      </c>
      <c r="C508" s="20"/>
      <c r="D508" s="20"/>
      <c r="E508" s="20"/>
      <c r="F508" s="20"/>
      <c r="G508" s="20"/>
      <c r="H508" s="20"/>
      <c r="I508" s="20"/>
      <c r="J508" s="20"/>
      <c r="K508" s="20"/>
      <c r="L508" s="20"/>
    </row>
    <row r="509" spans="2:12">
      <c r="B509" s="21" t="s">
        <v>25</v>
      </c>
      <c r="C509" s="20"/>
      <c r="D509" s="20"/>
      <c r="E509" s="20"/>
      <c r="F509" s="20"/>
      <c r="G509" s="20"/>
      <c r="H509" s="20"/>
      <c r="I509" s="20"/>
      <c r="J509" s="20"/>
      <c r="K509" s="20"/>
      <c r="L509" s="20"/>
    </row>
    <row r="510" spans="2:12">
      <c r="B510" s="21" t="s">
        <v>26</v>
      </c>
      <c r="C510" s="20"/>
      <c r="D510" s="20"/>
      <c r="E510" s="20"/>
      <c r="F510" s="20"/>
      <c r="G510" s="20"/>
      <c r="H510" s="20"/>
      <c r="I510" s="20"/>
      <c r="J510" s="20"/>
      <c r="K510" s="20"/>
      <c r="L510" s="20"/>
    </row>
    <row r="511" spans="2:12">
      <c r="B511" s="21" t="s">
        <v>27</v>
      </c>
      <c r="C511" s="20"/>
      <c r="D511" s="20"/>
      <c r="E511" s="20"/>
      <c r="F511" s="20"/>
      <c r="G511" s="20"/>
      <c r="H511" s="20"/>
      <c r="I511" s="20"/>
      <c r="J511" s="20"/>
      <c r="K511" s="20"/>
      <c r="L511" s="20"/>
    </row>
    <row r="512" spans="2:12">
      <c r="B512" s="5" t="s">
        <v>28</v>
      </c>
    </row>
    <row r="513" spans="2:12">
      <c r="B513" s="5" t="s">
        <v>29</v>
      </c>
    </row>
    <row r="514" spans="2:12">
      <c r="B514" s="5" t="s">
        <v>30</v>
      </c>
    </row>
    <row r="515" spans="2:12">
      <c r="B515" s="5"/>
    </row>
    <row r="516" spans="2:12">
      <c r="B516" s="5" t="s">
        <v>31</v>
      </c>
    </row>
    <row r="517" spans="2:12">
      <c r="B517" s="5" t="s">
        <v>32</v>
      </c>
    </row>
    <row r="518" spans="2:12">
      <c r="B518" s="5" t="s">
        <v>33</v>
      </c>
    </row>
    <row r="519" spans="2:12">
      <c r="B519" s="5"/>
    </row>
    <row r="520" spans="2:12">
      <c r="B520" s="5" t="s">
        <v>34</v>
      </c>
    </row>
    <row r="521" spans="2:12" ht="16.5" thickBot="1">
      <c r="B521" s="5" t="s">
        <v>35</v>
      </c>
    </row>
    <row r="522" spans="2:12" ht="25.5">
      <c r="B522" s="200" t="s">
        <v>36</v>
      </c>
      <c r="C522" s="203" t="s">
        <v>37</v>
      </c>
      <c r="D522" s="9" t="s">
        <v>38</v>
      </c>
      <c r="E522" s="10" t="s">
        <v>40</v>
      </c>
      <c r="F522" s="10" t="s">
        <v>41</v>
      </c>
      <c r="G522" s="9" t="s">
        <v>42</v>
      </c>
      <c r="H522" s="9" t="s">
        <v>44</v>
      </c>
      <c r="I522" s="203" t="s">
        <v>46</v>
      </c>
    </row>
    <row r="523" spans="2:12">
      <c r="B523" s="201"/>
      <c r="C523" s="204"/>
      <c r="D523" s="11"/>
      <c r="E523" s="11" t="s">
        <v>49</v>
      </c>
      <c r="F523" s="11" t="s">
        <v>50</v>
      </c>
      <c r="G523" s="12"/>
      <c r="H523" s="11"/>
      <c r="I523" s="204"/>
    </row>
    <row r="524" spans="2:12">
      <c r="B524" s="201"/>
      <c r="C524" s="204"/>
      <c r="D524" s="13" t="s">
        <v>39</v>
      </c>
      <c r="E524" s="14"/>
      <c r="F524" s="14"/>
      <c r="G524" s="12" t="s">
        <v>43</v>
      </c>
      <c r="H524" s="11" t="s">
        <v>45</v>
      </c>
      <c r="I524" s="204"/>
    </row>
    <row r="525" spans="2:12" ht="16.5" thickBot="1">
      <c r="B525" s="202"/>
      <c r="C525" s="205"/>
      <c r="D525" s="15"/>
      <c r="E525" s="15"/>
      <c r="F525" s="15"/>
      <c r="G525" s="15"/>
      <c r="H525" s="16"/>
      <c r="I525" s="205"/>
    </row>
    <row r="526" spans="2:12" ht="16.5" thickBot="1">
      <c r="B526" s="197">
        <v>1</v>
      </c>
      <c r="C526" s="7">
        <v>1</v>
      </c>
      <c r="D526" s="7">
        <v>25</v>
      </c>
      <c r="E526" s="7">
        <v>5</v>
      </c>
      <c r="F526" s="23">
        <v>4.9950000000000001</v>
      </c>
      <c r="G526" s="7">
        <f>F526-E526</f>
        <v>-4.9999999999998934E-3</v>
      </c>
      <c r="H526" s="7">
        <f>((F526-E526)/E526)*100</f>
        <v>-9.9999999999997882E-2</v>
      </c>
      <c r="I526" s="8"/>
    </row>
    <row r="527" spans="2:12" ht="16.5" thickBot="1">
      <c r="B527" s="198"/>
      <c r="C527" s="7">
        <v>2</v>
      </c>
      <c r="D527" s="7">
        <v>25</v>
      </c>
      <c r="E527" s="7">
        <v>5</v>
      </c>
      <c r="F527" s="23">
        <v>4.9969999999999999</v>
      </c>
      <c r="G527" s="7">
        <f>F527-E527</f>
        <v>-3.0000000000001137E-3</v>
      </c>
      <c r="H527" s="7">
        <f>((F527-E527)/E527)*100</f>
        <v>-6.0000000000002274E-2</v>
      </c>
      <c r="I527" s="8"/>
      <c r="L527" s="24">
        <f>(H526+H527)/2</f>
        <v>-8.0000000000000071E-2</v>
      </c>
    </row>
    <row r="529" spans="2:13">
      <c r="C529" s="6" t="s">
        <v>47</v>
      </c>
    </row>
    <row r="530" spans="2:13">
      <c r="B530" s="6"/>
    </row>
    <row r="531" spans="2:13" ht="18.75">
      <c r="B531" s="6"/>
      <c r="C531" s="34" t="s">
        <v>66</v>
      </c>
      <c r="D531" s="34"/>
      <c r="E531" s="34"/>
      <c r="F531" s="36" t="s">
        <v>73</v>
      </c>
      <c r="G531" s="36"/>
      <c r="H531" s="36"/>
      <c r="I531" s="36"/>
      <c r="J531" s="36"/>
      <c r="K531" s="36"/>
      <c r="L531" s="36"/>
      <c r="M531" s="35"/>
    </row>
    <row r="532" spans="2:13">
      <c r="B532" s="6"/>
      <c r="D532" s="4"/>
      <c r="E532" s="4"/>
      <c r="F532" s="4"/>
      <c r="G532" s="4"/>
      <c r="H532" s="4"/>
      <c r="I532" s="4"/>
    </row>
    <row r="533" spans="2:13">
      <c r="B533" s="6"/>
      <c r="D533" s="1" t="s">
        <v>68</v>
      </c>
    </row>
    <row r="534" spans="2:13"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</row>
    <row r="535" spans="2:13">
      <c r="B535" s="22" t="s">
        <v>194</v>
      </c>
      <c r="D535" s="22"/>
      <c r="E535" s="22"/>
      <c r="F535" s="22"/>
      <c r="G535" s="22"/>
      <c r="H535" s="22"/>
      <c r="I535" s="22"/>
      <c r="J535" s="22"/>
      <c r="K535" s="22"/>
      <c r="L535" s="22"/>
    </row>
    <row r="536" spans="2:13"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</row>
    <row r="537" spans="2:13">
      <c r="B537" s="6"/>
      <c r="C537" s="6"/>
    </row>
    <row r="540" spans="2:13">
      <c r="I540" s="213" t="s">
        <v>0</v>
      </c>
      <c r="J540" s="213"/>
      <c r="K540" s="213"/>
      <c r="L540" s="213"/>
    </row>
    <row r="541" spans="2:13">
      <c r="I541" s="213" t="s">
        <v>1</v>
      </c>
      <c r="J541" s="213"/>
      <c r="K541" s="213"/>
      <c r="L541" s="213"/>
    </row>
    <row r="542" spans="2:13">
      <c r="I542" s="213" t="s">
        <v>59</v>
      </c>
      <c r="J542" s="213"/>
      <c r="K542" s="213"/>
      <c r="L542" s="213"/>
    </row>
    <row r="543" spans="2:13">
      <c r="I543" s="213" t="s">
        <v>2</v>
      </c>
      <c r="J543" s="213"/>
      <c r="K543" s="213"/>
      <c r="L543" s="213"/>
    </row>
    <row r="544" spans="2:13">
      <c r="I544" s="213"/>
      <c r="J544" s="213"/>
      <c r="K544" s="213"/>
      <c r="L544" s="213"/>
    </row>
    <row r="545" spans="2:13">
      <c r="I545" s="28"/>
      <c r="J545" s="28"/>
      <c r="K545" s="28"/>
      <c r="L545" s="28"/>
    </row>
    <row r="546" spans="2:13">
      <c r="H546" s="3" t="s">
        <v>58</v>
      </c>
      <c r="J546" s="213" t="s">
        <v>69</v>
      </c>
      <c r="K546" s="213"/>
      <c r="L546" s="213"/>
    </row>
    <row r="548" spans="2:13">
      <c r="B548" s="1" t="s">
        <v>3</v>
      </c>
      <c r="I548" s="4" t="s">
        <v>56</v>
      </c>
      <c r="J548" s="4"/>
      <c r="K548" s="4"/>
      <c r="L548" s="28">
        <v>8</v>
      </c>
    </row>
    <row r="550" spans="2:13">
      <c r="B550" s="1" t="s">
        <v>4</v>
      </c>
      <c r="D550" s="214" t="str">
        <f>J546</f>
        <v>12.03.2023y</v>
      </c>
      <c r="E550" s="214"/>
      <c r="F550" s="28"/>
      <c r="G550" s="28"/>
      <c r="H550" s="4"/>
      <c r="I550" s="4" t="s">
        <v>5</v>
      </c>
      <c r="J550" s="4"/>
      <c r="K550" s="214" t="str">
        <f>D550</f>
        <v>12.03.2023y</v>
      </c>
      <c r="L550" s="214"/>
    </row>
    <row r="553" spans="2:13">
      <c r="B553" s="211" t="s">
        <v>7</v>
      </c>
      <c r="C553" s="211"/>
      <c r="D553" s="38" t="s">
        <v>193</v>
      </c>
      <c r="E553" s="38"/>
      <c r="F553" s="38"/>
      <c r="G553" s="38"/>
      <c r="H553" s="38"/>
      <c r="I553" s="38"/>
      <c r="J553" s="38"/>
      <c r="K553" s="38"/>
      <c r="L553" s="38"/>
      <c r="M553" s="38"/>
    </row>
    <row r="554" spans="2:13">
      <c r="B554" s="211" t="s">
        <v>6</v>
      </c>
      <c r="C554" s="211"/>
      <c r="D554" s="38" t="s">
        <v>60</v>
      </c>
      <c r="E554" s="38"/>
      <c r="F554" s="38"/>
      <c r="G554" s="38"/>
      <c r="H554" s="38"/>
      <c r="I554" s="38"/>
      <c r="J554" s="38"/>
      <c r="K554" s="38"/>
      <c r="L554" s="38"/>
      <c r="M554" s="38"/>
    </row>
    <row r="555" spans="2:13">
      <c r="B555" s="29"/>
      <c r="C555" s="29"/>
      <c r="D555" s="32" t="s">
        <v>61</v>
      </c>
      <c r="E555" s="32"/>
      <c r="F555" s="32"/>
      <c r="G555" s="32"/>
      <c r="H555" s="32"/>
      <c r="I555" s="32"/>
      <c r="J555" s="32"/>
      <c r="K555" s="32"/>
      <c r="L555" s="32"/>
      <c r="M555" s="32"/>
    </row>
    <row r="556" spans="2:13">
      <c r="B556" s="29"/>
      <c r="C556" s="29"/>
      <c r="D556" s="38" t="s">
        <v>62</v>
      </c>
      <c r="E556" s="38"/>
      <c r="F556" s="38"/>
      <c r="G556" s="38"/>
      <c r="H556" s="38"/>
      <c r="I556" s="38"/>
      <c r="J556" s="38"/>
      <c r="K556" s="38"/>
      <c r="L556" s="38"/>
      <c r="M556" s="38"/>
    </row>
    <row r="557" spans="2:13">
      <c r="D557" s="4"/>
      <c r="E557" s="4"/>
      <c r="F557" s="4"/>
      <c r="G557" s="4"/>
      <c r="H557" s="4"/>
      <c r="I557" s="4"/>
      <c r="J557" s="4"/>
    </row>
    <row r="559" spans="2:13">
      <c r="B559" s="4" t="s">
        <v>8</v>
      </c>
      <c r="C559" s="4"/>
      <c r="D559" s="212" t="s">
        <v>63</v>
      </c>
      <c r="E559" s="212"/>
      <c r="F559" s="212"/>
      <c r="G559" s="212"/>
      <c r="H559" s="212"/>
      <c r="I559" s="212"/>
    </row>
    <row r="560" spans="2:13">
      <c r="B560" s="4" t="s">
        <v>9</v>
      </c>
      <c r="C560" s="4"/>
      <c r="D560" s="212"/>
      <c r="E560" s="212"/>
      <c r="F560" s="212"/>
      <c r="G560" s="212"/>
      <c r="H560" s="212"/>
      <c r="I560" s="212"/>
    </row>
    <row r="562" spans="2:12">
      <c r="B562" s="206" t="s">
        <v>10</v>
      </c>
      <c r="C562" s="206"/>
      <c r="D562" s="213" t="s">
        <v>11</v>
      </c>
      <c r="E562" s="213"/>
      <c r="F562" s="213"/>
      <c r="G562" s="213"/>
      <c r="H562" s="213"/>
      <c r="I562" s="213"/>
    </row>
    <row r="564" spans="2:12">
      <c r="B564" s="206" t="s">
        <v>12</v>
      </c>
      <c r="C564" s="206"/>
      <c r="D564" s="215" t="s">
        <v>13</v>
      </c>
      <c r="E564" s="215"/>
      <c r="F564" s="215"/>
      <c r="G564" s="215"/>
      <c r="H564" s="215"/>
      <c r="I564" s="215"/>
      <c r="J564" s="215"/>
      <c r="K564" s="215"/>
      <c r="L564" s="215"/>
    </row>
    <row r="565" spans="2:12">
      <c r="B565" s="30"/>
      <c r="C565" s="30"/>
      <c r="D565" s="31"/>
      <c r="E565" s="31"/>
      <c r="F565" s="31"/>
      <c r="G565" s="31"/>
      <c r="H565" s="31"/>
      <c r="I565" s="31"/>
      <c r="J565" s="31"/>
      <c r="K565" s="31"/>
      <c r="L565" s="31"/>
    </row>
    <row r="566" spans="2:12">
      <c r="B566" s="208" t="s">
        <v>64</v>
      </c>
      <c r="C566" s="208"/>
      <c r="D566" s="209" t="s">
        <v>65</v>
      </c>
      <c r="E566" s="209"/>
      <c r="F566" s="209"/>
      <c r="G566" s="209"/>
      <c r="H566" s="209"/>
      <c r="I566" s="209"/>
      <c r="J566" s="209"/>
      <c r="K566" s="209"/>
      <c r="L566" s="209"/>
    </row>
    <row r="567" spans="2:12">
      <c r="D567" s="4"/>
      <c r="E567" s="4"/>
      <c r="F567" s="4"/>
      <c r="G567" s="4"/>
      <c r="H567" s="4"/>
      <c r="I567" s="4"/>
    </row>
    <row r="568" spans="2:12">
      <c r="B568" s="206" t="s">
        <v>14</v>
      </c>
      <c r="C568" s="206"/>
      <c r="D568" s="210" t="s">
        <v>55</v>
      </c>
      <c r="E568" s="210"/>
      <c r="F568" s="210"/>
      <c r="G568" s="210"/>
      <c r="H568" s="210"/>
    </row>
    <row r="569" spans="2:12">
      <c r="B569" s="30"/>
      <c r="C569" s="30"/>
      <c r="D569" s="210"/>
      <c r="E569" s="210"/>
      <c r="F569" s="210"/>
      <c r="G569" s="210"/>
      <c r="H569" s="210"/>
    </row>
    <row r="570" spans="2:12">
      <c r="B570" s="30"/>
      <c r="C570" s="30"/>
      <c r="D570" s="210"/>
      <c r="E570" s="210"/>
      <c r="F570" s="210"/>
      <c r="G570" s="210"/>
      <c r="H570" s="210"/>
    </row>
    <row r="572" spans="2:12">
      <c r="B572" s="206" t="s">
        <v>15</v>
      </c>
      <c r="C572" s="206"/>
      <c r="D572" s="207" t="s">
        <v>54</v>
      </c>
      <c r="E572" s="199"/>
      <c r="F572" s="199"/>
      <c r="G572" s="199"/>
      <c r="H572" s="199"/>
      <c r="I572" s="199"/>
      <c r="J572" s="199"/>
      <c r="K572" s="199"/>
      <c r="L572" s="199"/>
    </row>
    <row r="573" spans="2:12">
      <c r="D573" s="199" t="s">
        <v>53</v>
      </c>
      <c r="E573" s="199"/>
      <c r="F573" s="199"/>
      <c r="G573" s="199"/>
      <c r="H573" s="199"/>
      <c r="I573" s="199"/>
      <c r="J573" s="199"/>
      <c r="K573" s="199"/>
      <c r="L573" s="199"/>
    </row>
    <row r="574" spans="2:12">
      <c r="D574" s="199" t="s">
        <v>51</v>
      </c>
      <c r="E574" s="199"/>
      <c r="F574" s="199"/>
      <c r="G574" s="199"/>
      <c r="H574" s="199"/>
      <c r="I574" s="199"/>
      <c r="J574" s="199"/>
      <c r="K574" s="199"/>
      <c r="L574" s="199"/>
    </row>
    <row r="575" spans="2:12">
      <c r="D575" s="207" t="s">
        <v>48</v>
      </c>
      <c r="E575" s="199"/>
      <c r="F575" s="199"/>
      <c r="G575" s="199"/>
      <c r="H575" s="199"/>
      <c r="I575" s="199"/>
      <c r="J575" s="199"/>
      <c r="K575" s="199"/>
      <c r="L575" s="199"/>
    </row>
    <row r="576" spans="2:12">
      <c r="D576" s="199" t="s">
        <v>52</v>
      </c>
      <c r="E576" s="199"/>
      <c r="F576" s="199"/>
      <c r="G576" s="199"/>
      <c r="H576" s="199"/>
      <c r="I576" s="199"/>
      <c r="J576" s="199"/>
      <c r="K576" s="199"/>
      <c r="L576" s="199"/>
    </row>
    <row r="577" spans="2:12">
      <c r="D577" s="199" t="s">
        <v>16</v>
      </c>
      <c r="E577" s="199"/>
      <c r="F577" s="199"/>
      <c r="G577" s="199"/>
      <c r="H577" s="199"/>
      <c r="I577" s="199"/>
      <c r="J577" s="199"/>
      <c r="K577" s="199"/>
      <c r="L577" s="199"/>
    </row>
    <row r="578" spans="2:12"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</row>
    <row r="579" spans="2:12">
      <c r="B579" s="19" t="s">
        <v>17</v>
      </c>
      <c r="C579" s="20"/>
      <c r="D579" s="20"/>
      <c r="E579" s="20"/>
      <c r="F579" s="20"/>
      <c r="G579" s="20"/>
      <c r="H579" s="20"/>
      <c r="I579" s="20"/>
      <c r="J579" s="20"/>
      <c r="K579" s="20"/>
      <c r="L579" s="20"/>
    </row>
    <row r="580" spans="2:12">
      <c r="B580" s="21" t="s">
        <v>18</v>
      </c>
      <c r="C580" s="20"/>
      <c r="D580" s="20"/>
      <c r="E580" s="20"/>
      <c r="F580" s="20"/>
      <c r="G580" s="20"/>
      <c r="H580" s="20"/>
      <c r="I580" s="20"/>
      <c r="J580" s="20"/>
      <c r="K580" s="20"/>
      <c r="L580" s="20"/>
    </row>
    <row r="581" spans="2:12">
      <c r="B581" s="19" t="s">
        <v>19</v>
      </c>
      <c r="C581" s="20"/>
      <c r="D581" s="20"/>
      <c r="E581" s="20"/>
      <c r="F581" s="20"/>
      <c r="G581" s="20"/>
      <c r="H581" s="20"/>
      <c r="I581" s="20"/>
      <c r="J581" s="20"/>
      <c r="K581" s="20"/>
      <c r="L581" s="20"/>
    </row>
    <row r="582" spans="2:12">
      <c r="B582" s="21" t="s">
        <v>20</v>
      </c>
      <c r="C582" s="20"/>
      <c r="D582" s="20"/>
      <c r="E582" s="20"/>
      <c r="F582" s="20"/>
      <c r="G582" s="20"/>
      <c r="H582" s="20"/>
      <c r="I582" s="20"/>
      <c r="J582" s="20"/>
      <c r="K582" s="20"/>
      <c r="L582" s="20"/>
    </row>
    <row r="583" spans="2:12">
      <c r="B583" s="21" t="s">
        <v>21</v>
      </c>
      <c r="C583" s="20"/>
      <c r="D583" s="20"/>
      <c r="E583" s="20"/>
      <c r="F583" s="20"/>
      <c r="G583" s="20"/>
      <c r="H583" s="20"/>
      <c r="I583" s="20"/>
      <c r="J583" s="20"/>
      <c r="K583" s="20"/>
      <c r="L583" s="20"/>
    </row>
    <row r="584" spans="2:12">
      <c r="B584" s="21" t="s">
        <v>22</v>
      </c>
      <c r="C584" s="20"/>
      <c r="D584" s="20"/>
      <c r="E584" s="20"/>
      <c r="F584" s="20"/>
      <c r="G584" s="20"/>
      <c r="H584" s="20"/>
      <c r="I584" s="20"/>
      <c r="J584" s="20"/>
      <c r="K584" s="20"/>
      <c r="L584" s="20"/>
    </row>
    <row r="585" spans="2:12">
      <c r="B585" s="21" t="s">
        <v>23</v>
      </c>
      <c r="C585" s="20"/>
      <c r="D585" s="20"/>
      <c r="E585" s="20"/>
      <c r="F585" s="20"/>
      <c r="G585" s="20"/>
      <c r="H585" s="20"/>
      <c r="I585" s="20"/>
      <c r="J585" s="20"/>
      <c r="K585" s="20"/>
      <c r="L585" s="20"/>
    </row>
    <row r="586" spans="2:12">
      <c r="B586" s="21" t="s">
        <v>24</v>
      </c>
      <c r="C586" s="20"/>
      <c r="D586" s="20"/>
      <c r="E586" s="20"/>
      <c r="F586" s="20"/>
      <c r="G586" s="20"/>
      <c r="H586" s="20"/>
      <c r="I586" s="20"/>
      <c r="J586" s="20"/>
      <c r="K586" s="20"/>
      <c r="L586" s="20"/>
    </row>
    <row r="587" spans="2:12">
      <c r="B587" s="21" t="s">
        <v>25</v>
      </c>
      <c r="C587" s="20"/>
      <c r="D587" s="20"/>
      <c r="E587" s="20"/>
      <c r="F587" s="20"/>
      <c r="G587" s="20"/>
      <c r="H587" s="20"/>
      <c r="I587" s="20"/>
      <c r="J587" s="20"/>
      <c r="K587" s="20"/>
      <c r="L587" s="20"/>
    </row>
    <row r="588" spans="2:12">
      <c r="B588" s="21" t="s">
        <v>26</v>
      </c>
      <c r="C588" s="20"/>
      <c r="D588" s="20"/>
      <c r="E588" s="20"/>
      <c r="F588" s="20"/>
      <c r="G588" s="20"/>
      <c r="H588" s="20"/>
      <c r="I588" s="20"/>
      <c r="J588" s="20"/>
      <c r="K588" s="20"/>
      <c r="L588" s="20"/>
    </row>
    <row r="589" spans="2:12">
      <c r="B589" s="21" t="s">
        <v>27</v>
      </c>
      <c r="C589" s="20"/>
      <c r="D589" s="20"/>
      <c r="E589" s="20"/>
      <c r="F589" s="20"/>
      <c r="G589" s="20"/>
      <c r="H589" s="20"/>
      <c r="I589" s="20"/>
      <c r="J589" s="20"/>
      <c r="K589" s="20"/>
      <c r="L589" s="20"/>
    </row>
    <row r="590" spans="2:12">
      <c r="B590" s="5" t="s">
        <v>28</v>
      </c>
    </row>
    <row r="591" spans="2:12">
      <c r="B591" s="5" t="s">
        <v>29</v>
      </c>
    </row>
    <row r="592" spans="2:12">
      <c r="B592" s="5" t="s">
        <v>30</v>
      </c>
    </row>
    <row r="593" spans="2:12">
      <c r="B593" s="5"/>
    </row>
    <row r="594" spans="2:12">
      <c r="B594" s="5" t="s">
        <v>31</v>
      </c>
    </row>
    <row r="595" spans="2:12">
      <c r="B595" s="5" t="s">
        <v>32</v>
      </c>
    </row>
    <row r="596" spans="2:12">
      <c r="B596" s="5" t="s">
        <v>33</v>
      </c>
    </row>
    <row r="597" spans="2:12">
      <c r="B597" s="5"/>
    </row>
    <row r="598" spans="2:12">
      <c r="B598" s="5" t="s">
        <v>34</v>
      </c>
    </row>
    <row r="599" spans="2:12" ht="16.5" thickBot="1">
      <c r="B599" s="5" t="s">
        <v>35</v>
      </c>
    </row>
    <row r="600" spans="2:12" ht="25.5">
      <c r="B600" s="200" t="s">
        <v>36</v>
      </c>
      <c r="C600" s="203" t="s">
        <v>37</v>
      </c>
      <c r="D600" s="9" t="s">
        <v>38</v>
      </c>
      <c r="E600" s="10" t="s">
        <v>40</v>
      </c>
      <c r="F600" s="10" t="s">
        <v>41</v>
      </c>
      <c r="G600" s="9" t="s">
        <v>42</v>
      </c>
      <c r="H600" s="9" t="s">
        <v>44</v>
      </c>
      <c r="I600" s="203" t="s">
        <v>46</v>
      </c>
    </row>
    <row r="601" spans="2:12">
      <c r="B601" s="201"/>
      <c r="C601" s="204"/>
      <c r="D601" s="11"/>
      <c r="E601" s="11" t="s">
        <v>49</v>
      </c>
      <c r="F601" s="11" t="s">
        <v>50</v>
      </c>
      <c r="G601" s="12"/>
      <c r="H601" s="11"/>
      <c r="I601" s="204"/>
    </row>
    <row r="602" spans="2:12">
      <c r="B602" s="201"/>
      <c r="C602" s="204"/>
      <c r="D602" s="13" t="s">
        <v>39</v>
      </c>
      <c r="E602" s="14"/>
      <c r="F602" s="14"/>
      <c r="G602" s="12" t="s">
        <v>43</v>
      </c>
      <c r="H602" s="11" t="s">
        <v>45</v>
      </c>
      <c r="I602" s="204"/>
    </row>
    <row r="603" spans="2:12" ht="16.5" thickBot="1">
      <c r="B603" s="202"/>
      <c r="C603" s="205"/>
      <c r="D603" s="15"/>
      <c r="E603" s="15"/>
      <c r="F603" s="15"/>
      <c r="G603" s="15"/>
      <c r="H603" s="16"/>
      <c r="I603" s="205"/>
    </row>
    <row r="604" spans="2:12" ht="16.5" thickBot="1">
      <c r="B604" s="197">
        <v>1</v>
      </c>
      <c r="C604" s="7">
        <v>1</v>
      </c>
      <c r="D604" s="7">
        <v>25</v>
      </c>
      <c r="E604" s="7">
        <v>5</v>
      </c>
      <c r="F604" s="23">
        <v>4.9989999999999997</v>
      </c>
      <c r="G604" s="7">
        <f>F604-E604</f>
        <v>-1.000000000000334E-3</v>
      </c>
      <c r="H604" s="7">
        <f>((F604-E604)/E604)*100</f>
        <v>-2.0000000000006679E-2</v>
      </c>
      <c r="I604" s="8"/>
    </row>
    <row r="605" spans="2:12" ht="16.5" thickBot="1">
      <c r="B605" s="198"/>
      <c r="C605" s="7">
        <v>2</v>
      </c>
      <c r="D605" s="7">
        <v>25</v>
      </c>
      <c r="E605" s="7">
        <v>5</v>
      </c>
      <c r="F605" s="23">
        <v>4.9980000000000002</v>
      </c>
      <c r="G605" s="7">
        <f>F605-E605</f>
        <v>-1.9999999999997797E-3</v>
      </c>
      <c r="H605" s="7">
        <f>((F605-E605)/E605)*100</f>
        <v>-3.9999999999995595E-2</v>
      </c>
      <c r="I605" s="8"/>
      <c r="L605" s="24">
        <f>(H604+H605)/2</f>
        <v>-3.0000000000001137E-2</v>
      </c>
    </row>
    <row r="607" spans="2:12">
      <c r="C607" s="6" t="s">
        <v>47</v>
      </c>
    </row>
    <row r="608" spans="2:12">
      <c r="B608" s="6"/>
    </row>
    <row r="609" spans="2:13" ht="18.75">
      <c r="B609" s="6"/>
      <c r="C609" s="34" t="s">
        <v>66</v>
      </c>
      <c r="D609" s="34"/>
      <c r="E609" s="34"/>
      <c r="F609" s="36" t="s">
        <v>73</v>
      </c>
      <c r="G609" s="36"/>
      <c r="H609" s="36"/>
      <c r="I609" s="36"/>
      <c r="J609" s="36"/>
      <c r="K609" s="36"/>
      <c r="L609" s="36"/>
      <c r="M609" s="35"/>
    </row>
    <row r="610" spans="2:13">
      <c r="B610" s="6"/>
      <c r="D610" s="4"/>
      <c r="E610" s="4"/>
      <c r="F610" s="4"/>
      <c r="G610" s="4"/>
      <c r="H610" s="4"/>
      <c r="I610" s="4"/>
    </row>
    <row r="611" spans="2:13">
      <c r="B611" s="6"/>
      <c r="D611" s="1" t="s">
        <v>68</v>
      </c>
    </row>
    <row r="612" spans="2:13"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</row>
    <row r="613" spans="2:13">
      <c r="B613" s="22" t="s">
        <v>194</v>
      </c>
      <c r="D613" s="22"/>
      <c r="E613" s="22"/>
      <c r="F613" s="22"/>
      <c r="G613" s="22"/>
      <c r="H613" s="22"/>
      <c r="I613" s="22"/>
      <c r="J613" s="22"/>
      <c r="K613" s="22"/>
      <c r="L613" s="22"/>
    </row>
    <row r="614" spans="2:13"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</row>
    <row r="615" spans="2:13">
      <c r="B615" s="6"/>
      <c r="C615" s="6"/>
    </row>
    <row r="618" spans="2:13">
      <c r="I618" s="213" t="s">
        <v>0</v>
      </c>
      <c r="J618" s="213"/>
      <c r="K618" s="213"/>
      <c r="L618" s="213"/>
    </row>
    <row r="619" spans="2:13">
      <c r="I619" s="213" t="s">
        <v>1</v>
      </c>
      <c r="J619" s="213"/>
      <c r="K619" s="213"/>
      <c r="L619" s="213"/>
    </row>
    <row r="620" spans="2:13">
      <c r="I620" s="213" t="s">
        <v>59</v>
      </c>
      <c r="J620" s="213"/>
      <c r="K620" s="213"/>
      <c r="L620" s="213"/>
    </row>
    <row r="621" spans="2:13">
      <c r="I621" s="213" t="s">
        <v>2</v>
      </c>
      <c r="J621" s="213"/>
      <c r="K621" s="213"/>
      <c r="L621" s="213"/>
    </row>
    <row r="622" spans="2:13">
      <c r="I622" s="213"/>
      <c r="J622" s="213"/>
      <c r="K622" s="213"/>
      <c r="L622" s="213"/>
    </row>
    <row r="623" spans="2:13">
      <c r="I623" s="28"/>
      <c r="J623" s="28"/>
      <c r="K623" s="28"/>
      <c r="L623" s="28"/>
    </row>
    <row r="624" spans="2:13">
      <c r="H624" s="3" t="s">
        <v>58</v>
      </c>
      <c r="J624" s="213" t="s">
        <v>70</v>
      </c>
      <c r="K624" s="213"/>
      <c r="L624" s="213"/>
    </row>
    <row r="626" spans="2:13">
      <c r="B626" s="1" t="s">
        <v>3</v>
      </c>
      <c r="I626" s="4" t="s">
        <v>56</v>
      </c>
      <c r="J626" s="4"/>
      <c r="K626" s="4"/>
      <c r="L626" s="28">
        <v>9</v>
      </c>
    </row>
    <row r="628" spans="2:13">
      <c r="B628" s="1" t="s">
        <v>4</v>
      </c>
      <c r="D628" s="214" t="str">
        <f>J624</f>
        <v>13.03.2023y</v>
      </c>
      <c r="E628" s="214"/>
      <c r="F628" s="28"/>
      <c r="G628" s="28"/>
      <c r="H628" s="4"/>
      <c r="I628" s="4" t="s">
        <v>5</v>
      </c>
      <c r="J628" s="4"/>
      <c r="K628" s="214" t="str">
        <f>D628</f>
        <v>13.03.2023y</v>
      </c>
      <c r="L628" s="214"/>
    </row>
    <row r="631" spans="2:13">
      <c r="B631" s="211" t="s">
        <v>7</v>
      </c>
      <c r="C631" s="211"/>
      <c r="D631" s="38" t="s">
        <v>193</v>
      </c>
      <c r="E631" s="38"/>
      <c r="F631" s="38"/>
      <c r="G631" s="38"/>
      <c r="H631" s="38"/>
      <c r="I631" s="38"/>
      <c r="J631" s="38"/>
      <c r="K631" s="38"/>
      <c r="L631" s="38"/>
      <c r="M631" s="38"/>
    </row>
    <row r="632" spans="2:13">
      <c r="B632" s="211" t="s">
        <v>6</v>
      </c>
      <c r="C632" s="211"/>
      <c r="D632" s="38" t="s">
        <v>60</v>
      </c>
      <c r="E632" s="38"/>
      <c r="F632" s="38"/>
      <c r="G632" s="38"/>
      <c r="H632" s="38"/>
      <c r="I632" s="38"/>
      <c r="J632" s="38"/>
      <c r="K632" s="38"/>
      <c r="L632" s="38"/>
      <c r="M632" s="38"/>
    </row>
    <row r="633" spans="2:13">
      <c r="B633" s="29"/>
      <c r="C633" s="29"/>
      <c r="D633" s="32" t="s">
        <v>61</v>
      </c>
      <c r="E633" s="32"/>
      <c r="F633" s="32"/>
      <c r="G633" s="32"/>
      <c r="H633" s="32"/>
      <c r="I633" s="32"/>
      <c r="J633" s="32"/>
      <c r="K633" s="32"/>
      <c r="L633" s="32"/>
      <c r="M633" s="32"/>
    </row>
    <row r="634" spans="2:13">
      <c r="B634" s="29"/>
      <c r="C634" s="29"/>
      <c r="D634" s="38" t="s">
        <v>62</v>
      </c>
      <c r="E634" s="38"/>
      <c r="F634" s="38"/>
      <c r="G634" s="38"/>
      <c r="H634" s="38"/>
      <c r="I634" s="38"/>
      <c r="J634" s="38"/>
      <c r="K634" s="38"/>
      <c r="L634" s="38"/>
      <c r="M634" s="38"/>
    </row>
    <row r="635" spans="2:13">
      <c r="D635" s="4"/>
      <c r="E635" s="4"/>
      <c r="F635" s="4"/>
      <c r="G635" s="4"/>
      <c r="H635" s="4"/>
      <c r="I635" s="4"/>
      <c r="J635" s="4"/>
    </row>
    <row r="637" spans="2:13">
      <c r="B637" s="4" t="s">
        <v>8</v>
      </c>
      <c r="C637" s="4"/>
      <c r="D637" s="212" t="s">
        <v>63</v>
      </c>
      <c r="E637" s="212"/>
      <c r="F637" s="212"/>
      <c r="G637" s="212"/>
      <c r="H637" s="212"/>
      <c r="I637" s="212"/>
    </row>
    <row r="638" spans="2:13">
      <c r="B638" s="4" t="s">
        <v>9</v>
      </c>
      <c r="C638" s="4"/>
      <c r="D638" s="212"/>
      <c r="E638" s="212"/>
      <c r="F638" s="212"/>
      <c r="G638" s="212"/>
      <c r="H638" s="212"/>
      <c r="I638" s="212"/>
    </row>
    <row r="640" spans="2:13">
      <c r="B640" s="206" t="s">
        <v>10</v>
      </c>
      <c r="C640" s="206"/>
      <c r="D640" s="213" t="s">
        <v>11</v>
      </c>
      <c r="E640" s="213"/>
      <c r="F640" s="213"/>
      <c r="G640" s="213"/>
      <c r="H640" s="213"/>
      <c r="I640" s="213"/>
    </row>
    <row r="642" spans="2:12">
      <c r="B642" s="206" t="s">
        <v>12</v>
      </c>
      <c r="C642" s="206"/>
      <c r="D642" s="215" t="s">
        <v>13</v>
      </c>
      <c r="E642" s="215"/>
      <c r="F642" s="215"/>
      <c r="G642" s="215"/>
      <c r="H642" s="215"/>
      <c r="I642" s="215"/>
      <c r="J642" s="215"/>
      <c r="K642" s="215"/>
      <c r="L642" s="215"/>
    </row>
    <row r="643" spans="2:12">
      <c r="B643" s="30"/>
      <c r="C643" s="30"/>
      <c r="D643" s="31"/>
      <c r="E643" s="31"/>
      <c r="F643" s="31"/>
      <c r="G643" s="31"/>
      <c r="H643" s="31"/>
      <c r="I643" s="31"/>
      <c r="J643" s="31"/>
      <c r="K643" s="31"/>
      <c r="L643" s="31"/>
    </row>
    <row r="644" spans="2:12">
      <c r="B644" s="208" t="s">
        <v>64</v>
      </c>
      <c r="C644" s="208"/>
      <c r="D644" s="209" t="s">
        <v>65</v>
      </c>
      <c r="E644" s="209"/>
      <c r="F644" s="209"/>
      <c r="G644" s="209"/>
      <c r="H644" s="209"/>
      <c r="I644" s="209"/>
      <c r="J644" s="209"/>
      <c r="K644" s="209"/>
      <c r="L644" s="209"/>
    </row>
    <row r="645" spans="2:12">
      <c r="D645" s="4"/>
      <c r="E645" s="4"/>
      <c r="F645" s="4"/>
      <c r="G645" s="4"/>
      <c r="H645" s="4"/>
      <c r="I645" s="4"/>
    </row>
    <row r="646" spans="2:12">
      <c r="B646" s="206" t="s">
        <v>14</v>
      </c>
      <c r="C646" s="206"/>
      <c r="D646" s="210" t="s">
        <v>55</v>
      </c>
      <c r="E646" s="210"/>
      <c r="F646" s="210"/>
      <c r="G646" s="210"/>
      <c r="H646" s="210"/>
    </row>
    <row r="647" spans="2:12">
      <c r="B647" s="30"/>
      <c r="C647" s="30"/>
      <c r="D647" s="210"/>
      <c r="E647" s="210"/>
      <c r="F647" s="210"/>
      <c r="G647" s="210"/>
      <c r="H647" s="210"/>
    </row>
    <row r="648" spans="2:12">
      <c r="B648" s="30"/>
      <c r="C648" s="30"/>
      <c r="D648" s="210"/>
      <c r="E648" s="210"/>
      <c r="F648" s="210"/>
      <c r="G648" s="210"/>
      <c r="H648" s="210"/>
    </row>
    <row r="650" spans="2:12">
      <c r="B650" s="206" t="s">
        <v>15</v>
      </c>
      <c r="C650" s="206"/>
      <c r="D650" s="207" t="s">
        <v>54</v>
      </c>
      <c r="E650" s="199"/>
      <c r="F650" s="199"/>
      <c r="G650" s="199"/>
      <c r="H650" s="199"/>
      <c r="I650" s="199"/>
      <c r="J650" s="199"/>
      <c r="K650" s="199"/>
      <c r="L650" s="199"/>
    </row>
    <row r="651" spans="2:12">
      <c r="D651" s="199" t="s">
        <v>53</v>
      </c>
      <c r="E651" s="199"/>
      <c r="F651" s="199"/>
      <c r="G651" s="199"/>
      <c r="H651" s="199"/>
      <c r="I651" s="199"/>
      <c r="J651" s="199"/>
      <c r="K651" s="199"/>
      <c r="L651" s="199"/>
    </row>
    <row r="652" spans="2:12">
      <c r="D652" s="199" t="s">
        <v>51</v>
      </c>
      <c r="E652" s="199"/>
      <c r="F652" s="199"/>
      <c r="G652" s="199"/>
      <c r="H652" s="199"/>
      <c r="I652" s="199"/>
      <c r="J652" s="199"/>
      <c r="K652" s="199"/>
      <c r="L652" s="199"/>
    </row>
    <row r="653" spans="2:12">
      <c r="D653" s="207" t="s">
        <v>48</v>
      </c>
      <c r="E653" s="199"/>
      <c r="F653" s="199"/>
      <c r="G653" s="199"/>
      <c r="H653" s="199"/>
      <c r="I653" s="199"/>
      <c r="J653" s="199"/>
      <c r="K653" s="199"/>
      <c r="L653" s="199"/>
    </row>
    <row r="654" spans="2:12">
      <c r="D654" s="199" t="s">
        <v>52</v>
      </c>
      <c r="E654" s="199"/>
      <c r="F654" s="199"/>
      <c r="G654" s="199"/>
      <c r="H654" s="199"/>
      <c r="I654" s="199"/>
      <c r="J654" s="199"/>
      <c r="K654" s="199"/>
      <c r="L654" s="199"/>
    </row>
    <row r="655" spans="2:12">
      <c r="D655" s="199" t="s">
        <v>16</v>
      </c>
      <c r="E655" s="199"/>
      <c r="F655" s="199"/>
      <c r="G655" s="199"/>
      <c r="H655" s="199"/>
      <c r="I655" s="199"/>
      <c r="J655" s="199"/>
      <c r="K655" s="199"/>
      <c r="L655" s="199"/>
    </row>
    <row r="656" spans="2:12"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</row>
    <row r="657" spans="2:12">
      <c r="B657" s="19" t="s">
        <v>17</v>
      </c>
      <c r="C657" s="20"/>
      <c r="D657" s="20"/>
      <c r="E657" s="20"/>
      <c r="F657" s="20"/>
      <c r="G657" s="20"/>
      <c r="H657" s="20"/>
      <c r="I657" s="20"/>
      <c r="J657" s="20"/>
      <c r="K657" s="20"/>
      <c r="L657" s="20"/>
    </row>
    <row r="658" spans="2:12">
      <c r="B658" s="21" t="s">
        <v>18</v>
      </c>
      <c r="C658" s="20"/>
      <c r="D658" s="20"/>
      <c r="E658" s="20"/>
      <c r="F658" s="20"/>
      <c r="G658" s="20"/>
      <c r="H658" s="20"/>
      <c r="I658" s="20"/>
      <c r="J658" s="20"/>
      <c r="K658" s="20"/>
      <c r="L658" s="20"/>
    </row>
    <row r="659" spans="2:12">
      <c r="B659" s="19" t="s">
        <v>19</v>
      </c>
      <c r="C659" s="20"/>
      <c r="D659" s="20"/>
      <c r="E659" s="20"/>
      <c r="F659" s="20"/>
      <c r="G659" s="20"/>
      <c r="H659" s="20"/>
      <c r="I659" s="20"/>
      <c r="J659" s="20"/>
      <c r="K659" s="20"/>
      <c r="L659" s="20"/>
    </row>
    <row r="660" spans="2:12">
      <c r="B660" s="21" t="s">
        <v>20</v>
      </c>
      <c r="C660" s="20"/>
      <c r="D660" s="20"/>
      <c r="E660" s="20"/>
      <c r="F660" s="20"/>
      <c r="G660" s="20"/>
      <c r="H660" s="20"/>
      <c r="I660" s="20"/>
      <c r="J660" s="20"/>
      <c r="K660" s="20"/>
      <c r="L660" s="20"/>
    </row>
    <row r="661" spans="2:12">
      <c r="B661" s="21" t="s">
        <v>21</v>
      </c>
      <c r="C661" s="20"/>
      <c r="D661" s="20"/>
      <c r="E661" s="20"/>
      <c r="F661" s="20"/>
      <c r="G661" s="20"/>
      <c r="H661" s="20"/>
      <c r="I661" s="20"/>
      <c r="J661" s="20"/>
      <c r="K661" s="20"/>
      <c r="L661" s="20"/>
    </row>
    <row r="662" spans="2:12">
      <c r="B662" s="21" t="s">
        <v>22</v>
      </c>
      <c r="C662" s="20"/>
      <c r="D662" s="20"/>
      <c r="E662" s="20"/>
      <c r="F662" s="20"/>
      <c r="G662" s="20"/>
      <c r="H662" s="20"/>
      <c r="I662" s="20"/>
      <c r="J662" s="20"/>
      <c r="K662" s="20"/>
      <c r="L662" s="20"/>
    </row>
    <row r="663" spans="2:12">
      <c r="B663" s="21" t="s">
        <v>23</v>
      </c>
      <c r="C663" s="20"/>
      <c r="D663" s="20"/>
      <c r="E663" s="20"/>
      <c r="F663" s="20"/>
      <c r="G663" s="20"/>
      <c r="H663" s="20"/>
      <c r="I663" s="20"/>
      <c r="J663" s="20"/>
      <c r="K663" s="20"/>
      <c r="L663" s="20"/>
    </row>
    <row r="664" spans="2:12">
      <c r="B664" s="21" t="s">
        <v>24</v>
      </c>
      <c r="C664" s="20"/>
      <c r="D664" s="20"/>
      <c r="E664" s="20"/>
      <c r="F664" s="20"/>
      <c r="G664" s="20"/>
      <c r="H664" s="20"/>
      <c r="I664" s="20"/>
      <c r="J664" s="20"/>
      <c r="K664" s="20"/>
      <c r="L664" s="20"/>
    </row>
    <row r="665" spans="2:12">
      <c r="B665" s="21" t="s">
        <v>25</v>
      </c>
      <c r="C665" s="20"/>
      <c r="D665" s="20"/>
      <c r="E665" s="20"/>
      <c r="F665" s="20"/>
      <c r="G665" s="20"/>
      <c r="H665" s="20"/>
      <c r="I665" s="20"/>
      <c r="J665" s="20"/>
      <c r="K665" s="20"/>
      <c r="L665" s="20"/>
    </row>
    <row r="666" spans="2:12">
      <c r="B666" s="21" t="s">
        <v>26</v>
      </c>
      <c r="C666" s="20"/>
      <c r="D666" s="20"/>
      <c r="E666" s="20"/>
      <c r="F666" s="20"/>
      <c r="G666" s="20"/>
      <c r="H666" s="20"/>
      <c r="I666" s="20"/>
      <c r="J666" s="20"/>
      <c r="K666" s="20"/>
      <c r="L666" s="20"/>
    </row>
    <row r="667" spans="2:12">
      <c r="B667" s="21" t="s">
        <v>27</v>
      </c>
      <c r="C667" s="20"/>
      <c r="D667" s="20"/>
      <c r="E667" s="20"/>
      <c r="F667" s="20"/>
      <c r="G667" s="20"/>
      <c r="H667" s="20"/>
      <c r="I667" s="20"/>
      <c r="J667" s="20"/>
      <c r="K667" s="20"/>
      <c r="L667" s="20"/>
    </row>
    <row r="668" spans="2:12">
      <c r="B668" s="5" t="s">
        <v>28</v>
      </c>
    </row>
    <row r="669" spans="2:12">
      <c r="B669" s="5" t="s">
        <v>29</v>
      </c>
    </row>
    <row r="670" spans="2:12">
      <c r="B670" s="5" t="s">
        <v>30</v>
      </c>
    </row>
    <row r="671" spans="2:12">
      <c r="B671" s="5"/>
    </row>
    <row r="672" spans="2:12">
      <c r="B672" s="5" t="s">
        <v>31</v>
      </c>
    </row>
    <row r="673" spans="2:13">
      <c r="B673" s="5" t="s">
        <v>32</v>
      </c>
    </row>
    <row r="674" spans="2:13">
      <c r="B674" s="5" t="s">
        <v>33</v>
      </c>
    </row>
    <row r="675" spans="2:13">
      <c r="B675" s="5"/>
    </row>
    <row r="676" spans="2:13">
      <c r="B676" s="5" t="s">
        <v>34</v>
      </c>
    </row>
    <row r="677" spans="2:13" ht="16.5" thickBot="1">
      <c r="B677" s="5" t="s">
        <v>35</v>
      </c>
    </row>
    <row r="678" spans="2:13" ht="25.5">
      <c r="B678" s="200" t="s">
        <v>36</v>
      </c>
      <c r="C678" s="203" t="s">
        <v>37</v>
      </c>
      <c r="D678" s="9" t="s">
        <v>38</v>
      </c>
      <c r="E678" s="10" t="s">
        <v>40</v>
      </c>
      <c r="F678" s="10" t="s">
        <v>41</v>
      </c>
      <c r="G678" s="9" t="s">
        <v>42</v>
      </c>
      <c r="H678" s="9" t="s">
        <v>44</v>
      </c>
      <c r="I678" s="203" t="s">
        <v>46</v>
      </c>
    </row>
    <row r="679" spans="2:13">
      <c r="B679" s="201"/>
      <c r="C679" s="204"/>
      <c r="D679" s="11"/>
      <c r="E679" s="11" t="s">
        <v>49</v>
      </c>
      <c r="F679" s="11" t="s">
        <v>50</v>
      </c>
      <c r="G679" s="12"/>
      <c r="H679" s="11"/>
      <c r="I679" s="204"/>
    </row>
    <row r="680" spans="2:13">
      <c r="B680" s="201"/>
      <c r="C680" s="204"/>
      <c r="D680" s="13" t="s">
        <v>39</v>
      </c>
      <c r="E680" s="14"/>
      <c r="F680" s="14"/>
      <c r="G680" s="12" t="s">
        <v>43</v>
      </c>
      <c r="H680" s="11" t="s">
        <v>45</v>
      </c>
      <c r="I680" s="204"/>
    </row>
    <row r="681" spans="2:13" ht="16.5" thickBot="1">
      <c r="B681" s="202"/>
      <c r="C681" s="205"/>
      <c r="D681" s="15"/>
      <c r="E681" s="15"/>
      <c r="F681" s="15"/>
      <c r="G681" s="15"/>
      <c r="H681" s="16"/>
      <c r="I681" s="205"/>
    </row>
    <row r="682" spans="2:13" ht="16.5" thickBot="1">
      <c r="B682" s="197">
        <v>1</v>
      </c>
      <c r="C682" s="7">
        <v>1</v>
      </c>
      <c r="D682" s="7">
        <v>25</v>
      </c>
      <c r="E682" s="7">
        <v>5</v>
      </c>
      <c r="F682" s="23">
        <v>4.9980000000000002</v>
      </c>
      <c r="G682" s="7">
        <f>F682-E682</f>
        <v>-1.9999999999997797E-3</v>
      </c>
      <c r="H682" s="7">
        <f>((F682-E682)/E682)*100</f>
        <v>-3.9999999999995595E-2</v>
      </c>
      <c r="I682" s="8"/>
    </row>
    <row r="683" spans="2:13" ht="16.5" thickBot="1">
      <c r="B683" s="198"/>
      <c r="C683" s="7">
        <v>2</v>
      </c>
      <c r="D683" s="7">
        <v>25</v>
      </c>
      <c r="E683" s="7">
        <v>5</v>
      </c>
      <c r="F683" s="23">
        <v>4.992</v>
      </c>
      <c r="G683" s="7">
        <f>F683-E683</f>
        <v>-8.0000000000000071E-3</v>
      </c>
      <c r="H683" s="7">
        <f>((F683-E683)/E683)*100</f>
        <v>-0.16000000000000014</v>
      </c>
      <c r="I683" s="8"/>
      <c r="L683" s="24">
        <f>(H682+H683)/2</f>
        <v>-9.9999999999997868E-2</v>
      </c>
    </row>
    <row r="685" spans="2:13">
      <c r="C685" s="6" t="s">
        <v>47</v>
      </c>
    </row>
    <row r="686" spans="2:13">
      <c r="B686" s="6"/>
    </row>
    <row r="687" spans="2:13" ht="18.75">
      <c r="B687" s="6"/>
      <c r="C687" s="34" t="s">
        <v>66</v>
      </c>
      <c r="D687" s="34"/>
      <c r="E687" s="34"/>
      <c r="F687" s="36" t="s">
        <v>73</v>
      </c>
      <c r="G687" s="36"/>
      <c r="H687" s="36"/>
      <c r="I687" s="36"/>
      <c r="J687" s="36"/>
      <c r="K687" s="36"/>
      <c r="L687" s="36"/>
      <c r="M687" s="35"/>
    </row>
    <row r="688" spans="2:13">
      <c r="B688" s="6"/>
      <c r="D688" s="4"/>
      <c r="E688" s="4"/>
      <c r="F688" s="4"/>
      <c r="G688" s="4"/>
      <c r="H688" s="4"/>
      <c r="I688" s="4"/>
    </row>
    <row r="689" spans="2:12">
      <c r="B689" s="6"/>
      <c r="D689" s="1" t="s">
        <v>68</v>
      </c>
    </row>
    <row r="690" spans="2:12"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</row>
    <row r="691" spans="2:12">
      <c r="B691" s="22" t="s">
        <v>194</v>
      </c>
      <c r="D691" s="22"/>
      <c r="E691" s="22"/>
      <c r="F691" s="22"/>
      <c r="G691" s="22"/>
      <c r="H691" s="22"/>
      <c r="I691" s="22"/>
      <c r="J691" s="22"/>
      <c r="K691" s="22"/>
      <c r="L691" s="22"/>
    </row>
    <row r="692" spans="2:12"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</row>
    <row r="693" spans="2:12">
      <c r="B693" s="6"/>
      <c r="C693" s="6"/>
    </row>
    <row r="696" spans="2:12">
      <c r="I696" s="213" t="s">
        <v>0</v>
      </c>
      <c r="J696" s="213"/>
      <c r="K696" s="213"/>
      <c r="L696" s="213"/>
    </row>
    <row r="697" spans="2:12">
      <c r="I697" s="213" t="s">
        <v>1</v>
      </c>
      <c r="J697" s="213"/>
      <c r="K697" s="213"/>
      <c r="L697" s="213"/>
    </row>
    <row r="698" spans="2:12">
      <c r="I698" s="213" t="s">
        <v>59</v>
      </c>
      <c r="J698" s="213"/>
      <c r="K698" s="213"/>
      <c r="L698" s="213"/>
    </row>
    <row r="699" spans="2:12">
      <c r="I699" s="213" t="s">
        <v>2</v>
      </c>
      <c r="J699" s="213"/>
      <c r="K699" s="213"/>
      <c r="L699" s="213"/>
    </row>
    <row r="700" spans="2:12">
      <c r="I700" s="213"/>
      <c r="J700" s="213"/>
      <c r="K700" s="213"/>
      <c r="L700" s="213"/>
    </row>
    <row r="701" spans="2:12">
      <c r="I701" s="28"/>
      <c r="J701" s="28"/>
      <c r="K701" s="28"/>
      <c r="L701" s="28"/>
    </row>
    <row r="702" spans="2:12">
      <c r="H702" s="3" t="s">
        <v>58</v>
      </c>
      <c r="J702" s="213" t="s">
        <v>70</v>
      </c>
      <c r="K702" s="213"/>
      <c r="L702" s="213"/>
    </row>
    <row r="704" spans="2:12">
      <c r="B704" s="1" t="s">
        <v>3</v>
      </c>
      <c r="I704" s="4" t="s">
        <v>56</v>
      </c>
      <c r="J704" s="4"/>
      <c r="K704" s="4"/>
      <c r="L704" s="28">
        <v>10</v>
      </c>
    </row>
    <row r="706" spans="2:13">
      <c r="B706" s="1" t="s">
        <v>4</v>
      </c>
      <c r="D706" s="214" t="str">
        <f>J702</f>
        <v>13.03.2023y</v>
      </c>
      <c r="E706" s="214"/>
      <c r="F706" s="28"/>
      <c r="G706" s="28"/>
      <c r="H706" s="4"/>
      <c r="I706" s="4" t="s">
        <v>5</v>
      </c>
      <c r="J706" s="4"/>
      <c r="K706" s="214" t="str">
        <f>D706</f>
        <v>13.03.2023y</v>
      </c>
      <c r="L706" s="214"/>
    </row>
    <row r="709" spans="2:13">
      <c r="B709" s="211" t="s">
        <v>7</v>
      </c>
      <c r="C709" s="211"/>
      <c r="D709" s="38" t="s">
        <v>193</v>
      </c>
      <c r="E709" s="38"/>
      <c r="F709" s="38"/>
      <c r="G709" s="38"/>
      <c r="H709" s="38"/>
      <c r="I709" s="38"/>
      <c r="J709" s="38"/>
      <c r="K709" s="38"/>
      <c r="L709" s="38"/>
      <c r="M709" s="38"/>
    </row>
    <row r="710" spans="2:13">
      <c r="B710" s="211" t="s">
        <v>6</v>
      </c>
      <c r="C710" s="211"/>
      <c r="D710" s="38" t="s">
        <v>60</v>
      </c>
      <c r="E710" s="38"/>
      <c r="F710" s="38"/>
      <c r="G710" s="38"/>
      <c r="H710" s="38"/>
      <c r="I710" s="38"/>
      <c r="J710" s="38"/>
      <c r="K710" s="38"/>
      <c r="L710" s="38"/>
      <c r="M710" s="38"/>
    </row>
    <row r="711" spans="2:13">
      <c r="B711" s="29"/>
      <c r="C711" s="29"/>
      <c r="D711" s="32" t="s">
        <v>61</v>
      </c>
      <c r="E711" s="32"/>
      <c r="F711" s="32"/>
      <c r="G711" s="32"/>
      <c r="H711" s="32"/>
      <c r="I711" s="32"/>
      <c r="J711" s="32"/>
      <c r="K711" s="32"/>
      <c r="L711" s="32"/>
      <c r="M711" s="32"/>
    </row>
    <row r="712" spans="2:13">
      <c r="B712" s="29"/>
      <c r="C712" s="29"/>
      <c r="D712" s="38" t="s">
        <v>62</v>
      </c>
      <c r="E712" s="38"/>
      <c r="F712" s="38"/>
      <c r="G712" s="38"/>
      <c r="H712" s="38"/>
      <c r="I712" s="38"/>
      <c r="J712" s="38"/>
      <c r="K712" s="38"/>
      <c r="L712" s="38"/>
      <c r="M712" s="38"/>
    </row>
    <row r="713" spans="2:13">
      <c r="D713" s="4"/>
      <c r="E713" s="4"/>
      <c r="F713" s="4"/>
      <c r="G713" s="4"/>
      <c r="H713" s="4"/>
      <c r="I713" s="4"/>
      <c r="J713" s="4"/>
    </row>
    <row r="715" spans="2:13">
      <c r="B715" s="4" t="s">
        <v>8</v>
      </c>
      <c r="C715" s="4"/>
      <c r="D715" s="212" t="s">
        <v>63</v>
      </c>
      <c r="E715" s="212"/>
      <c r="F715" s="212"/>
      <c r="G715" s="212"/>
      <c r="H715" s="212"/>
      <c r="I715" s="212"/>
    </row>
    <row r="716" spans="2:13">
      <c r="B716" s="4" t="s">
        <v>9</v>
      </c>
      <c r="C716" s="4"/>
      <c r="D716" s="212"/>
      <c r="E716" s="212"/>
      <c r="F716" s="212"/>
      <c r="G716" s="212"/>
      <c r="H716" s="212"/>
      <c r="I716" s="212"/>
    </row>
    <row r="718" spans="2:13">
      <c r="B718" s="206" t="s">
        <v>10</v>
      </c>
      <c r="C718" s="206"/>
      <c r="D718" s="213" t="s">
        <v>11</v>
      </c>
      <c r="E718" s="213"/>
      <c r="F718" s="213"/>
      <c r="G718" s="213"/>
      <c r="H718" s="213"/>
      <c r="I718" s="213"/>
    </row>
    <row r="720" spans="2:13">
      <c r="B720" s="206" t="s">
        <v>12</v>
      </c>
      <c r="C720" s="206"/>
      <c r="D720" s="215" t="s">
        <v>13</v>
      </c>
      <c r="E720" s="215"/>
      <c r="F720" s="215"/>
      <c r="G720" s="215"/>
      <c r="H720" s="215"/>
      <c r="I720" s="215"/>
      <c r="J720" s="215"/>
      <c r="K720" s="215"/>
      <c r="L720" s="215"/>
    </row>
    <row r="721" spans="2:12">
      <c r="B721" s="30"/>
      <c r="C721" s="30"/>
      <c r="D721" s="31"/>
      <c r="E721" s="31"/>
      <c r="F721" s="31"/>
      <c r="G721" s="31"/>
      <c r="H721" s="31"/>
      <c r="I721" s="31"/>
      <c r="J721" s="31"/>
      <c r="K721" s="31"/>
      <c r="L721" s="31"/>
    </row>
    <row r="722" spans="2:12">
      <c r="B722" s="208" t="s">
        <v>64</v>
      </c>
      <c r="C722" s="208"/>
      <c r="D722" s="209" t="s">
        <v>65</v>
      </c>
      <c r="E722" s="209"/>
      <c r="F722" s="209"/>
      <c r="G722" s="209"/>
      <c r="H722" s="209"/>
      <c r="I722" s="209"/>
      <c r="J722" s="209"/>
      <c r="K722" s="209"/>
      <c r="L722" s="209"/>
    </row>
    <row r="723" spans="2:12">
      <c r="D723" s="4"/>
      <c r="E723" s="4"/>
      <c r="F723" s="4"/>
      <c r="G723" s="4"/>
      <c r="H723" s="4"/>
      <c r="I723" s="4"/>
    </row>
    <row r="724" spans="2:12">
      <c r="B724" s="206" t="s">
        <v>14</v>
      </c>
      <c r="C724" s="206"/>
      <c r="D724" s="210" t="s">
        <v>55</v>
      </c>
      <c r="E724" s="210"/>
      <c r="F724" s="210"/>
      <c r="G724" s="210"/>
      <c r="H724" s="210"/>
    </row>
    <row r="725" spans="2:12">
      <c r="B725" s="30"/>
      <c r="C725" s="30"/>
      <c r="D725" s="210"/>
      <c r="E725" s="210"/>
      <c r="F725" s="210"/>
      <c r="G725" s="210"/>
      <c r="H725" s="210"/>
    </row>
    <row r="726" spans="2:12">
      <c r="B726" s="30"/>
      <c r="C726" s="30"/>
      <c r="D726" s="210"/>
      <c r="E726" s="210"/>
      <c r="F726" s="210"/>
      <c r="G726" s="210"/>
      <c r="H726" s="210"/>
    </row>
    <row r="728" spans="2:12">
      <c r="B728" s="206" t="s">
        <v>15</v>
      </c>
      <c r="C728" s="206"/>
      <c r="D728" s="207" t="s">
        <v>54</v>
      </c>
      <c r="E728" s="199"/>
      <c r="F728" s="199"/>
      <c r="G728" s="199"/>
      <c r="H728" s="199"/>
      <c r="I728" s="199"/>
      <c r="J728" s="199"/>
      <c r="K728" s="199"/>
      <c r="L728" s="199"/>
    </row>
    <row r="729" spans="2:12">
      <c r="D729" s="199" t="s">
        <v>53</v>
      </c>
      <c r="E729" s="199"/>
      <c r="F729" s="199"/>
      <c r="G729" s="199"/>
      <c r="H729" s="199"/>
      <c r="I729" s="199"/>
      <c r="J729" s="199"/>
      <c r="K729" s="199"/>
      <c r="L729" s="199"/>
    </row>
    <row r="730" spans="2:12">
      <c r="D730" s="199" t="s">
        <v>51</v>
      </c>
      <c r="E730" s="199"/>
      <c r="F730" s="199"/>
      <c r="G730" s="199"/>
      <c r="H730" s="199"/>
      <c r="I730" s="199"/>
      <c r="J730" s="199"/>
      <c r="K730" s="199"/>
      <c r="L730" s="199"/>
    </row>
    <row r="731" spans="2:12">
      <c r="D731" s="207" t="s">
        <v>48</v>
      </c>
      <c r="E731" s="199"/>
      <c r="F731" s="199"/>
      <c r="G731" s="199"/>
      <c r="H731" s="199"/>
      <c r="I731" s="199"/>
      <c r="J731" s="199"/>
      <c r="K731" s="199"/>
      <c r="L731" s="199"/>
    </row>
    <row r="732" spans="2:12">
      <c r="D732" s="199" t="s">
        <v>52</v>
      </c>
      <c r="E732" s="199"/>
      <c r="F732" s="199"/>
      <c r="G732" s="199"/>
      <c r="H732" s="199"/>
      <c r="I732" s="199"/>
      <c r="J732" s="199"/>
      <c r="K732" s="199"/>
      <c r="L732" s="199"/>
    </row>
    <row r="733" spans="2:12">
      <c r="D733" s="199" t="s">
        <v>16</v>
      </c>
      <c r="E733" s="199"/>
      <c r="F733" s="199"/>
      <c r="G733" s="199"/>
      <c r="H733" s="199"/>
      <c r="I733" s="199"/>
      <c r="J733" s="199"/>
      <c r="K733" s="199"/>
      <c r="L733" s="199"/>
    </row>
    <row r="734" spans="2:12"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</row>
    <row r="735" spans="2:12">
      <c r="B735" s="19" t="s">
        <v>17</v>
      </c>
      <c r="C735" s="20"/>
      <c r="D735" s="20"/>
      <c r="E735" s="20"/>
      <c r="F735" s="20"/>
      <c r="G735" s="20"/>
      <c r="H735" s="20"/>
      <c r="I735" s="20"/>
      <c r="J735" s="20"/>
      <c r="K735" s="20"/>
      <c r="L735" s="20"/>
    </row>
    <row r="736" spans="2:12">
      <c r="B736" s="21" t="s">
        <v>18</v>
      </c>
      <c r="C736" s="20"/>
      <c r="D736" s="20"/>
      <c r="E736" s="20"/>
      <c r="F736" s="20"/>
      <c r="G736" s="20"/>
      <c r="H736" s="20"/>
      <c r="I736" s="20"/>
      <c r="J736" s="20"/>
      <c r="K736" s="20"/>
      <c r="L736" s="20"/>
    </row>
    <row r="737" spans="2:12">
      <c r="B737" s="19" t="s">
        <v>19</v>
      </c>
      <c r="C737" s="20"/>
      <c r="D737" s="20"/>
      <c r="E737" s="20"/>
      <c r="F737" s="20"/>
      <c r="G737" s="20"/>
      <c r="H737" s="20"/>
      <c r="I737" s="20"/>
      <c r="J737" s="20"/>
      <c r="K737" s="20"/>
      <c r="L737" s="20"/>
    </row>
    <row r="738" spans="2:12">
      <c r="B738" s="21" t="s">
        <v>20</v>
      </c>
      <c r="C738" s="20"/>
      <c r="D738" s="20"/>
      <c r="E738" s="20"/>
      <c r="F738" s="20"/>
      <c r="G738" s="20"/>
      <c r="H738" s="20"/>
      <c r="I738" s="20"/>
      <c r="J738" s="20"/>
      <c r="K738" s="20"/>
      <c r="L738" s="20"/>
    </row>
    <row r="739" spans="2:12">
      <c r="B739" s="21" t="s">
        <v>21</v>
      </c>
      <c r="C739" s="20"/>
      <c r="D739" s="20"/>
      <c r="E739" s="20"/>
      <c r="F739" s="20"/>
      <c r="G739" s="20"/>
      <c r="H739" s="20"/>
      <c r="I739" s="20"/>
      <c r="J739" s="20"/>
      <c r="K739" s="20"/>
      <c r="L739" s="20"/>
    </row>
    <row r="740" spans="2:12">
      <c r="B740" s="21" t="s">
        <v>22</v>
      </c>
      <c r="C740" s="20"/>
      <c r="D740" s="20"/>
      <c r="E740" s="20"/>
      <c r="F740" s="20"/>
      <c r="G740" s="20"/>
      <c r="H740" s="20"/>
      <c r="I740" s="20"/>
      <c r="J740" s="20"/>
      <c r="K740" s="20"/>
      <c r="L740" s="20"/>
    </row>
    <row r="741" spans="2:12">
      <c r="B741" s="21" t="s">
        <v>23</v>
      </c>
      <c r="C741" s="20"/>
      <c r="D741" s="20"/>
      <c r="E741" s="20"/>
      <c r="F741" s="20"/>
      <c r="G741" s="20"/>
      <c r="H741" s="20"/>
      <c r="I741" s="20"/>
      <c r="J741" s="20"/>
      <c r="K741" s="20"/>
      <c r="L741" s="20"/>
    </row>
    <row r="742" spans="2:12">
      <c r="B742" s="21" t="s">
        <v>24</v>
      </c>
      <c r="C742" s="20"/>
      <c r="D742" s="20"/>
      <c r="E742" s="20"/>
      <c r="F742" s="20"/>
      <c r="G742" s="20"/>
      <c r="H742" s="20"/>
      <c r="I742" s="20"/>
      <c r="J742" s="20"/>
      <c r="K742" s="20"/>
      <c r="L742" s="20"/>
    </row>
    <row r="743" spans="2:12">
      <c r="B743" s="21" t="s">
        <v>25</v>
      </c>
      <c r="C743" s="20"/>
      <c r="D743" s="20"/>
      <c r="E743" s="20"/>
      <c r="F743" s="20"/>
      <c r="G743" s="20"/>
      <c r="H743" s="20"/>
      <c r="I743" s="20"/>
      <c r="J743" s="20"/>
      <c r="K743" s="20"/>
      <c r="L743" s="20"/>
    </row>
    <row r="744" spans="2:12">
      <c r="B744" s="21" t="s">
        <v>26</v>
      </c>
      <c r="C744" s="20"/>
      <c r="D744" s="20"/>
      <c r="E744" s="20"/>
      <c r="F744" s="20"/>
      <c r="G744" s="20"/>
      <c r="H744" s="20"/>
      <c r="I744" s="20"/>
      <c r="J744" s="20"/>
      <c r="K744" s="20"/>
      <c r="L744" s="20"/>
    </row>
    <row r="745" spans="2:12">
      <c r="B745" s="21" t="s">
        <v>27</v>
      </c>
      <c r="C745" s="20"/>
      <c r="D745" s="20"/>
      <c r="E745" s="20"/>
      <c r="F745" s="20"/>
      <c r="G745" s="20"/>
      <c r="H745" s="20"/>
      <c r="I745" s="20"/>
      <c r="J745" s="20"/>
      <c r="K745" s="20"/>
      <c r="L745" s="20"/>
    </row>
    <row r="746" spans="2:12">
      <c r="B746" s="5" t="s">
        <v>28</v>
      </c>
    </row>
    <row r="747" spans="2:12">
      <c r="B747" s="5" t="s">
        <v>29</v>
      </c>
    </row>
    <row r="748" spans="2:12">
      <c r="B748" s="5" t="s">
        <v>30</v>
      </c>
    </row>
    <row r="749" spans="2:12">
      <c r="B749" s="5"/>
    </row>
    <row r="750" spans="2:12">
      <c r="B750" s="5" t="s">
        <v>31</v>
      </c>
    </row>
    <row r="751" spans="2:12">
      <c r="B751" s="5" t="s">
        <v>32</v>
      </c>
    </row>
    <row r="752" spans="2:12">
      <c r="B752" s="5" t="s">
        <v>33</v>
      </c>
    </row>
    <row r="753" spans="2:13">
      <c r="B753" s="5"/>
    </row>
    <row r="754" spans="2:13">
      <c r="B754" s="5" t="s">
        <v>34</v>
      </c>
    </row>
    <row r="755" spans="2:13" ht="16.5" thickBot="1">
      <c r="B755" s="5" t="s">
        <v>35</v>
      </c>
    </row>
    <row r="756" spans="2:13" ht="25.5">
      <c r="B756" s="200" t="s">
        <v>36</v>
      </c>
      <c r="C756" s="203" t="s">
        <v>37</v>
      </c>
      <c r="D756" s="9" t="s">
        <v>38</v>
      </c>
      <c r="E756" s="10" t="s">
        <v>40</v>
      </c>
      <c r="F756" s="10" t="s">
        <v>41</v>
      </c>
      <c r="G756" s="9" t="s">
        <v>42</v>
      </c>
      <c r="H756" s="9" t="s">
        <v>44</v>
      </c>
      <c r="I756" s="203" t="s">
        <v>46</v>
      </c>
    </row>
    <row r="757" spans="2:13">
      <c r="B757" s="201"/>
      <c r="C757" s="204"/>
      <c r="D757" s="11"/>
      <c r="E757" s="11" t="s">
        <v>49</v>
      </c>
      <c r="F757" s="11" t="s">
        <v>50</v>
      </c>
      <c r="G757" s="12"/>
      <c r="H757" s="11"/>
      <c r="I757" s="204"/>
    </row>
    <row r="758" spans="2:13">
      <c r="B758" s="201"/>
      <c r="C758" s="204"/>
      <c r="D758" s="13" t="s">
        <v>39</v>
      </c>
      <c r="E758" s="14"/>
      <c r="F758" s="14"/>
      <c r="G758" s="12" t="s">
        <v>43</v>
      </c>
      <c r="H758" s="11" t="s">
        <v>45</v>
      </c>
      <c r="I758" s="204"/>
    </row>
    <row r="759" spans="2:13" ht="16.5" thickBot="1">
      <c r="B759" s="202"/>
      <c r="C759" s="205"/>
      <c r="D759" s="15"/>
      <c r="E759" s="15"/>
      <c r="F759" s="15"/>
      <c r="G759" s="15"/>
      <c r="H759" s="16"/>
      <c r="I759" s="205"/>
    </row>
    <row r="760" spans="2:13" ht="16.5" thickBot="1">
      <c r="B760" s="197">
        <v>1</v>
      </c>
      <c r="C760" s="7">
        <v>1</v>
      </c>
      <c r="D760" s="7">
        <v>25</v>
      </c>
      <c r="E760" s="7">
        <v>5</v>
      </c>
      <c r="F760" s="23">
        <v>4.9969999999999999</v>
      </c>
      <c r="G760" s="7">
        <f>F760-E760</f>
        <v>-3.0000000000001137E-3</v>
      </c>
      <c r="H760" s="7">
        <f>((F760-E760)/E760)*100</f>
        <v>-6.0000000000002274E-2</v>
      </c>
      <c r="I760" s="8"/>
    </row>
    <row r="761" spans="2:13" ht="16.5" thickBot="1">
      <c r="B761" s="198"/>
      <c r="C761" s="7">
        <v>2</v>
      </c>
      <c r="D761" s="7">
        <v>25</v>
      </c>
      <c r="E761" s="7">
        <v>5</v>
      </c>
      <c r="F761" s="23">
        <v>4.9989999999999997</v>
      </c>
      <c r="G761" s="7">
        <f>F761-E761</f>
        <v>-1.000000000000334E-3</v>
      </c>
      <c r="H761" s="7">
        <f>((F761-E761)/E761)*100</f>
        <v>-2.0000000000006679E-2</v>
      </c>
      <c r="I761" s="8"/>
      <c r="L761" s="24">
        <f>(H760+H761)/2</f>
        <v>-4.0000000000004476E-2</v>
      </c>
    </row>
    <row r="763" spans="2:13">
      <c r="C763" s="6" t="s">
        <v>47</v>
      </c>
    </row>
    <row r="764" spans="2:13">
      <c r="B764" s="6"/>
    </row>
    <row r="765" spans="2:13" ht="18.75">
      <c r="B765" s="6"/>
      <c r="C765" s="34" t="s">
        <v>66</v>
      </c>
      <c r="D765" s="34"/>
      <c r="E765" s="34"/>
      <c r="F765" s="36" t="s">
        <v>73</v>
      </c>
      <c r="G765" s="36"/>
      <c r="H765" s="36"/>
      <c r="I765" s="36"/>
      <c r="J765" s="36"/>
      <c r="K765" s="36"/>
      <c r="L765" s="36"/>
      <c r="M765" s="35"/>
    </row>
    <row r="766" spans="2:13">
      <c r="B766" s="6"/>
      <c r="D766" s="4"/>
      <c r="E766" s="4"/>
      <c r="F766" s="4"/>
      <c r="G766" s="4"/>
      <c r="H766" s="4"/>
      <c r="I766" s="4"/>
    </row>
    <row r="767" spans="2:13">
      <c r="B767" s="6"/>
      <c r="D767" s="1" t="s">
        <v>68</v>
      </c>
    </row>
    <row r="768" spans="2:13"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</row>
    <row r="769" spans="2:12">
      <c r="B769" s="22" t="s">
        <v>194</v>
      </c>
      <c r="D769" s="22"/>
      <c r="E769" s="22"/>
      <c r="F769" s="22"/>
      <c r="G769" s="22"/>
      <c r="H769" s="22"/>
      <c r="I769" s="22"/>
      <c r="J769" s="22"/>
      <c r="K769" s="22"/>
      <c r="L769" s="22"/>
    </row>
    <row r="770" spans="2:12"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</row>
    <row r="771" spans="2:12">
      <c r="B771" s="6"/>
      <c r="C771" s="6"/>
    </row>
    <row r="772" spans="2:12">
      <c r="I772" s="213" t="s">
        <v>0</v>
      </c>
      <c r="J772" s="213"/>
      <c r="K772" s="213"/>
      <c r="L772" s="213"/>
    </row>
    <row r="773" spans="2:12">
      <c r="I773" s="213" t="s">
        <v>1</v>
      </c>
      <c r="J773" s="213"/>
      <c r="K773" s="213"/>
      <c r="L773" s="213"/>
    </row>
    <row r="774" spans="2:12">
      <c r="I774" s="213" t="s">
        <v>59</v>
      </c>
      <c r="J774" s="213"/>
      <c r="K774" s="213"/>
      <c r="L774" s="213"/>
    </row>
    <row r="775" spans="2:12">
      <c r="I775" s="213" t="s">
        <v>2</v>
      </c>
      <c r="J775" s="213"/>
      <c r="K775" s="213"/>
      <c r="L775" s="213"/>
    </row>
    <row r="776" spans="2:12">
      <c r="I776" s="213"/>
      <c r="J776" s="213"/>
      <c r="K776" s="213"/>
      <c r="L776" s="213"/>
    </row>
    <row r="777" spans="2:12">
      <c r="I777" s="28"/>
      <c r="J777" s="28"/>
      <c r="K777" s="28"/>
      <c r="L777" s="28"/>
    </row>
    <row r="778" spans="2:12">
      <c r="H778" s="3" t="s">
        <v>58</v>
      </c>
      <c r="J778" s="213" t="s">
        <v>70</v>
      </c>
      <c r="K778" s="213"/>
      <c r="L778" s="213"/>
    </row>
    <row r="780" spans="2:12">
      <c r="B780" s="1" t="s">
        <v>3</v>
      </c>
      <c r="I780" s="4" t="s">
        <v>56</v>
      </c>
      <c r="J780" s="4"/>
      <c r="K780" s="4"/>
      <c r="L780" s="28">
        <v>11</v>
      </c>
    </row>
    <row r="782" spans="2:12">
      <c r="B782" s="1" t="s">
        <v>4</v>
      </c>
      <c r="D782" s="214" t="str">
        <f>J778</f>
        <v>13.03.2023y</v>
      </c>
      <c r="E782" s="214"/>
      <c r="F782" s="28"/>
      <c r="G782" s="28"/>
      <c r="H782" s="4"/>
      <c r="I782" s="4" t="s">
        <v>5</v>
      </c>
      <c r="J782" s="4"/>
      <c r="K782" s="214" t="str">
        <f>D782</f>
        <v>13.03.2023y</v>
      </c>
      <c r="L782" s="214"/>
    </row>
    <row r="785" spans="2:12">
      <c r="B785" s="211" t="s">
        <v>7</v>
      </c>
      <c r="C785" s="211"/>
      <c r="D785" s="38" t="s">
        <v>193</v>
      </c>
      <c r="E785" s="38"/>
      <c r="F785" s="38"/>
      <c r="G785" s="38"/>
      <c r="H785" s="38"/>
      <c r="I785" s="38"/>
      <c r="J785" s="38"/>
      <c r="K785" s="38"/>
      <c r="L785" s="38"/>
    </row>
    <row r="786" spans="2:12">
      <c r="B786" s="211" t="s">
        <v>6</v>
      </c>
      <c r="C786" s="211"/>
      <c r="D786" s="38" t="s">
        <v>60</v>
      </c>
      <c r="E786" s="38"/>
      <c r="F786" s="38"/>
      <c r="G786" s="38"/>
      <c r="H786" s="38"/>
      <c r="I786" s="38"/>
      <c r="J786" s="38"/>
      <c r="K786" s="38"/>
      <c r="L786" s="38"/>
    </row>
    <row r="787" spans="2:12">
      <c r="B787" s="29"/>
      <c r="C787" s="29"/>
      <c r="D787" s="32" t="s">
        <v>61</v>
      </c>
      <c r="E787" s="32"/>
      <c r="F787" s="32"/>
      <c r="G787" s="32"/>
      <c r="H787" s="32"/>
      <c r="I787" s="32"/>
      <c r="J787" s="32"/>
      <c r="K787" s="32"/>
      <c r="L787" s="32"/>
    </row>
    <row r="788" spans="2:12">
      <c r="B788" s="29"/>
      <c r="C788" s="29"/>
      <c r="D788" s="38" t="s">
        <v>62</v>
      </c>
      <c r="E788" s="38"/>
      <c r="F788" s="38"/>
      <c r="G788" s="38"/>
      <c r="H788" s="38"/>
      <c r="I788" s="38"/>
      <c r="J788" s="38"/>
      <c r="K788" s="38"/>
      <c r="L788" s="38"/>
    </row>
    <row r="789" spans="2:12">
      <c r="D789" s="4"/>
      <c r="E789" s="4"/>
      <c r="F789" s="4"/>
      <c r="G789" s="4"/>
      <c r="H789" s="4"/>
      <c r="I789" s="4"/>
      <c r="J789" s="4"/>
    </row>
    <row r="791" spans="2:12">
      <c r="B791" s="4" t="s">
        <v>8</v>
      </c>
      <c r="C791" s="4"/>
      <c r="D791" s="212" t="s">
        <v>63</v>
      </c>
      <c r="E791" s="212"/>
      <c r="F791" s="212"/>
      <c r="G791" s="212"/>
      <c r="H791" s="212"/>
      <c r="I791" s="212"/>
    </row>
    <row r="792" spans="2:12">
      <c r="B792" s="4" t="s">
        <v>9</v>
      </c>
      <c r="C792" s="4"/>
      <c r="D792" s="212"/>
      <c r="E792" s="212"/>
      <c r="F792" s="212"/>
      <c r="G792" s="212"/>
      <c r="H792" s="212"/>
      <c r="I792" s="212"/>
    </row>
    <row r="794" spans="2:12">
      <c r="B794" s="206" t="s">
        <v>10</v>
      </c>
      <c r="C794" s="206"/>
      <c r="D794" s="213" t="s">
        <v>11</v>
      </c>
      <c r="E794" s="213"/>
      <c r="F794" s="213"/>
      <c r="G794" s="213"/>
      <c r="H794" s="213"/>
      <c r="I794" s="213"/>
    </row>
    <row r="796" spans="2:12">
      <c r="B796" s="206" t="s">
        <v>12</v>
      </c>
      <c r="C796" s="206"/>
      <c r="D796" s="215" t="s">
        <v>13</v>
      </c>
      <c r="E796" s="215"/>
      <c r="F796" s="215"/>
      <c r="G796" s="215"/>
      <c r="H796" s="215"/>
      <c r="I796" s="215"/>
      <c r="J796" s="215"/>
      <c r="K796" s="215"/>
      <c r="L796" s="215"/>
    </row>
    <row r="797" spans="2:12">
      <c r="B797" s="30"/>
      <c r="C797" s="30"/>
      <c r="D797" s="31"/>
      <c r="E797" s="31"/>
      <c r="F797" s="31"/>
      <c r="G797" s="31"/>
      <c r="H797" s="31"/>
      <c r="I797" s="31"/>
      <c r="J797" s="31"/>
      <c r="K797" s="31"/>
      <c r="L797" s="31"/>
    </row>
    <row r="798" spans="2:12">
      <c r="B798" s="208" t="s">
        <v>64</v>
      </c>
      <c r="C798" s="208"/>
      <c r="D798" s="209" t="s">
        <v>65</v>
      </c>
      <c r="E798" s="209"/>
      <c r="F798" s="209"/>
      <c r="G798" s="209"/>
      <c r="H798" s="209"/>
      <c r="I798" s="209"/>
      <c r="J798" s="209"/>
      <c r="K798" s="209"/>
      <c r="L798" s="209"/>
    </row>
    <row r="799" spans="2:12">
      <c r="D799" s="4"/>
      <c r="E799" s="4"/>
      <c r="F799" s="4"/>
      <c r="G799" s="4"/>
      <c r="H799" s="4"/>
      <c r="I799" s="4"/>
    </row>
    <row r="800" spans="2:12">
      <c r="B800" s="206" t="s">
        <v>14</v>
      </c>
      <c r="C800" s="206"/>
      <c r="D800" s="210" t="s">
        <v>55</v>
      </c>
      <c r="E800" s="210"/>
      <c r="F800" s="210"/>
      <c r="G800" s="210"/>
      <c r="H800" s="210"/>
    </row>
    <row r="801" spans="2:12">
      <c r="B801" s="30"/>
      <c r="C801" s="30"/>
      <c r="D801" s="210"/>
      <c r="E801" s="210"/>
      <c r="F801" s="210"/>
      <c r="G801" s="210"/>
      <c r="H801" s="210"/>
    </row>
    <row r="802" spans="2:12">
      <c r="B802" s="30"/>
      <c r="C802" s="30"/>
      <c r="D802" s="210"/>
      <c r="E802" s="210"/>
      <c r="F802" s="210"/>
      <c r="G802" s="210"/>
      <c r="H802" s="210"/>
    </row>
    <row r="804" spans="2:12">
      <c r="B804" s="206" t="s">
        <v>15</v>
      </c>
      <c r="C804" s="206"/>
      <c r="D804" s="207" t="s">
        <v>54</v>
      </c>
      <c r="E804" s="199"/>
      <c r="F804" s="199"/>
      <c r="G804" s="199"/>
      <c r="H804" s="199"/>
      <c r="I804" s="199"/>
      <c r="J804" s="199"/>
      <c r="K804" s="199"/>
      <c r="L804" s="199"/>
    </row>
    <row r="805" spans="2:12">
      <c r="D805" s="199" t="s">
        <v>53</v>
      </c>
      <c r="E805" s="199"/>
      <c r="F805" s="199"/>
      <c r="G805" s="199"/>
      <c r="H805" s="199"/>
      <c r="I805" s="199"/>
      <c r="J805" s="199"/>
      <c r="K805" s="199"/>
      <c r="L805" s="199"/>
    </row>
    <row r="806" spans="2:12">
      <c r="D806" s="199" t="s">
        <v>51</v>
      </c>
      <c r="E806" s="199"/>
      <c r="F806" s="199"/>
      <c r="G806" s="199"/>
      <c r="H806" s="199"/>
      <c r="I806" s="199"/>
      <c r="J806" s="199"/>
      <c r="K806" s="199"/>
      <c r="L806" s="199"/>
    </row>
    <row r="807" spans="2:12">
      <c r="D807" s="207" t="s">
        <v>48</v>
      </c>
      <c r="E807" s="199"/>
      <c r="F807" s="199"/>
      <c r="G807" s="199"/>
      <c r="H807" s="199"/>
      <c r="I807" s="199"/>
      <c r="J807" s="199"/>
      <c r="K807" s="199"/>
      <c r="L807" s="199"/>
    </row>
    <row r="808" spans="2:12">
      <c r="D808" s="199" t="s">
        <v>52</v>
      </c>
      <c r="E808" s="199"/>
      <c r="F808" s="199"/>
      <c r="G808" s="199"/>
      <c r="H808" s="199"/>
      <c r="I808" s="199"/>
      <c r="J808" s="199"/>
      <c r="K808" s="199"/>
      <c r="L808" s="199"/>
    </row>
    <row r="809" spans="2:12">
      <c r="D809" s="199" t="s">
        <v>16</v>
      </c>
      <c r="E809" s="199"/>
      <c r="F809" s="199"/>
      <c r="G809" s="199"/>
      <c r="H809" s="199"/>
      <c r="I809" s="199"/>
      <c r="J809" s="199"/>
      <c r="K809" s="199"/>
      <c r="L809" s="199"/>
    </row>
    <row r="810" spans="2:12"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</row>
    <row r="811" spans="2:12">
      <c r="B811" s="19" t="s">
        <v>17</v>
      </c>
      <c r="C811" s="20"/>
      <c r="D811" s="20"/>
      <c r="E811" s="20"/>
      <c r="F811" s="20"/>
      <c r="G811" s="20"/>
      <c r="H811" s="20"/>
      <c r="I811" s="20"/>
      <c r="J811" s="20"/>
      <c r="K811" s="20"/>
      <c r="L811" s="20"/>
    </row>
    <row r="812" spans="2:12">
      <c r="B812" s="21" t="s">
        <v>18</v>
      </c>
      <c r="C812" s="20"/>
      <c r="D812" s="20"/>
      <c r="E812" s="20"/>
      <c r="F812" s="20"/>
      <c r="G812" s="20"/>
      <c r="H812" s="20"/>
      <c r="I812" s="20"/>
      <c r="J812" s="20"/>
      <c r="K812" s="20"/>
      <c r="L812" s="20"/>
    </row>
    <row r="813" spans="2:12">
      <c r="B813" s="19" t="s">
        <v>19</v>
      </c>
      <c r="C813" s="20"/>
      <c r="D813" s="20"/>
      <c r="E813" s="20"/>
      <c r="F813" s="20"/>
      <c r="G813" s="20"/>
      <c r="H813" s="20"/>
      <c r="I813" s="20"/>
      <c r="J813" s="20"/>
      <c r="K813" s="20"/>
      <c r="L813" s="20"/>
    </row>
    <row r="814" spans="2:12">
      <c r="B814" s="21" t="s">
        <v>20</v>
      </c>
      <c r="C814" s="20"/>
      <c r="D814" s="20"/>
      <c r="E814" s="20"/>
      <c r="F814" s="20"/>
      <c r="G814" s="20"/>
      <c r="H814" s="20"/>
      <c r="I814" s="20"/>
      <c r="J814" s="20"/>
      <c r="K814" s="20"/>
      <c r="L814" s="20"/>
    </row>
    <row r="815" spans="2:12">
      <c r="B815" s="21" t="s">
        <v>21</v>
      </c>
      <c r="C815" s="20"/>
      <c r="D815" s="20"/>
      <c r="E815" s="20"/>
      <c r="F815" s="20"/>
      <c r="G815" s="20"/>
      <c r="H815" s="20"/>
      <c r="I815" s="20"/>
      <c r="J815" s="20"/>
      <c r="K815" s="20"/>
      <c r="L815" s="20"/>
    </row>
    <row r="816" spans="2:12">
      <c r="B816" s="21" t="s">
        <v>22</v>
      </c>
      <c r="C816" s="20"/>
      <c r="D816" s="20"/>
      <c r="E816" s="20"/>
      <c r="F816" s="20"/>
      <c r="G816" s="20"/>
      <c r="H816" s="20"/>
      <c r="I816" s="20"/>
      <c r="J816" s="20"/>
      <c r="K816" s="20"/>
      <c r="L816" s="20"/>
    </row>
    <row r="817" spans="2:12">
      <c r="B817" s="21" t="s">
        <v>23</v>
      </c>
      <c r="C817" s="20"/>
      <c r="D817" s="20"/>
      <c r="E817" s="20"/>
      <c r="F817" s="20"/>
      <c r="G817" s="20"/>
      <c r="H817" s="20"/>
      <c r="I817" s="20"/>
      <c r="J817" s="20"/>
      <c r="K817" s="20"/>
      <c r="L817" s="20"/>
    </row>
    <row r="818" spans="2:12">
      <c r="B818" s="21" t="s">
        <v>24</v>
      </c>
      <c r="C818" s="20"/>
      <c r="D818" s="20"/>
      <c r="E818" s="20"/>
      <c r="F818" s="20"/>
      <c r="G818" s="20"/>
      <c r="H818" s="20"/>
      <c r="I818" s="20"/>
      <c r="J818" s="20"/>
      <c r="K818" s="20"/>
      <c r="L818" s="20"/>
    </row>
    <row r="819" spans="2:12">
      <c r="B819" s="21" t="s">
        <v>25</v>
      </c>
      <c r="C819" s="20"/>
      <c r="D819" s="20"/>
      <c r="E819" s="20"/>
      <c r="F819" s="20"/>
      <c r="G819" s="20"/>
      <c r="H819" s="20"/>
      <c r="I819" s="20"/>
      <c r="J819" s="20"/>
      <c r="K819" s="20"/>
      <c r="L819" s="20"/>
    </row>
    <row r="820" spans="2:12">
      <c r="B820" s="21" t="s">
        <v>26</v>
      </c>
      <c r="C820" s="20"/>
      <c r="D820" s="20"/>
      <c r="E820" s="20"/>
      <c r="F820" s="20"/>
      <c r="G820" s="20"/>
      <c r="H820" s="20"/>
      <c r="I820" s="20"/>
      <c r="J820" s="20"/>
      <c r="K820" s="20"/>
      <c r="L820" s="20"/>
    </row>
    <row r="821" spans="2:12">
      <c r="B821" s="21" t="s">
        <v>27</v>
      </c>
      <c r="C821" s="20"/>
      <c r="D821" s="20"/>
      <c r="E821" s="20"/>
      <c r="F821" s="20"/>
      <c r="G821" s="20"/>
      <c r="H821" s="20"/>
      <c r="I821" s="20"/>
      <c r="J821" s="20"/>
      <c r="K821" s="20"/>
      <c r="L821" s="20"/>
    </row>
    <row r="822" spans="2:12">
      <c r="B822" s="5" t="s">
        <v>28</v>
      </c>
    </row>
    <row r="823" spans="2:12">
      <c r="B823" s="5" t="s">
        <v>29</v>
      </c>
    </row>
    <row r="824" spans="2:12">
      <c r="B824" s="5" t="s">
        <v>30</v>
      </c>
    </row>
    <row r="825" spans="2:12">
      <c r="B825" s="5"/>
    </row>
    <row r="826" spans="2:12">
      <c r="B826" s="5" t="s">
        <v>31</v>
      </c>
    </row>
    <row r="827" spans="2:12">
      <c r="B827" s="5" t="s">
        <v>32</v>
      </c>
    </row>
    <row r="828" spans="2:12">
      <c r="B828" s="5" t="s">
        <v>33</v>
      </c>
    </row>
    <row r="829" spans="2:12">
      <c r="B829" s="5"/>
    </row>
    <row r="830" spans="2:12">
      <c r="B830" s="5" t="s">
        <v>34</v>
      </c>
    </row>
    <row r="831" spans="2:12" ht="16.5" thickBot="1">
      <c r="B831" s="5" t="s">
        <v>35</v>
      </c>
    </row>
    <row r="832" spans="2:12" ht="25.5">
      <c r="B832" s="200" t="s">
        <v>36</v>
      </c>
      <c r="C832" s="203" t="s">
        <v>37</v>
      </c>
      <c r="D832" s="9" t="s">
        <v>38</v>
      </c>
      <c r="E832" s="10" t="s">
        <v>40</v>
      </c>
      <c r="F832" s="10" t="s">
        <v>41</v>
      </c>
      <c r="G832" s="9" t="s">
        <v>42</v>
      </c>
      <c r="H832" s="9" t="s">
        <v>44</v>
      </c>
      <c r="I832" s="203" t="s">
        <v>46</v>
      </c>
    </row>
    <row r="833" spans="2:12">
      <c r="B833" s="201"/>
      <c r="C833" s="204"/>
      <c r="D833" s="11"/>
      <c r="E833" s="11" t="s">
        <v>49</v>
      </c>
      <c r="F833" s="11" t="s">
        <v>50</v>
      </c>
      <c r="G833" s="12"/>
      <c r="H833" s="11"/>
      <c r="I833" s="204"/>
    </row>
    <row r="834" spans="2:12">
      <c r="B834" s="201"/>
      <c r="C834" s="204"/>
      <c r="D834" s="13" t="s">
        <v>39</v>
      </c>
      <c r="E834" s="14"/>
      <c r="F834" s="14"/>
      <c r="G834" s="12" t="s">
        <v>43</v>
      </c>
      <c r="H834" s="11" t="s">
        <v>45</v>
      </c>
      <c r="I834" s="204"/>
    </row>
    <row r="835" spans="2:12" ht="16.5" thickBot="1">
      <c r="B835" s="202"/>
      <c r="C835" s="205"/>
      <c r="D835" s="15"/>
      <c r="E835" s="15"/>
      <c r="F835" s="15"/>
      <c r="G835" s="15"/>
      <c r="H835" s="16"/>
      <c r="I835" s="205"/>
    </row>
    <row r="836" spans="2:12" ht="16.5" thickBot="1">
      <c r="B836" s="197">
        <v>1</v>
      </c>
      <c r="C836" s="7">
        <v>1</v>
      </c>
      <c r="D836" s="7">
        <v>25</v>
      </c>
      <c r="E836" s="7">
        <v>5</v>
      </c>
      <c r="F836" s="23">
        <v>4.9989999999999997</v>
      </c>
      <c r="G836" s="7">
        <f>F836-E836</f>
        <v>-1.000000000000334E-3</v>
      </c>
      <c r="H836" s="7">
        <f>((F836-E836)/E836)*100</f>
        <v>-2.0000000000006679E-2</v>
      </c>
      <c r="I836" s="8"/>
    </row>
    <row r="837" spans="2:12" ht="16.5" thickBot="1">
      <c r="B837" s="198"/>
      <c r="C837" s="7">
        <v>2</v>
      </c>
      <c r="D837" s="7">
        <v>25</v>
      </c>
      <c r="E837" s="7">
        <v>5</v>
      </c>
      <c r="F837" s="23">
        <v>4.9969999999999999</v>
      </c>
      <c r="G837" s="7">
        <f>F837-E837</f>
        <v>-3.0000000000001137E-3</v>
      </c>
      <c r="H837" s="7">
        <f>((F837-E837)/E837)*100</f>
        <v>-6.0000000000002274E-2</v>
      </c>
      <c r="I837" s="8"/>
      <c r="L837" s="24">
        <f>(H836+H837)/2</f>
        <v>-4.0000000000004476E-2</v>
      </c>
    </row>
    <row r="839" spans="2:12">
      <c r="C839" s="6" t="s">
        <v>47</v>
      </c>
    </row>
    <row r="840" spans="2:12">
      <c r="B840" s="6"/>
    </row>
    <row r="841" spans="2:12" ht="18.75">
      <c r="B841" s="6"/>
      <c r="C841" s="34" t="s">
        <v>66</v>
      </c>
      <c r="D841" s="34"/>
      <c r="E841" s="34"/>
      <c r="F841" s="36" t="s">
        <v>73</v>
      </c>
      <c r="G841" s="36"/>
      <c r="H841" s="36"/>
      <c r="I841" s="36"/>
      <c r="J841" s="36"/>
      <c r="K841" s="36"/>
      <c r="L841" s="36"/>
    </row>
    <row r="842" spans="2:12">
      <c r="B842" s="6"/>
      <c r="D842" s="4"/>
      <c r="E842" s="4"/>
      <c r="F842" s="4"/>
      <c r="G842" s="4"/>
      <c r="H842" s="4"/>
      <c r="I842" s="4"/>
    </row>
    <row r="843" spans="2:12">
      <c r="B843" s="6"/>
      <c r="D843" s="1" t="s">
        <v>68</v>
      </c>
    </row>
    <row r="844" spans="2:12"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</row>
    <row r="845" spans="2:12">
      <c r="B845" s="22" t="s">
        <v>194</v>
      </c>
      <c r="D845" s="22"/>
      <c r="E845" s="22"/>
      <c r="F845" s="22"/>
      <c r="G845" s="22"/>
      <c r="H845" s="22"/>
      <c r="I845" s="22"/>
      <c r="J845" s="22"/>
      <c r="K845" s="22"/>
      <c r="L845" s="22"/>
    </row>
    <row r="846" spans="2:12"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</row>
    <row r="847" spans="2:12">
      <c r="B847" s="6"/>
      <c r="C847" s="6"/>
    </row>
    <row r="848" spans="2:12">
      <c r="I848" s="213" t="s">
        <v>0</v>
      </c>
      <c r="J848" s="213"/>
      <c r="K848" s="213"/>
      <c r="L848" s="213"/>
    </row>
    <row r="849" spans="2:12">
      <c r="I849" s="213" t="s">
        <v>1</v>
      </c>
      <c r="J849" s="213"/>
      <c r="K849" s="213"/>
      <c r="L849" s="213"/>
    </row>
    <row r="850" spans="2:12">
      <c r="I850" s="213" t="s">
        <v>59</v>
      </c>
      <c r="J850" s="213"/>
      <c r="K850" s="213"/>
      <c r="L850" s="213"/>
    </row>
    <row r="851" spans="2:12">
      <c r="I851" s="213" t="s">
        <v>2</v>
      </c>
      <c r="J851" s="213"/>
      <c r="K851" s="213"/>
      <c r="L851" s="213"/>
    </row>
    <row r="852" spans="2:12">
      <c r="I852" s="213"/>
      <c r="J852" s="213"/>
      <c r="K852" s="213"/>
      <c r="L852" s="213"/>
    </row>
    <row r="853" spans="2:12">
      <c r="I853" s="28"/>
      <c r="J853" s="28"/>
      <c r="K853" s="28"/>
      <c r="L853" s="28"/>
    </row>
    <row r="854" spans="2:12">
      <c r="H854" s="3" t="s">
        <v>58</v>
      </c>
      <c r="J854" s="213" t="s">
        <v>70</v>
      </c>
      <c r="K854" s="213"/>
      <c r="L854" s="213"/>
    </row>
    <row r="856" spans="2:12">
      <c r="B856" s="1" t="s">
        <v>3</v>
      </c>
      <c r="I856" s="4" t="s">
        <v>56</v>
      </c>
      <c r="J856" s="4"/>
      <c r="K856" s="4"/>
      <c r="L856" s="28">
        <v>12</v>
      </c>
    </row>
    <row r="858" spans="2:12">
      <c r="B858" s="1" t="s">
        <v>4</v>
      </c>
      <c r="D858" s="214" t="str">
        <f>J854</f>
        <v>13.03.2023y</v>
      </c>
      <c r="E858" s="214"/>
      <c r="F858" s="28"/>
      <c r="G858" s="28"/>
      <c r="H858" s="4"/>
      <c r="I858" s="4" t="s">
        <v>5</v>
      </c>
      <c r="J858" s="4"/>
      <c r="K858" s="214" t="str">
        <f>D858</f>
        <v>13.03.2023y</v>
      </c>
      <c r="L858" s="214"/>
    </row>
    <row r="861" spans="2:12">
      <c r="B861" s="211" t="s">
        <v>7</v>
      </c>
      <c r="C861" s="211"/>
      <c r="D861" s="38" t="s">
        <v>193</v>
      </c>
      <c r="E861" s="38"/>
      <c r="F861" s="38"/>
      <c r="G861" s="38"/>
      <c r="H861" s="38"/>
      <c r="I861" s="38"/>
      <c r="J861" s="38"/>
      <c r="K861" s="38"/>
      <c r="L861" s="38"/>
    </row>
    <row r="862" spans="2:12">
      <c r="B862" s="211" t="s">
        <v>6</v>
      </c>
      <c r="C862" s="211"/>
      <c r="D862" s="38" t="s">
        <v>60</v>
      </c>
      <c r="E862" s="38"/>
      <c r="F862" s="38"/>
      <c r="G862" s="38"/>
      <c r="H862" s="38"/>
      <c r="I862" s="38"/>
      <c r="J862" s="38"/>
      <c r="K862" s="38"/>
      <c r="L862" s="38"/>
    </row>
    <row r="863" spans="2:12">
      <c r="B863" s="29"/>
      <c r="C863" s="29"/>
      <c r="D863" s="32" t="s">
        <v>61</v>
      </c>
      <c r="E863" s="32"/>
      <c r="F863" s="32"/>
      <c r="G863" s="32"/>
      <c r="H863" s="32"/>
      <c r="I863" s="32"/>
      <c r="J863" s="32"/>
      <c r="K863" s="32"/>
      <c r="L863" s="32"/>
    </row>
    <row r="864" spans="2:12">
      <c r="B864" s="29"/>
      <c r="C864" s="29"/>
      <c r="D864" s="38" t="s">
        <v>62</v>
      </c>
      <c r="E864" s="38"/>
      <c r="F864" s="38"/>
      <c r="G864" s="38"/>
      <c r="H864" s="38"/>
      <c r="I864" s="38"/>
      <c r="J864" s="38"/>
      <c r="K864" s="38"/>
      <c r="L864" s="38"/>
    </row>
    <row r="865" spans="2:12">
      <c r="D865" s="4"/>
      <c r="E865" s="4"/>
      <c r="F865" s="4"/>
      <c r="G865" s="4"/>
      <c r="H865" s="4"/>
      <c r="I865" s="4"/>
      <c r="J865" s="4"/>
    </row>
    <row r="867" spans="2:12">
      <c r="B867" s="4" t="s">
        <v>8</v>
      </c>
      <c r="C867" s="4"/>
      <c r="D867" s="212" t="s">
        <v>63</v>
      </c>
      <c r="E867" s="212"/>
      <c r="F867" s="212"/>
      <c r="G867" s="212"/>
      <c r="H867" s="212"/>
      <c r="I867" s="212"/>
    </row>
    <row r="868" spans="2:12">
      <c r="B868" s="4" t="s">
        <v>9</v>
      </c>
      <c r="C868" s="4"/>
      <c r="D868" s="212"/>
      <c r="E868" s="212"/>
      <c r="F868" s="212"/>
      <c r="G868" s="212"/>
      <c r="H868" s="212"/>
      <c r="I868" s="212"/>
    </row>
    <row r="870" spans="2:12">
      <c r="B870" s="206" t="s">
        <v>10</v>
      </c>
      <c r="C870" s="206"/>
      <c r="D870" s="213" t="s">
        <v>11</v>
      </c>
      <c r="E870" s="213"/>
      <c r="F870" s="213"/>
      <c r="G870" s="213"/>
      <c r="H870" s="213"/>
      <c r="I870" s="213"/>
    </row>
    <row r="872" spans="2:12">
      <c r="B872" s="206" t="s">
        <v>12</v>
      </c>
      <c r="C872" s="206"/>
      <c r="D872" s="215" t="s">
        <v>13</v>
      </c>
      <c r="E872" s="215"/>
      <c r="F872" s="215"/>
      <c r="G872" s="215"/>
      <c r="H872" s="215"/>
      <c r="I872" s="215"/>
      <c r="J872" s="215"/>
      <c r="K872" s="215"/>
      <c r="L872" s="215"/>
    </row>
    <row r="873" spans="2:12">
      <c r="B873" s="30"/>
      <c r="C873" s="30"/>
      <c r="D873" s="31"/>
      <c r="E873" s="31"/>
      <c r="F873" s="31"/>
      <c r="G873" s="31"/>
      <c r="H873" s="31"/>
      <c r="I873" s="31"/>
      <c r="J873" s="31"/>
      <c r="K873" s="31"/>
      <c r="L873" s="31"/>
    </row>
    <row r="874" spans="2:12">
      <c r="B874" s="208" t="s">
        <v>64</v>
      </c>
      <c r="C874" s="208"/>
      <c r="D874" s="209" t="s">
        <v>65</v>
      </c>
      <c r="E874" s="209"/>
      <c r="F874" s="209"/>
      <c r="G874" s="209"/>
      <c r="H874" s="209"/>
      <c r="I874" s="209"/>
      <c r="J874" s="209"/>
      <c r="K874" s="209"/>
      <c r="L874" s="209"/>
    </row>
    <row r="875" spans="2:12">
      <c r="D875" s="4"/>
      <c r="E875" s="4"/>
      <c r="F875" s="4"/>
      <c r="G875" s="4"/>
      <c r="H875" s="4"/>
      <c r="I875" s="4"/>
    </row>
    <row r="876" spans="2:12">
      <c r="B876" s="206" t="s">
        <v>14</v>
      </c>
      <c r="C876" s="206"/>
      <c r="D876" s="210" t="s">
        <v>55</v>
      </c>
      <c r="E876" s="210"/>
      <c r="F876" s="210"/>
      <c r="G876" s="210"/>
      <c r="H876" s="210"/>
    </row>
    <row r="877" spans="2:12">
      <c r="B877" s="30"/>
      <c r="C877" s="30"/>
      <c r="D877" s="210"/>
      <c r="E877" s="210"/>
      <c r="F877" s="210"/>
      <c r="G877" s="210"/>
      <c r="H877" s="210"/>
    </row>
    <row r="878" spans="2:12">
      <c r="B878" s="30"/>
      <c r="C878" s="30"/>
      <c r="D878" s="210"/>
      <c r="E878" s="210"/>
      <c r="F878" s="210"/>
      <c r="G878" s="210"/>
      <c r="H878" s="210"/>
    </row>
    <row r="880" spans="2:12">
      <c r="B880" s="206" t="s">
        <v>15</v>
      </c>
      <c r="C880" s="206"/>
      <c r="D880" s="207" t="s">
        <v>54</v>
      </c>
      <c r="E880" s="199"/>
      <c r="F880" s="199"/>
      <c r="G880" s="199"/>
      <c r="H880" s="199"/>
      <c r="I880" s="199"/>
      <c r="J880" s="199"/>
      <c r="K880" s="199"/>
      <c r="L880" s="199"/>
    </row>
    <row r="881" spans="2:12">
      <c r="D881" s="199" t="s">
        <v>53</v>
      </c>
      <c r="E881" s="199"/>
      <c r="F881" s="199"/>
      <c r="G881" s="199"/>
      <c r="H881" s="199"/>
      <c r="I881" s="199"/>
      <c r="J881" s="199"/>
      <c r="K881" s="199"/>
      <c r="L881" s="199"/>
    </row>
    <row r="882" spans="2:12">
      <c r="D882" s="199" t="s">
        <v>51</v>
      </c>
      <c r="E882" s="199"/>
      <c r="F882" s="199"/>
      <c r="G882" s="199"/>
      <c r="H882" s="199"/>
      <c r="I882" s="199"/>
      <c r="J882" s="199"/>
      <c r="K882" s="199"/>
      <c r="L882" s="199"/>
    </row>
    <row r="883" spans="2:12">
      <c r="D883" s="207" t="s">
        <v>48</v>
      </c>
      <c r="E883" s="199"/>
      <c r="F883" s="199"/>
      <c r="G883" s="199"/>
      <c r="H883" s="199"/>
      <c r="I883" s="199"/>
      <c r="J883" s="199"/>
      <c r="K883" s="199"/>
      <c r="L883" s="199"/>
    </row>
    <row r="884" spans="2:12">
      <c r="D884" s="199" t="s">
        <v>52</v>
      </c>
      <c r="E884" s="199"/>
      <c r="F884" s="199"/>
      <c r="G884" s="199"/>
      <c r="H884" s="199"/>
      <c r="I884" s="199"/>
      <c r="J884" s="199"/>
      <c r="K884" s="199"/>
      <c r="L884" s="199"/>
    </row>
    <row r="885" spans="2:12">
      <c r="D885" s="199" t="s">
        <v>16</v>
      </c>
      <c r="E885" s="199"/>
      <c r="F885" s="199"/>
      <c r="G885" s="199"/>
      <c r="H885" s="199"/>
      <c r="I885" s="199"/>
      <c r="J885" s="199"/>
      <c r="K885" s="199"/>
      <c r="L885" s="199"/>
    </row>
    <row r="886" spans="2:12"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</row>
    <row r="887" spans="2:12">
      <c r="B887" s="19" t="s">
        <v>17</v>
      </c>
      <c r="C887" s="20"/>
      <c r="D887" s="20"/>
      <c r="E887" s="20"/>
      <c r="F887" s="20"/>
      <c r="G887" s="20"/>
      <c r="H887" s="20"/>
      <c r="I887" s="20"/>
      <c r="J887" s="20"/>
      <c r="K887" s="20"/>
      <c r="L887" s="20"/>
    </row>
    <row r="888" spans="2:12">
      <c r="B888" s="21" t="s">
        <v>18</v>
      </c>
      <c r="C888" s="20"/>
      <c r="D888" s="20"/>
      <c r="E888" s="20"/>
      <c r="F888" s="20"/>
      <c r="G888" s="20"/>
      <c r="H888" s="20"/>
      <c r="I888" s="20"/>
      <c r="J888" s="20"/>
      <c r="K888" s="20"/>
      <c r="L888" s="20"/>
    </row>
    <row r="889" spans="2:12">
      <c r="B889" s="19" t="s">
        <v>19</v>
      </c>
      <c r="C889" s="20"/>
      <c r="D889" s="20"/>
      <c r="E889" s="20"/>
      <c r="F889" s="20"/>
      <c r="G889" s="20"/>
      <c r="H889" s="20"/>
      <c r="I889" s="20"/>
      <c r="J889" s="20"/>
      <c r="K889" s="20"/>
      <c r="L889" s="20"/>
    </row>
    <row r="890" spans="2:12">
      <c r="B890" s="21" t="s">
        <v>20</v>
      </c>
      <c r="C890" s="20"/>
      <c r="D890" s="20"/>
      <c r="E890" s="20"/>
      <c r="F890" s="20"/>
      <c r="G890" s="20"/>
      <c r="H890" s="20"/>
      <c r="I890" s="20"/>
      <c r="J890" s="20"/>
      <c r="K890" s="20"/>
      <c r="L890" s="20"/>
    </row>
    <row r="891" spans="2:12">
      <c r="B891" s="21" t="s">
        <v>21</v>
      </c>
      <c r="C891" s="20"/>
      <c r="D891" s="20"/>
      <c r="E891" s="20"/>
      <c r="F891" s="20"/>
      <c r="G891" s="20"/>
      <c r="H891" s="20"/>
      <c r="I891" s="20"/>
      <c r="J891" s="20"/>
      <c r="K891" s="20"/>
      <c r="L891" s="20"/>
    </row>
    <row r="892" spans="2:12">
      <c r="B892" s="21" t="s">
        <v>22</v>
      </c>
      <c r="C892" s="20"/>
      <c r="D892" s="20"/>
      <c r="E892" s="20"/>
      <c r="F892" s="20"/>
      <c r="G892" s="20"/>
      <c r="H892" s="20"/>
      <c r="I892" s="20"/>
      <c r="J892" s="20"/>
      <c r="K892" s="20"/>
      <c r="L892" s="20"/>
    </row>
    <row r="893" spans="2:12">
      <c r="B893" s="21" t="s">
        <v>23</v>
      </c>
      <c r="C893" s="20"/>
      <c r="D893" s="20"/>
      <c r="E893" s="20"/>
      <c r="F893" s="20"/>
      <c r="G893" s="20"/>
      <c r="H893" s="20"/>
      <c r="I893" s="20"/>
      <c r="J893" s="20"/>
      <c r="K893" s="20"/>
      <c r="L893" s="20"/>
    </row>
    <row r="894" spans="2:12">
      <c r="B894" s="21" t="s">
        <v>24</v>
      </c>
      <c r="C894" s="20"/>
      <c r="D894" s="20"/>
      <c r="E894" s="20"/>
      <c r="F894" s="20"/>
      <c r="G894" s="20"/>
      <c r="H894" s="20"/>
      <c r="I894" s="20"/>
      <c r="J894" s="20"/>
      <c r="K894" s="20"/>
      <c r="L894" s="20"/>
    </row>
    <row r="895" spans="2:12">
      <c r="B895" s="21" t="s">
        <v>25</v>
      </c>
      <c r="C895" s="20"/>
      <c r="D895" s="20"/>
      <c r="E895" s="20"/>
      <c r="F895" s="20"/>
      <c r="G895" s="20"/>
      <c r="H895" s="20"/>
      <c r="I895" s="20"/>
      <c r="J895" s="20"/>
      <c r="K895" s="20"/>
      <c r="L895" s="20"/>
    </row>
    <row r="896" spans="2:12">
      <c r="B896" s="21" t="s">
        <v>26</v>
      </c>
      <c r="C896" s="20"/>
      <c r="D896" s="20"/>
      <c r="E896" s="20"/>
      <c r="F896" s="20"/>
      <c r="G896" s="20"/>
      <c r="H896" s="20"/>
      <c r="I896" s="20"/>
      <c r="J896" s="20"/>
      <c r="K896" s="20"/>
      <c r="L896" s="20"/>
    </row>
    <row r="897" spans="2:12">
      <c r="B897" s="21" t="s">
        <v>27</v>
      </c>
      <c r="C897" s="20"/>
      <c r="D897" s="20"/>
      <c r="E897" s="20"/>
      <c r="F897" s="20"/>
      <c r="G897" s="20"/>
      <c r="H897" s="20"/>
      <c r="I897" s="20"/>
      <c r="J897" s="20"/>
      <c r="K897" s="20"/>
      <c r="L897" s="20"/>
    </row>
    <row r="898" spans="2:12">
      <c r="B898" s="5" t="s">
        <v>28</v>
      </c>
    </row>
    <row r="899" spans="2:12">
      <c r="B899" s="5" t="s">
        <v>29</v>
      </c>
    </row>
    <row r="900" spans="2:12">
      <c r="B900" s="5" t="s">
        <v>30</v>
      </c>
    </row>
    <row r="901" spans="2:12">
      <c r="B901" s="5"/>
    </row>
    <row r="902" spans="2:12">
      <c r="B902" s="5" t="s">
        <v>31</v>
      </c>
    </row>
    <row r="903" spans="2:12">
      <c r="B903" s="5" t="s">
        <v>32</v>
      </c>
    </row>
    <row r="904" spans="2:12">
      <c r="B904" s="5" t="s">
        <v>33</v>
      </c>
    </row>
    <row r="905" spans="2:12">
      <c r="B905" s="5"/>
    </row>
    <row r="906" spans="2:12">
      <c r="B906" s="5" t="s">
        <v>34</v>
      </c>
    </row>
    <row r="907" spans="2:12" ht="16.5" thickBot="1">
      <c r="B907" s="5" t="s">
        <v>35</v>
      </c>
    </row>
    <row r="908" spans="2:12" ht="25.5">
      <c r="B908" s="200" t="s">
        <v>36</v>
      </c>
      <c r="C908" s="203" t="s">
        <v>37</v>
      </c>
      <c r="D908" s="9" t="s">
        <v>38</v>
      </c>
      <c r="E908" s="10" t="s">
        <v>40</v>
      </c>
      <c r="F908" s="10" t="s">
        <v>41</v>
      </c>
      <c r="G908" s="9" t="s">
        <v>42</v>
      </c>
      <c r="H908" s="9" t="s">
        <v>44</v>
      </c>
      <c r="I908" s="203" t="s">
        <v>46</v>
      </c>
    </row>
    <row r="909" spans="2:12">
      <c r="B909" s="201"/>
      <c r="C909" s="204"/>
      <c r="D909" s="11"/>
      <c r="E909" s="11" t="s">
        <v>49</v>
      </c>
      <c r="F909" s="11" t="s">
        <v>50</v>
      </c>
      <c r="G909" s="12"/>
      <c r="H909" s="11"/>
      <c r="I909" s="204"/>
    </row>
    <row r="910" spans="2:12">
      <c r="B910" s="201"/>
      <c r="C910" s="204"/>
      <c r="D910" s="13" t="s">
        <v>39</v>
      </c>
      <c r="E910" s="14"/>
      <c r="F910" s="14"/>
      <c r="G910" s="12" t="s">
        <v>43</v>
      </c>
      <c r="H910" s="11" t="s">
        <v>45</v>
      </c>
      <c r="I910" s="204"/>
    </row>
    <row r="911" spans="2:12" ht="16.5" thickBot="1">
      <c r="B911" s="202"/>
      <c r="C911" s="205"/>
      <c r="D911" s="15"/>
      <c r="E911" s="15"/>
      <c r="F911" s="15"/>
      <c r="G911" s="15"/>
      <c r="H911" s="16"/>
      <c r="I911" s="205"/>
    </row>
    <row r="912" spans="2:12" ht="16.5" thickBot="1">
      <c r="B912" s="197">
        <v>1</v>
      </c>
      <c r="C912" s="7">
        <v>1</v>
      </c>
      <c r="D912" s="7">
        <v>25</v>
      </c>
      <c r="E912" s="7">
        <v>5</v>
      </c>
      <c r="F912" s="23">
        <v>4.9980000000000002</v>
      </c>
      <c r="G912" s="7">
        <f>F912-E912</f>
        <v>-1.9999999999997797E-3</v>
      </c>
      <c r="H912" s="7">
        <f>((F912-E912)/E912)*100</f>
        <v>-3.9999999999995595E-2</v>
      </c>
      <c r="I912" s="8"/>
    </row>
    <row r="913" spans="2:12" ht="16.5" thickBot="1">
      <c r="B913" s="198"/>
      <c r="C913" s="7">
        <v>2</v>
      </c>
      <c r="D913" s="7">
        <v>25</v>
      </c>
      <c r="E913" s="7">
        <v>5</v>
      </c>
      <c r="F913" s="23">
        <v>4.9969999999999999</v>
      </c>
      <c r="G913" s="7">
        <f>F913-E913</f>
        <v>-3.0000000000001137E-3</v>
      </c>
      <c r="H913" s="7">
        <f>((F913-E913)/E913)*100</f>
        <v>-6.0000000000002274E-2</v>
      </c>
      <c r="I913" s="8"/>
      <c r="L913" s="24">
        <f>(H912+H913)/2</f>
        <v>-4.9999999999998934E-2</v>
      </c>
    </row>
    <row r="915" spans="2:12">
      <c r="C915" s="6" t="s">
        <v>47</v>
      </c>
    </row>
    <row r="916" spans="2:12">
      <c r="B916" s="6"/>
    </row>
    <row r="917" spans="2:12" ht="18.75">
      <c r="B917" s="6"/>
      <c r="C917" s="34" t="s">
        <v>66</v>
      </c>
      <c r="D917" s="34"/>
      <c r="E917" s="34"/>
      <c r="F917" s="36" t="s">
        <v>73</v>
      </c>
      <c r="G917" s="36"/>
      <c r="H917" s="36"/>
      <c r="I917" s="36"/>
      <c r="J917" s="36"/>
      <c r="K917" s="36"/>
      <c r="L917" s="36"/>
    </row>
    <row r="918" spans="2:12">
      <c r="B918" s="6"/>
      <c r="D918" s="4"/>
      <c r="E918" s="4"/>
      <c r="F918" s="4"/>
      <c r="G918" s="4"/>
      <c r="H918" s="4"/>
      <c r="I918" s="4"/>
    </row>
    <row r="919" spans="2:12">
      <c r="B919" s="6"/>
      <c r="D919" s="1" t="s">
        <v>68</v>
      </c>
    </row>
    <row r="920" spans="2:12"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</row>
    <row r="921" spans="2:12">
      <c r="B921" s="22" t="s">
        <v>194</v>
      </c>
      <c r="D921" s="22"/>
      <c r="E921" s="22"/>
      <c r="F921" s="22"/>
      <c r="G921" s="22"/>
      <c r="H921" s="22"/>
      <c r="I921" s="22"/>
      <c r="J921" s="22"/>
      <c r="K921" s="22"/>
      <c r="L921" s="22"/>
    </row>
    <row r="922" spans="2:12"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</row>
    <row r="923" spans="2:12">
      <c r="B923" s="6"/>
      <c r="C923" s="6"/>
    </row>
    <row r="924" spans="2:12">
      <c r="I924" s="213" t="s">
        <v>0</v>
      </c>
      <c r="J924" s="213"/>
      <c r="K924" s="213"/>
      <c r="L924" s="213"/>
    </row>
    <row r="925" spans="2:12">
      <c r="I925" s="213" t="s">
        <v>1</v>
      </c>
      <c r="J925" s="213"/>
      <c r="K925" s="213"/>
      <c r="L925" s="213"/>
    </row>
    <row r="926" spans="2:12">
      <c r="I926" s="213" t="s">
        <v>59</v>
      </c>
      <c r="J926" s="213"/>
      <c r="K926" s="213"/>
      <c r="L926" s="213"/>
    </row>
    <row r="927" spans="2:12">
      <c r="I927" s="213" t="s">
        <v>2</v>
      </c>
      <c r="J927" s="213"/>
      <c r="K927" s="213"/>
      <c r="L927" s="213"/>
    </row>
    <row r="928" spans="2:12">
      <c r="I928" s="213"/>
      <c r="J928" s="213"/>
      <c r="K928" s="213"/>
      <c r="L928" s="213"/>
    </row>
    <row r="929" spans="2:12">
      <c r="I929" s="28"/>
      <c r="J929" s="28"/>
      <c r="K929" s="28"/>
      <c r="L929" s="28"/>
    </row>
    <row r="930" spans="2:12">
      <c r="H930" s="3" t="s">
        <v>58</v>
      </c>
      <c r="J930" s="213" t="s">
        <v>71</v>
      </c>
      <c r="K930" s="213"/>
      <c r="L930" s="213"/>
    </row>
    <row r="932" spans="2:12">
      <c r="B932" s="1" t="s">
        <v>3</v>
      </c>
      <c r="I932" s="4" t="s">
        <v>56</v>
      </c>
      <c r="J932" s="4"/>
      <c r="K932" s="4"/>
      <c r="L932" s="28">
        <v>13</v>
      </c>
    </row>
    <row r="934" spans="2:12">
      <c r="B934" s="1" t="s">
        <v>4</v>
      </c>
      <c r="D934" s="214" t="str">
        <f>J930</f>
        <v>14.03.2023y</v>
      </c>
      <c r="E934" s="214"/>
      <c r="F934" s="28"/>
      <c r="G934" s="28"/>
      <c r="H934" s="4"/>
      <c r="I934" s="4" t="s">
        <v>5</v>
      </c>
      <c r="J934" s="4"/>
      <c r="K934" s="214" t="str">
        <f>D934</f>
        <v>14.03.2023y</v>
      </c>
      <c r="L934" s="214"/>
    </row>
    <row r="937" spans="2:12">
      <c r="B937" s="211" t="s">
        <v>7</v>
      </c>
      <c r="C937" s="211"/>
      <c r="D937" s="38" t="s">
        <v>193</v>
      </c>
      <c r="E937" s="38"/>
      <c r="F937" s="38"/>
      <c r="G937" s="38"/>
      <c r="H937" s="38"/>
      <c r="I937" s="38"/>
      <c r="J937" s="38"/>
      <c r="K937" s="38"/>
      <c r="L937" s="38"/>
    </row>
    <row r="938" spans="2:12">
      <c r="B938" s="211" t="s">
        <v>6</v>
      </c>
      <c r="C938" s="211"/>
      <c r="D938" s="38" t="s">
        <v>60</v>
      </c>
      <c r="E938" s="38"/>
      <c r="F938" s="38"/>
      <c r="G938" s="38"/>
      <c r="H938" s="38"/>
      <c r="I938" s="38"/>
      <c r="J938" s="38"/>
      <c r="K938" s="38"/>
      <c r="L938" s="38"/>
    </row>
    <row r="939" spans="2:12">
      <c r="B939" s="29"/>
      <c r="C939" s="29"/>
      <c r="D939" s="32" t="s">
        <v>61</v>
      </c>
      <c r="E939" s="32"/>
      <c r="F939" s="32"/>
      <c r="G939" s="32"/>
      <c r="H939" s="32"/>
      <c r="I939" s="32"/>
      <c r="J939" s="32"/>
      <c r="K939" s="32"/>
      <c r="L939" s="32"/>
    </row>
    <row r="940" spans="2:12">
      <c r="B940" s="29"/>
      <c r="C940" s="29"/>
      <c r="D940" s="38" t="s">
        <v>62</v>
      </c>
      <c r="E940" s="38"/>
      <c r="F940" s="38"/>
      <c r="G940" s="38"/>
      <c r="H940" s="38"/>
      <c r="I940" s="38"/>
      <c r="J940" s="38"/>
      <c r="K940" s="38"/>
      <c r="L940" s="38"/>
    </row>
    <row r="941" spans="2:12">
      <c r="D941" s="4"/>
      <c r="E941" s="4"/>
      <c r="F941" s="4"/>
      <c r="G941" s="4"/>
      <c r="H941" s="4"/>
      <c r="I941" s="4"/>
      <c r="J941" s="4"/>
    </row>
    <row r="943" spans="2:12">
      <c r="B943" s="4" t="s">
        <v>8</v>
      </c>
      <c r="C943" s="4"/>
      <c r="D943" s="212" t="s">
        <v>63</v>
      </c>
      <c r="E943" s="212"/>
      <c r="F943" s="212"/>
      <c r="G943" s="212"/>
      <c r="H943" s="212"/>
      <c r="I943" s="212"/>
    </row>
    <row r="944" spans="2:12">
      <c r="B944" s="4" t="s">
        <v>9</v>
      </c>
      <c r="C944" s="4"/>
      <c r="D944" s="212"/>
      <c r="E944" s="212"/>
      <c r="F944" s="212"/>
      <c r="G944" s="212"/>
      <c r="H944" s="212"/>
      <c r="I944" s="212"/>
    </row>
    <row r="946" spans="2:12">
      <c r="B946" s="206" t="s">
        <v>10</v>
      </c>
      <c r="C946" s="206"/>
      <c r="D946" s="213" t="s">
        <v>11</v>
      </c>
      <c r="E946" s="213"/>
      <c r="F946" s="213"/>
      <c r="G946" s="213"/>
      <c r="H946" s="213"/>
      <c r="I946" s="213"/>
    </row>
    <row r="948" spans="2:12">
      <c r="B948" s="206" t="s">
        <v>12</v>
      </c>
      <c r="C948" s="206"/>
      <c r="D948" s="215" t="s">
        <v>13</v>
      </c>
      <c r="E948" s="215"/>
      <c r="F948" s="215"/>
      <c r="G948" s="215"/>
      <c r="H948" s="215"/>
      <c r="I948" s="215"/>
      <c r="J948" s="215"/>
      <c r="K948" s="215"/>
      <c r="L948" s="215"/>
    </row>
    <row r="949" spans="2:12">
      <c r="B949" s="30"/>
      <c r="C949" s="30"/>
      <c r="D949" s="31"/>
      <c r="E949" s="31"/>
      <c r="F949" s="31"/>
      <c r="G949" s="31"/>
      <c r="H949" s="31"/>
      <c r="I949" s="31"/>
      <c r="J949" s="31"/>
      <c r="K949" s="31"/>
      <c r="L949" s="31"/>
    </row>
    <row r="950" spans="2:12">
      <c r="B950" s="208" t="s">
        <v>64</v>
      </c>
      <c r="C950" s="208"/>
      <c r="D950" s="209" t="s">
        <v>65</v>
      </c>
      <c r="E950" s="209"/>
      <c r="F950" s="209"/>
      <c r="G950" s="209"/>
      <c r="H950" s="209"/>
      <c r="I950" s="209"/>
      <c r="J950" s="209"/>
      <c r="K950" s="209"/>
      <c r="L950" s="209"/>
    </row>
    <row r="951" spans="2:12">
      <c r="D951" s="4"/>
      <c r="E951" s="4"/>
      <c r="F951" s="4"/>
      <c r="G951" s="4"/>
      <c r="H951" s="4"/>
      <c r="I951" s="4"/>
    </row>
    <row r="952" spans="2:12">
      <c r="B952" s="206" t="s">
        <v>14</v>
      </c>
      <c r="C952" s="206"/>
      <c r="D952" s="210" t="s">
        <v>55</v>
      </c>
      <c r="E952" s="210"/>
      <c r="F952" s="210"/>
      <c r="G952" s="210"/>
      <c r="H952" s="210"/>
    </row>
    <row r="953" spans="2:12">
      <c r="B953" s="30"/>
      <c r="C953" s="30"/>
      <c r="D953" s="210"/>
      <c r="E953" s="210"/>
      <c r="F953" s="210"/>
      <c r="G953" s="210"/>
      <c r="H953" s="210"/>
    </row>
    <row r="954" spans="2:12">
      <c r="B954" s="30"/>
      <c r="C954" s="30"/>
      <c r="D954" s="210"/>
      <c r="E954" s="210"/>
      <c r="F954" s="210"/>
      <c r="G954" s="210"/>
      <c r="H954" s="210"/>
    </row>
    <row r="956" spans="2:12">
      <c r="B956" s="206" t="s">
        <v>15</v>
      </c>
      <c r="C956" s="206"/>
      <c r="D956" s="207" t="s">
        <v>54</v>
      </c>
      <c r="E956" s="199"/>
      <c r="F956" s="199"/>
      <c r="G956" s="199"/>
      <c r="H956" s="199"/>
      <c r="I956" s="199"/>
      <c r="J956" s="199"/>
      <c r="K956" s="199"/>
      <c r="L956" s="199"/>
    </row>
    <row r="957" spans="2:12">
      <c r="D957" s="199" t="s">
        <v>53</v>
      </c>
      <c r="E957" s="199"/>
      <c r="F957" s="199"/>
      <c r="G957" s="199"/>
      <c r="H957" s="199"/>
      <c r="I957" s="199"/>
      <c r="J957" s="199"/>
      <c r="K957" s="199"/>
      <c r="L957" s="199"/>
    </row>
    <row r="958" spans="2:12">
      <c r="D958" s="199" t="s">
        <v>51</v>
      </c>
      <c r="E958" s="199"/>
      <c r="F958" s="199"/>
      <c r="G958" s="199"/>
      <c r="H958" s="199"/>
      <c r="I958" s="199"/>
      <c r="J958" s="199"/>
      <c r="K958" s="199"/>
      <c r="L958" s="199"/>
    </row>
    <row r="959" spans="2:12">
      <c r="D959" s="207" t="s">
        <v>48</v>
      </c>
      <c r="E959" s="199"/>
      <c r="F959" s="199"/>
      <c r="G959" s="199"/>
      <c r="H959" s="199"/>
      <c r="I959" s="199"/>
      <c r="J959" s="199"/>
      <c r="K959" s="199"/>
      <c r="L959" s="199"/>
    </row>
    <row r="960" spans="2:12">
      <c r="D960" s="199" t="s">
        <v>52</v>
      </c>
      <c r="E960" s="199"/>
      <c r="F960" s="199"/>
      <c r="G960" s="199"/>
      <c r="H960" s="199"/>
      <c r="I960" s="199"/>
      <c r="J960" s="199"/>
      <c r="K960" s="199"/>
      <c r="L960" s="199"/>
    </row>
    <row r="961" spans="2:12">
      <c r="D961" s="199" t="s">
        <v>16</v>
      </c>
      <c r="E961" s="199"/>
      <c r="F961" s="199"/>
      <c r="G961" s="199"/>
      <c r="H961" s="199"/>
      <c r="I961" s="199"/>
      <c r="J961" s="199"/>
      <c r="K961" s="199"/>
      <c r="L961" s="199"/>
    </row>
    <row r="962" spans="2:12"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</row>
    <row r="963" spans="2:12">
      <c r="B963" s="19" t="s">
        <v>17</v>
      </c>
      <c r="C963" s="20"/>
      <c r="D963" s="20"/>
      <c r="E963" s="20"/>
      <c r="F963" s="20"/>
      <c r="G963" s="20"/>
      <c r="H963" s="20"/>
      <c r="I963" s="20"/>
      <c r="J963" s="20"/>
      <c r="K963" s="20"/>
      <c r="L963" s="20"/>
    </row>
    <row r="964" spans="2:12">
      <c r="B964" s="21" t="s">
        <v>18</v>
      </c>
      <c r="C964" s="20"/>
      <c r="D964" s="20"/>
      <c r="E964" s="20"/>
      <c r="F964" s="20"/>
      <c r="G964" s="20"/>
      <c r="H964" s="20"/>
      <c r="I964" s="20"/>
      <c r="J964" s="20"/>
      <c r="K964" s="20"/>
      <c r="L964" s="20"/>
    </row>
    <row r="965" spans="2:12">
      <c r="B965" s="19" t="s">
        <v>19</v>
      </c>
      <c r="C965" s="20"/>
      <c r="D965" s="20"/>
      <c r="E965" s="20"/>
      <c r="F965" s="20"/>
      <c r="G965" s="20"/>
      <c r="H965" s="20"/>
      <c r="I965" s="20"/>
      <c r="J965" s="20"/>
      <c r="K965" s="20"/>
      <c r="L965" s="20"/>
    </row>
    <row r="966" spans="2:12">
      <c r="B966" s="21" t="s">
        <v>20</v>
      </c>
      <c r="C966" s="20"/>
      <c r="D966" s="20"/>
      <c r="E966" s="20"/>
      <c r="F966" s="20"/>
      <c r="G966" s="20"/>
      <c r="H966" s="20"/>
      <c r="I966" s="20"/>
      <c r="J966" s="20"/>
      <c r="K966" s="20"/>
      <c r="L966" s="20"/>
    </row>
    <row r="967" spans="2:12">
      <c r="B967" s="21" t="s">
        <v>21</v>
      </c>
      <c r="C967" s="20"/>
      <c r="D967" s="20"/>
      <c r="E967" s="20"/>
      <c r="F967" s="20"/>
      <c r="G967" s="20"/>
      <c r="H967" s="20"/>
      <c r="I967" s="20"/>
      <c r="J967" s="20"/>
      <c r="K967" s="20"/>
      <c r="L967" s="20"/>
    </row>
    <row r="968" spans="2:12">
      <c r="B968" s="21" t="s">
        <v>22</v>
      </c>
      <c r="C968" s="20"/>
      <c r="D968" s="20"/>
      <c r="E968" s="20"/>
      <c r="F968" s="20"/>
      <c r="G968" s="20"/>
      <c r="H968" s="20"/>
      <c r="I968" s="20"/>
      <c r="J968" s="20"/>
      <c r="K968" s="20"/>
      <c r="L968" s="20"/>
    </row>
    <row r="969" spans="2:12">
      <c r="B969" s="21" t="s">
        <v>23</v>
      </c>
      <c r="C969" s="20"/>
      <c r="D969" s="20"/>
      <c r="E969" s="20"/>
      <c r="F969" s="20"/>
      <c r="G969" s="20"/>
      <c r="H969" s="20"/>
      <c r="I969" s="20"/>
      <c r="J969" s="20"/>
      <c r="K969" s="20"/>
      <c r="L969" s="20"/>
    </row>
    <row r="970" spans="2:12">
      <c r="B970" s="21" t="s">
        <v>24</v>
      </c>
      <c r="C970" s="20"/>
      <c r="D970" s="20"/>
      <c r="E970" s="20"/>
      <c r="F970" s="20"/>
      <c r="G970" s="20"/>
      <c r="H970" s="20"/>
      <c r="I970" s="20"/>
      <c r="J970" s="20"/>
      <c r="K970" s="20"/>
      <c r="L970" s="20"/>
    </row>
    <row r="971" spans="2:12">
      <c r="B971" s="21" t="s">
        <v>25</v>
      </c>
      <c r="C971" s="20"/>
      <c r="D971" s="20"/>
      <c r="E971" s="20"/>
      <c r="F971" s="20"/>
      <c r="G971" s="20"/>
      <c r="H971" s="20"/>
      <c r="I971" s="20"/>
      <c r="J971" s="20"/>
      <c r="K971" s="20"/>
      <c r="L971" s="20"/>
    </row>
    <row r="972" spans="2:12">
      <c r="B972" s="21" t="s">
        <v>26</v>
      </c>
      <c r="C972" s="20"/>
      <c r="D972" s="20"/>
      <c r="E972" s="20"/>
      <c r="F972" s="20"/>
      <c r="G972" s="20"/>
      <c r="H972" s="20"/>
      <c r="I972" s="20"/>
      <c r="J972" s="20"/>
      <c r="K972" s="20"/>
      <c r="L972" s="20"/>
    </row>
    <row r="973" spans="2:12">
      <c r="B973" s="21" t="s">
        <v>27</v>
      </c>
      <c r="C973" s="20"/>
      <c r="D973" s="20"/>
      <c r="E973" s="20"/>
      <c r="F973" s="20"/>
      <c r="G973" s="20"/>
      <c r="H973" s="20"/>
      <c r="I973" s="20"/>
      <c r="J973" s="20"/>
      <c r="K973" s="20"/>
      <c r="L973" s="20"/>
    </row>
    <row r="974" spans="2:12">
      <c r="B974" s="5" t="s">
        <v>28</v>
      </c>
    </row>
    <row r="975" spans="2:12">
      <c r="B975" s="5" t="s">
        <v>29</v>
      </c>
    </row>
    <row r="976" spans="2:12">
      <c r="B976" s="5" t="s">
        <v>30</v>
      </c>
    </row>
    <row r="977" spans="2:12">
      <c r="B977" s="5"/>
    </row>
    <row r="978" spans="2:12">
      <c r="B978" s="5" t="s">
        <v>31</v>
      </c>
    </row>
    <row r="979" spans="2:12">
      <c r="B979" s="5" t="s">
        <v>32</v>
      </c>
    </row>
    <row r="980" spans="2:12">
      <c r="B980" s="5" t="s">
        <v>33</v>
      </c>
    </row>
    <row r="981" spans="2:12">
      <c r="B981" s="5"/>
    </row>
    <row r="982" spans="2:12">
      <c r="B982" s="5" t="s">
        <v>34</v>
      </c>
    </row>
    <row r="983" spans="2:12" ht="16.5" thickBot="1">
      <c r="B983" s="5" t="s">
        <v>35</v>
      </c>
    </row>
    <row r="984" spans="2:12" ht="25.5">
      <c r="B984" s="200" t="s">
        <v>36</v>
      </c>
      <c r="C984" s="203" t="s">
        <v>37</v>
      </c>
      <c r="D984" s="9" t="s">
        <v>38</v>
      </c>
      <c r="E984" s="10" t="s">
        <v>40</v>
      </c>
      <c r="F984" s="10" t="s">
        <v>41</v>
      </c>
      <c r="G984" s="9" t="s">
        <v>42</v>
      </c>
      <c r="H984" s="9" t="s">
        <v>44</v>
      </c>
      <c r="I984" s="203" t="s">
        <v>46</v>
      </c>
    </row>
    <row r="985" spans="2:12">
      <c r="B985" s="201"/>
      <c r="C985" s="204"/>
      <c r="D985" s="11"/>
      <c r="E985" s="11" t="s">
        <v>49</v>
      </c>
      <c r="F985" s="11" t="s">
        <v>50</v>
      </c>
      <c r="G985" s="12"/>
      <c r="H985" s="11"/>
      <c r="I985" s="204"/>
    </row>
    <row r="986" spans="2:12">
      <c r="B986" s="201"/>
      <c r="C986" s="204"/>
      <c r="D986" s="13" t="s">
        <v>39</v>
      </c>
      <c r="E986" s="14"/>
      <c r="F986" s="14"/>
      <c r="G986" s="12" t="s">
        <v>43</v>
      </c>
      <c r="H986" s="11" t="s">
        <v>45</v>
      </c>
      <c r="I986" s="204"/>
    </row>
    <row r="987" spans="2:12" ht="16.5" thickBot="1">
      <c r="B987" s="202"/>
      <c r="C987" s="205"/>
      <c r="D987" s="15"/>
      <c r="E987" s="15"/>
      <c r="F987" s="15"/>
      <c r="G987" s="15"/>
      <c r="H987" s="16"/>
      <c r="I987" s="205"/>
    </row>
    <row r="988" spans="2:12" ht="16.5" thickBot="1">
      <c r="B988" s="197">
        <v>1</v>
      </c>
      <c r="C988" s="7">
        <v>1</v>
      </c>
      <c r="D988" s="7">
        <v>25</v>
      </c>
      <c r="E988" s="7">
        <v>5</v>
      </c>
      <c r="F988" s="23">
        <v>4.9930000000000003</v>
      </c>
      <c r="G988" s="7">
        <f>F988-E988</f>
        <v>-6.9999999999996732E-3</v>
      </c>
      <c r="H988" s="7">
        <f>((F988-E988)/E988)*100</f>
        <v>-0.13999999999999346</v>
      </c>
      <c r="I988" s="8"/>
    </row>
    <row r="989" spans="2:12" ht="16.5" thickBot="1">
      <c r="B989" s="198"/>
      <c r="C989" s="7">
        <v>2</v>
      </c>
      <c r="D989" s="7">
        <v>25</v>
      </c>
      <c r="E989" s="7">
        <v>5</v>
      </c>
      <c r="F989" s="23">
        <v>4.9939999999999998</v>
      </c>
      <c r="G989" s="7">
        <f>F989-E989</f>
        <v>-6.0000000000002274E-3</v>
      </c>
      <c r="H989" s="7">
        <f>((F989-E989)/E989)*100</f>
        <v>-0.12000000000000455</v>
      </c>
      <c r="I989" s="8"/>
      <c r="L989" s="24">
        <f>(H988+H989)/2</f>
        <v>-0.12999999999999901</v>
      </c>
    </row>
    <row r="991" spans="2:12">
      <c r="C991" s="6" t="s">
        <v>47</v>
      </c>
    </row>
    <row r="992" spans="2:12">
      <c r="B992" s="6"/>
    </row>
    <row r="993" spans="2:12" ht="18.75">
      <c r="B993" s="6"/>
      <c r="C993" s="34" t="s">
        <v>66</v>
      </c>
      <c r="D993" s="34"/>
      <c r="E993" s="34"/>
      <c r="F993" s="36" t="s">
        <v>73</v>
      </c>
      <c r="G993" s="36"/>
      <c r="H993" s="36"/>
      <c r="I993" s="36"/>
      <c r="J993" s="36"/>
      <c r="K993" s="36"/>
      <c r="L993" s="36"/>
    </row>
    <row r="994" spans="2:12">
      <c r="B994" s="6"/>
      <c r="D994" s="4"/>
      <c r="E994" s="4"/>
      <c r="F994" s="4"/>
      <c r="G994" s="4"/>
      <c r="H994" s="4"/>
      <c r="I994" s="4"/>
    </row>
    <row r="995" spans="2:12">
      <c r="B995" s="6"/>
      <c r="D995" s="1" t="s">
        <v>68</v>
      </c>
    </row>
    <row r="996" spans="2:12"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</row>
    <row r="997" spans="2:12">
      <c r="B997" s="22" t="s">
        <v>194</v>
      </c>
      <c r="D997" s="22"/>
      <c r="E997" s="22"/>
      <c r="F997" s="22"/>
      <c r="G997" s="22"/>
      <c r="H997" s="22"/>
      <c r="I997" s="22"/>
      <c r="J997" s="22"/>
      <c r="K997" s="22"/>
      <c r="L997" s="22"/>
    </row>
    <row r="998" spans="2:12"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</row>
    <row r="999" spans="2:12">
      <c r="B999" s="6"/>
      <c r="C999" s="6"/>
    </row>
    <row r="1001" spans="2:12">
      <c r="I1001" s="213" t="s">
        <v>0</v>
      </c>
      <c r="J1001" s="213"/>
      <c r="K1001" s="213"/>
      <c r="L1001" s="213"/>
    </row>
    <row r="1002" spans="2:12">
      <c r="I1002" s="213" t="s">
        <v>1</v>
      </c>
      <c r="J1002" s="213"/>
      <c r="K1002" s="213"/>
      <c r="L1002" s="213"/>
    </row>
    <row r="1003" spans="2:12">
      <c r="I1003" s="213" t="s">
        <v>59</v>
      </c>
      <c r="J1003" s="213"/>
      <c r="K1003" s="213"/>
      <c r="L1003" s="213"/>
    </row>
    <row r="1004" spans="2:12">
      <c r="I1004" s="213" t="s">
        <v>2</v>
      </c>
      <c r="J1004" s="213"/>
      <c r="K1004" s="213"/>
      <c r="L1004" s="213"/>
    </row>
    <row r="1005" spans="2:12">
      <c r="I1005" s="213"/>
      <c r="J1005" s="213"/>
      <c r="K1005" s="213"/>
      <c r="L1005" s="213"/>
    </row>
    <row r="1006" spans="2:12">
      <c r="I1006" s="28"/>
      <c r="J1006" s="28"/>
      <c r="K1006" s="28"/>
      <c r="L1006" s="28"/>
    </row>
    <row r="1007" spans="2:12">
      <c r="H1007" s="3" t="s">
        <v>58</v>
      </c>
      <c r="J1007" s="213" t="s">
        <v>71</v>
      </c>
      <c r="K1007" s="213"/>
      <c r="L1007" s="213"/>
    </row>
    <row r="1009" spans="2:12">
      <c r="B1009" s="1" t="s">
        <v>3</v>
      </c>
      <c r="I1009" s="4" t="s">
        <v>56</v>
      </c>
      <c r="J1009" s="4"/>
      <c r="K1009" s="4"/>
      <c r="L1009" s="28">
        <v>14</v>
      </c>
    </row>
    <row r="1011" spans="2:12">
      <c r="B1011" s="1" t="s">
        <v>4</v>
      </c>
      <c r="D1011" s="214" t="str">
        <f>J1007</f>
        <v>14.03.2023y</v>
      </c>
      <c r="E1011" s="214"/>
      <c r="F1011" s="28"/>
      <c r="G1011" s="28"/>
      <c r="H1011" s="4"/>
      <c r="I1011" s="4" t="s">
        <v>5</v>
      </c>
      <c r="J1011" s="4"/>
      <c r="K1011" s="214" t="str">
        <f>D1011</f>
        <v>14.03.2023y</v>
      </c>
      <c r="L1011" s="214"/>
    </row>
    <row r="1014" spans="2:12">
      <c r="B1014" s="211" t="s">
        <v>7</v>
      </c>
      <c r="C1014" s="211"/>
      <c r="D1014" s="38" t="s">
        <v>193</v>
      </c>
      <c r="E1014" s="38"/>
      <c r="F1014" s="38"/>
      <c r="G1014" s="38"/>
      <c r="H1014" s="38"/>
      <c r="I1014" s="38"/>
      <c r="J1014" s="38"/>
      <c r="K1014" s="38"/>
      <c r="L1014" s="38"/>
    </row>
    <row r="1015" spans="2:12">
      <c r="B1015" s="211" t="s">
        <v>6</v>
      </c>
      <c r="C1015" s="211"/>
      <c r="D1015" s="38" t="s">
        <v>60</v>
      </c>
      <c r="E1015" s="38"/>
      <c r="F1015" s="38"/>
      <c r="G1015" s="38"/>
      <c r="H1015" s="38"/>
      <c r="I1015" s="38"/>
      <c r="J1015" s="38"/>
      <c r="K1015" s="38"/>
      <c r="L1015" s="38"/>
    </row>
    <row r="1016" spans="2:12">
      <c r="B1016" s="29"/>
      <c r="C1016" s="29"/>
      <c r="D1016" s="32" t="s">
        <v>61</v>
      </c>
      <c r="E1016" s="32"/>
      <c r="F1016" s="32"/>
      <c r="G1016" s="32"/>
      <c r="H1016" s="32"/>
      <c r="I1016" s="32"/>
      <c r="J1016" s="32"/>
      <c r="K1016" s="32"/>
      <c r="L1016" s="32"/>
    </row>
    <row r="1017" spans="2:12">
      <c r="B1017" s="29"/>
      <c r="C1017" s="29"/>
      <c r="D1017" s="38" t="s">
        <v>62</v>
      </c>
      <c r="E1017" s="38"/>
      <c r="F1017" s="38"/>
      <c r="G1017" s="38"/>
      <c r="H1017" s="38"/>
      <c r="I1017" s="38"/>
      <c r="J1017" s="38"/>
      <c r="K1017" s="38"/>
      <c r="L1017" s="38"/>
    </row>
    <row r="1018" spans="2:12">
      <c r="D1018" s="4"/>
      <c r="E1018" s="4"/>
      <c r="F1018" s="4"/>
      <c r="G1018" s="4"/>
      <c r="H1018" s="4"/>
      <c r="I1018" s="4"/>
      <c r="J1018" s="4"/>
    </row>
    <row r="1020" spans="2:12">
      <c r="B1020" s="4" t="s">
        <v>8</v>
      </c>
      <c r="C1020" s="4"/>
      <c r="D1020" s="212" t="s">
        <v>63</v>
      </c>
      <c r="E1020" s="212"/>
      <c r="F1020" s="212"/>
      <c r="G1020" s="212"/>
      <c r="H1020" s="212"/>
      <c r="I1020" s="212"/>
    </row>
    <row r="1021" spans="2:12">
      <c r="B1021" s="4" t="s">
        <v>9</v>
      </c>
      <c r="C1021" s="4"/>
      <c r="D1021" s="212"/>
      <c r="E1021" s="212"/>
      <c r="F1021" s="212"/>
      <c r="G1021" s="212"/>
      <c r="H1021" s="212"/>
      <c r="I1021" s="212"/>
    </row>
    <row r="1023" spans="2:12">
      <c r="B1023" s="206" t="s">
        <v>10</v>
      </c>
      <c r="C1023" s="206"/>
      <c r="D1023" s="213" t="s">
        <v>11</v>
      </c>
      <c r="E1023" s="213"/>
      <c r="F1023" s="213"/>
      <c r="G1023" s="213"/>
      <c r="H1023" s="213"/>
      <c r="I1023" s="213"/>
    </row>
    <row r="1025" spans="2:12">
      <c r="B1025" s="206" t="s">
        <v>12</v>
      </c>
      <c r="C1025" s="206"/>
      <c r="D1025" s="215" t="s">
        <v>13</v>
      </c>
      <c r="E1025" s="215"/>
      <c r="F1025" s="215"/>
      <c r="G1025" s="215"/>
      <c r="H1025" s="215"/>
      <c r="I1025" s="215"/>
      <c r="J1025" s="215"/>
      <c r="K1025" s="215"/>
      <c r="L1025" s="215"/>
    </row>
    <row r="1026" spans="2:12">
      <c r="B1026" s="30"/>
      <c r="C1026" s="30"/>
      <c r="D1026" s="31"/>
      <c r="E1026" s="31"/>
      <c r="F1026" s="31"/>
      <c r="G1026" s="31"/>
      <c r="H1026" s="31"/>
      <c r="I1026" s="31"/>
      <c r="J1026" s="31"/>
      <c r="K1026" s="31"/>
      <c r="L1026" s="31"/>
    </row>
    <row r="1027" spans="2:12">
      <c r="B1027" s="208" t="s">
        <v>64</v>
      </c>
      <c r="C1027" s="208"/>
      <c r="D1027" s="209" t="s">
        <v>65</v>
      </c>
      <c r="E1027" s="209"/>
      <c r="F1027" s="209"/>
      <c r="G1027" s="209"/>
      <c r="H1027" s="209"/>
      <c r="I1027" s="209"/>
      <c r="J1027" s="209"/>
      <c r="K1027" s="209"/>
      <c r="L1027" s="209"/>
    </row>
    <row r="1028" spans="2:12">
      <c r="D1028" s="4"/>
      <c r="E1028" s="4"/>
      <c r="F1028" s="4"/>
      <c r="G1028" s="4"/>
      <c r="H1028" s="4"/>
      <c r="I1028" s="4"/>
    </row>
    <row r="1029" spans="2:12">
      <c r="B1029" s="206" t="s">
        <v>14</v>
      </c>
      <c r="C1029" s="206"/>
      <c r="D1029" s="210" t="s">
        <v>55</v>
      </c>
      <c r="E1029" s="210"/>
      <c r="F1029" s="210"/>
      <c r="G1029" s="210"/>
      <c r="H1029" s="210"/>
    </row>
    <row r="1030" spans="2:12">
      <c r="B1030" s="30"/>
      <c r="C1030" s="30"/>
      <c r="D1030" s="210"/>
      <c r="E1030" s="210"/>
      <c r="F1030" s="210"/>
      <c r="G1030" s="210"/>
      <c r="H1030" s="210"/>
    </row>
    <row r="1031" spans="2:12">
      <c r="B1031" s="30"/>
      <c r="C1031" s="30"/>
      <c r="D1031" s="210"/>
      <c r="E1031" s="210"/>
      <c r="F1031" s="210"/>
      <c r="G1031" s="210"/>
      <c r="H1031" s="210"/>
    </row>
    <row r="1033" spans="2:12">
      <c r="B1033" s="206" t="s">
        <v>15</v>
      </c>
      <c r="C1033" s="206"/>
      <c r="D1033" s="207" t="s">
        <v>54</v>
      </c>
      <c r="E1033" s="199"/>
      <c r="F1033" s="199"/>
      <c r="G1033" s="199"/>
      <c r="H1033" s="199"/>
      <c r="I1033" s="199"/>
      <c r="J1033" s="199"/>
      <c r="K1033" s="199"/>
      <c r="L1033" s="199"/>
    </row>
    <row r="1034" spans="2:12">
      <c r="D1034" s="199" t="s">
        <v>53</v>
      </c>
      <c r="E1034" s="199"/>
      <c r="F1034" s="199"/>
      <c r="G1034" s="199"/>
      <c r="H1034" s="199"/>
      <c r="I1034" s="199"/>
      <c r="J1034" s="199"/>
      <c r="K1034" s="199"/>
      <c r="L1034" s="199"/>
    </row>
    <row r="1035" spans="2:12">
      <c r="D1035" s="199" t="s">
        <v>51</v>
      </c>
      <c r="E1035" s="199"/>
      <c r="F1035" s="199"/>
      <c r="G1035" s="199"/>
      <c r="H1035" s="199"/>
      <c r="I1035" s="199"/>
      <c r="J1035" s="199"/>
      <c r="K1035" s="199"/>
      <c r="L1035" s="199"/>
    </row>
    <row r="1036" spans="2:12">
      <c r="D1036" s="207" t="s">
        <v>48</v>
      </c>
      <c r="E1036" s="199"/>
      <c r="F1036" s="199"/>
      <c r="G1036" s="199"/>
      <c r="H1036" s="199"/>
      <c r="I1036" s="199"/>
      <c r="J1036" s="199"/>
      <c r="K1036" s="199"/>
      <c r="L1036" s="199"/>
    </row>
    <row r="1037" spans="2:12">
      <c r="D1037" s="199" t="s">
        <v>52</v>
      </c>
      <c r="E1037" s="199"/>
      <c r="F1037" s="199"/>
      <c r="G1037" s="199"/>
      <c r="H1037" s="199"/>
      <c r="I1037" s="199"/>
      <c r="J1037" s="199"/>
      <c r="K1037" s="199"/>
      <c r="L1037" s="199"/>
    </row>
    <row r="1038" spans="2:12">
      <c r="D1038" s="199" t="s">
        <v>16</v>
      </c>
      <c r="E1038" s="199"/>
      <c r="F1038" s="199"/>
      <c r="G1038" s="199"/>
      <c r="H1038" s="199"/>
      <c r="I1038" s="199"/>
      <c r="J1038" s="199"/>
      <c r="K1038" s="199"/>
      <c r="L1038" s="199"/>
    </row>
    <row r="1039" spans="2:12"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  <c r="L1039" s="20"/>
    </row>
    <row r="1040" spans="2:12">
      <c r="B1040" s="19" t="s">
        <v>17</v>
      </c>
      <c r="C1040" s="20"/>
      <c r="D1040" s="20"/>
      <c r="E1040" s="20"/>
      <c r="F1040" s="20"/>
      <c r="G1040" s="20"/>
      <c r="H1040" s="20"/>
      <c r="I1040" s="20"/>
      <c r="J1040" s="20"/>
      <c r="K1040" s="20"/>
      <c r="L1040" s="20"/>
    </row>
    <row r="1041" spans="2:12">
      <c r="B1041" s="21" t="s">
        <v>18</v>
      </c>
      <c r="C1041" s="20"/>
      <c r="D1041" s="20"/>
      <c r="E1041" s="20"/>
      <c r="F1041" s="20"/>
      <c r="G1041" s="20"/>
      <c r="H1041" s="20"/>
      <c r="I1041" s="20"/>
      <c r="J1041" s="20"/>
      <c r="K1041" s="20"/>
      <c r="L1041" s="20"/>
    </row>
    <row r="1042" spans="2:12">
      <c r="B1042" s="19" t="s">
        <v>19</v>
      </c>
      <c r="C1042" s="20"/>
      <c r="D1042" s="20"/>
      <c r="E1042" s="20"/>
      <c r="F1042" s="20"/>
      <c r="G1042" s="20"/>
      <c r="H1042" s="20"/>
      <c r="I1042" s="20"/>
      <c r="J1042" s="20"/>
      <c r="K1042" s="20"/>
      <c r="L1042" s="20"/>
    </row>
    <row r="1043" spans="2:12">
      <c r="B1043" s="21" t="s">
        <v>20</v>
      </c>
      <c r="C1043" s="20"/>
      <c r="D1043" s="20"/>
      <c r="E1043" s="20"/>
      <c r="F1043" s="20"/>
      <c r="G1043" s="20"/>
      <c r="H1043" s="20"/>
      <c r="I1043" s="20"/>
      <c r="J1043" s="20"/>
      <c r="K1043" s="20"/>
      <c r="L1043" s="20"/>
    </row>
    <row r="1044" spans="2:12">
      <c r="B1044" s="21" t="s">
        <v>21</v>
      </c>
      <c r="C1044" s="20"/>
      <c r="D1044" s="20"/>
      <c r="E1044" s="20"/>
      <c r="F1044" s="20"/>
      <c r="G1044" s="20"/>
      <c r="H1044" s="20"/>
      <c r="I1044" s="20"/>
      <c r="J1044" s="20"/>
      <c r="K1044" s="20"/>
      <c r="L1044" s="20"/>
    </row>
    <row r="1045" spans="2:12">
      <c r="B1045" s="21" t="s">
        <v>22</v>
      </c>
      <c r="C1045" s="20"/>
      <c r="D1045" s="20"/>
      <c r="E1045" s="20"/>
      <c r="F1045" s="20"/>
      <c r="G1045" s="20"/>
      <c r="H1045" s="20"/>
      <c r="I1045" s="20"/>
      <c r="J1045" s="20"/>
      <c r="K1045" s="20"/>
      <c r="L1045" s="20"/>
    </row>
    <row r="1046" spans="2:12">
      <c r="B1046" s="21" t="s">
        <v>23</v>
      </c>
      <c r="C1046" s="20"/>
      <c r="D1046" s="20"/>
      <c r="E1046" s="20"/>
      <c r="F1046" s="20"/>
      <c r="G1046" s="20"/>
      <c r="H1046" s="20"/>
      <c r="I1046" s="20"/>
      <c r="J1046" s="20"/>
      <c r="K1046" s="20"/>
      <c r="L1046" s="20"/>
    </row>
    <row r="1047" spans="2:12">
      <c r="B1047" s="21" t="s">
        <v>24</v>
      </c>
      <c r="C1047" s="20"/>
      <c r="D1047" s="20"/>
      <c r="E1047" s="20"/>
      <c r="F1047" s="20"/>
      <c r="G1047" s="20"/>
      <c r="H1047" s="20"/>
      <c r="I1047" s="20"/>
      <c r="J1047" s="20"/>
      <c r="K1047" s="20"/>
      <c r="L1047" s="20"/>
    </row>
    <row r="1048" spans="2:12">
      <c r="B1048" s="21" t="s">
        <v>25</v>
      </c>
      <c r="C1048" s="20"/>
      <c r="D1048" s="20"/>
      <c r="E1048" s="20"/>
      <c r="F1048" s="20"/>
      <c r="G1048" s="20"/>
      <c r="H1048" s="20"/>
      <c r="I1048" s="20"/>
      <c r="J1048" s="20"/>
      <c r="K1048" s="20"/>
      <c r="L1048" s="20"/>
    </row>
    <row r="1049" spans="2:12">
      <c r="B1049" s="21" t="s">
        <v>26</v>
      </c>
      <c r="C1049" s="20"/>
      <c r="D1049" s="20"/>
      <c r="E1049" s="20"/>
      <c r="F1049" s="20"/>
      <c r="G1049" s="20"/>
      <c r="H1049" s="20"/>
      <c r="I1049" s="20"/>
      <c r="J1049" s="20"/>
      <c r="K1049" s="20"/>
      <c r="L1049" s="20"/>
    </row>
    <row r="1050" spans="2:12">
      <c r="B1050" s="21" t="s">
        <v>27</v>
      </c>
      <c r="C1050" s="20"/>
      <c r="D1050" s="20"/>
      <c r="E1050" s="20"/>
      <c r="F1050" s="20"/>
      <c r="G1050" s="20"/>
      <c r="H1050" s="20"/>
      <c r="I1050" s="20"/>
      <c r="J1050" s="20"/>
      <c r="K1050" s="20"/>
      <c r="L1050" s="20"/>
    </row>
    <row r="1051" spans="2:12">
      <c r="B1051" s="5" t="s">
        <v>28</v>
      </c>
    </row>
    <row r="1052" spans="2:12">
      <c r="B1052" s="5" t="s">
        <v>29</v>
      </c>
    </row>
    <row r="1053" spans="2:12">
      <c r="B1053" s="5" t="s">
        <v>30</v>
      </c>
    </row>
    <row r="1054" spans="2:12">
      <c r="B1054" s="5"/>
    </row>
    <row r="1055" spans="2:12">
      <c r="B1055" s="5" t="s">
        <v>31</v>
      </c>
    </row>
    <row r="1056" spans="2:12">
      <c r="B1056" s="5" t="s">
        <v>32</v>
      </c>
    </row>
    <row r="1057" spans="2:12">
      <c r="B1057" s="5" t="s">
        <v>33</v>
      </c>
    </row>
    <row r="1058" spans="2:12">
      <c r="B1058" s="5"/>
    </row>
    <row r="1059" spans="2:12">
      <c r="B1059" s="5" t="s">
        <v>34</v>
      </c>
    </row>
    <row r="1060" spans="2:12" ht="16.5" thickBot="1">
      <c r="B1060" s="5" t="s">
        <v>35</v>
      </c>
    </row>
    <row r="1061" spans="2:12" ht="25.5">
      <c r="B1061" s="200" t="s">
        <v>36</v>
      </c>
      <c r="C1061" s="203" t="s">
        <v>37</v>
      </c>
      <c r="D1061" s="9" t="s">
        <v>38</v>
      </c>
      <c r="E1061" s="10" t="s">
        <v>40</v>
      </c>
      <c r="F1061" s="10" t="s">
        <v>41</v>
      </c>
      <c r="G1061" s="9" t="s">
        <v>42</v>
      </c>
      <c r="H1061" s="9" t="s">
        <v>44</v>
      </c>
      <c r="I1061" s="203" t="s">
        <v>46</v>
      </c>
    </row>
    <row r="1062" spans="2:12">
      <c r="B1062" s="201"/>
      <c r="C1062" s="204"/>
      <c r="D1062" s="11"/>
      <c r="E1062" s="11" t="s">
        <v>49</v>
      </c>
      <c r="F1062" s="11" t="s">
        <v>50</v>
      </c>
      <c r="G1062" s="12"/>
      <c r="H1062" s="11"/>
      <c r="I1062" s="204"/>
    </row>
    <row r="1063" spans="2:12">
      <c r="B1063" s="201"/>
      <c r="C1063" s="204"/>
      <c r="D1063" s="13" t="s">
        <v>39</v>
      </c>
      <c r="E1063" s="14"/>
      <c r="F1063" s="14"/>
      <c r="G1063" s="12" t="s">
        <v>43</v>
      </c>
      <c r="H1063" s="11" t="s">
        <v>45</v>
      </c>
      <c r="I1063" s="204"/>
    </row>
    <row r="1064" spans="2:12" ht="16.5" thickBot="1">
      <c r="B1064" s="202"/>
      <c r="C1064" s="205"/>
      <c r="D1064" s="15"/>
      <c r="E1064" s="15"/>
      <c r="F1064" s="15"/>
      <c r="G1064" s="15"/>
      <c r="H1064" s="16"/>
      <c r="I1064" s="205"/>
    </row>
    <row r="1065" spans="2:12" ht="16.5" thickBot="1">
      <c r="B1065" s="197">
        <v>1</v>
      </c>
      <c r="C1065" s="7">
        <v>1</v>
      </c>
      <c r="D1065" s="7">
        <v>25</v>
      </c>
      <c r="E1065" s="7">
        <v>5</v>
      </c>
      <c r="F1065" s="23">
        <v>4.9950000000000001</v>
      </c>
      <c r="G1065" s="7">
        <f>F1065-E1065</f>
        <v>-4.9999999999998934E-3</v>
      </c>
      <c r="H1065" s="7">
        <f>((F1065-E1065)/E1065)*100</f>
        <v>-9.9999999999997882E-2</v>
      </c>
      <c r="I1065" s="8"/>
    </row>
    <row r="1066" spans="2:12" ht="16.5" thickBot="1">
      <c r="B1066" s="198"/>
      <c r="C1066" s="7">
        <v>2</v>
      </c>
      <c r="D1066" s="7">
        <v>25</v>
      </c>
      <c r="E1066" s="7">
        <v>5</v>
      </c>
      <c r="F1066" s="23">
        <v>4.9950000000000001</v>
      </c>
      <c r="G1066" s="7">
        <f>F1066-E1066</f>
        <v>-4.9999999999998934E-3</v>
      </c>
      <c r="H1066" s="7">
        <f>((F1066-E1066)/E1066)*100</f>
        <v>-9.9999999999997882E-2</v>
      </c>
      <c r="I1066" s="8"/>
      <c r="L1066" s="24">
        <f>(H1065+H1066)/2</f>
        <v>-9.9999999999997882E-2</v>
      </c>
    </row>
    <row r="1068" spans="2:12">
      <c r="C1068" s="6" t="s">
        <v>47</v>
      </c>
    </row>
    <row r="1069" spans="2:12">
      <c r="B1069" s="6"/>
    </row>
    <row r="1070" spans="2:12" ht="18.75">
      <c r="B1070" s="6"/>
      <c r="C1070" s="34" t="s">
        <v>66</v>
      </c>
      <c r="D1070" s="34"/>
      <c r="E1070" s="34"/>
      <c r="F1070" s="36" t="s">
        <v>73</v>
      </c>
      <c r="G1070" s="36"/>
      <c r="H1070" s="36"/>
      <c r="I1070" s="36"/>
      <c r="J1070" s="36"/>
      <c r="K1070" s="36"/>
      <c r="L1070" s="36"/>
    </row>
    <row r="1071" spans="2:12">
      <c r="B1071" s="6"/>
      <c r="D1071" s="4"/>
      <c r="E1071" s="4"/>
      <c r="F1071" s="4"/>
      <c r="G1071" s="4"/>
      <c r="H1071" s="4"/>
      <c r="I1071" s="4"/>
    </row>
    <row r="1072" spans="2:12">
      <c r="B1072" s="6"/>
      <c r="D1072" s="1" t="s">
        <v>68</v>
      </c>
    </row>
    <row r="1073" spans="2:12"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  <c r="L1073" s="22"/>
    </row>
    <row r="1074" spans="2:12">
      <c r="B1074" s="22" t="s">
        <v>194</v>
      </c>
      <c r="D1074" s="22"/>
      <c r="E1074" s="22"/>
      <c r="F1074" s="22"/>
      <c r="G1074" s="22"/>
      <c r="H1074" s="22"/>
      <c r="I1074" s="22"/>
      <c r="J1074" s="22"/>
      <c r="K1074" s="22"/>
      <c r="L1074" s="22"/>
    </row>
    <row r="1075" spans="2:12"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  <c r="L1075" s="22"/>
    </row>
    <row r="1076" spans="2:12">
      <c r="B1076" s="6"/>
      <c r="C1076" s="6"/>
    </row>
    <row r="1078" spans="2:12">
      <c r="I1078" s="213" t="s">
        <v>0</v>
      </c>
      <c r="J1078" s="213"/>
      <c r="K1078" s="213"/>
      <c r="L1078" s="213"/>
    </row>
    <row r="1079" spans="2:12">
      <c r="I1079" s="213" t="s">
        <v>1</v>
      </c>
      <c r="J1079" s="213"/>
      <c r="K1079" s="213"/>
      <c r="L1079" s="213"/>
    </row>
    <row r="1080" spans="2:12">
      <c r="I1080" s="213" t="s">
        <v>59</v>
      </c>
      <c r="J1080" s="213"/>
      <c r="K1080" s="213"/>
      <c r="L1080" s="213"/>
    </row>
    <row r="1081" spans="2:12">
      <c r="I1081" s="213" t="s">
        <v>2</v>
      </c>
      <c r="J1081" s="213"/>
      <c r="K1081" s="213"/>
      <c r="L1081" s="213"/>
    </row>
    <row r="1082" spans="2:12">
      <c r="I1082" s="213"/>
      <c r="J1082" s="213"/>
      <c r="K1082" s="213"/>
      <c r="L1082" s="213"/>
    </row>
    <row r="1083" spans="2:12">
      <c r="I1083" s="28"/>
      <c r="J1083" s="28"/>
      <c r="K1083" s="28"/>
      <c r="L1083" s="28"/>
    </row>
    <row r="1084" spans="2:12">
      <c r="H1084" s="3" t="s">
        <v>58</v>
      </c>
      <c r="J1084" s="213" t="s">
        <v>71</v>
      </c>
      <c r="K1084" s="213"/>
      <c r="L1084" s="213"/>
    </row>
    <row r="1086" spans="2:12">
      <c r="B1086" s="1" t="s">
        <v>3</v>
      </c>
      <c r="I1086" s="4" t="s">
        <v>56</v>
      </c>
      <c r="J1086" s="4"/>
      <c r="K1086" s="4"/>
      <c r="L1086" s="28">
        <v>15</v>
      </c>
    </row>
    <row r="1088" spans="2:12">
      <c r="B1088" s="1" t="s">
        <v>4</v>
      </c>
      <c r="D1088" s="214" t="str">
        <f>J1084</f>
        <v>14.03.2023y</v>
      </c>
      <c r="E1088" s="214"/>
      <c r="F1088" s="28"/>
      <c r="G1088" s="28"/>
      <c r="H1088" s="4"/>
      <c r="I1088" s="4" t="s">
        <v>5</v>
      </c>
      <c r="J1088" s="4"/>
      <c r="K1088" s="214" t="str">
        <f>D1088</f>
        <v>14.03.2023y</v>
      </c>
      <c r="L1088" s="214"/>
    </row>
    <row r="1091" spans="2:12">
      <c r="B1091" s="211" t="s">
        <v>7</v>
      </c>
      <c r="C1091" s="211"/>
      <c r="D1091" s="38" t="s">
        <v>193</v>
      </c>
      <c r="E1091" s="38"/>
      <c r="F1091" s="38"/>
      <c r="G1091" s="38"/>
      <c r="H1091" s="38"/>
      <c r="I1091" s="38"/>
      <c r="J1091" s="38"/>
      <c r="K1091" s="38"/>
      <c r="L1091" s="38"/>
    </row>
    <row r="1092" spans="2:12">
      <c r="B1092" s="211" t="s">
        <v>6</v>
      </c>
      <c r="C1092" s="211"/>
      <c r="D1092" s="38" t="s">
        <v>60</v>
      </c>
      <c r="E1092" s="38"/>
      <c r="F1092" s="38"/>
      <c r="G1092" s="38"/>
      <c r="H1092" s="38"/>
      <c r="I1092" s="38"/>
      <c r="J1092" s="38"/>
      <c r="K1092" s="38"/>
      <c r="L1092" s="38"/>
    </row>
    <row r="1093" spans="2:12">
      <c r="B1093" s="29"/>
      <c r="C1093" s="29"/>
      <c r="D1093" s="32" t="s">
        <v>61</v>
      </c>
      <c r="E1093" s="32"/>
      <c r="F1093" s="32"/>
      <c r="G1093" s="32"/>
      <c r="H1093" s="32"/>
      <c r="I1093" s="32"/>
      <c r="J1093" s="32"/>
      <c r="K1093" s="32"/>
      <c r="L1093" s="32"/>
    </row>
    <row r="1094" spans="2:12">
      <c r="B1094" s="29"/>
      <c r="C1094" s="29"/>
      <c r="D1094" s="38" t="s">
        <v>62</v>
      </c>
      <c r="E1094" s="38"/>
      <c r="F1094" s="38"/>
      <c r="G1094" s="38"/>
      <c r="H1094" s="38"/>
      <c r="I1094" s="38"/>
      <c r="J1094" s="38"/>
      <c r="K1094" s="38"/>
      <c r="L1094" s="38"/>
    </row>
    <row r="1095" spans="2:12">
      <c r="D1095" s="4"/>
      <c r="E1095" s="4"/>
      <c r="F1095" s="4"/>
      <c r="G1095" s="4"/>
      <c r="H1095" s="4"/>
      <c r="I1095" s="4"/>
      <c r="J1095" s="4"/>
    </row>
    <row r="1097" spans="2:12">
      <c r="B1097" s="4" t="s">
        <v>8</v>
      </c>
      <c r="C1097" s="4"/>
      <c r="D1097" s="212" t="s">
        <v>63</v>
      </c>
      <c r="E1097" s="212"/>
      <c r="F1097" s="212"/>
      <c r="G1097" s="212"/>
      <c r="H1097" s="212"/>
      <c r="I1097" s="212"/>
    </row>
    <row r="1098" spans="2:12">
      <c r="B1098" s="4" t="s">
        <v>9</v>
      </c>
      <c r="C1098" s="4"/>
      <c r="D1098" s="212"/>
      <c r="E1098" s="212"/>
      <c r="F1098" s="212"/>
      <c r="G1098" s="212"/>
      <c r="H1098" s="212"/>
      <c r="I1098" s="212"/>
    </row>
    <row r="1100" spans="2:12">
      <c r="B1100" s="206" t="s">
        <v>10</v>
      </c>
      <c r="C1100" s="206"/>
      <c r="D1100" s="213" t="s">
        <v>11</v>
      </c>
      <c r="E1100" s="213"/>
      <c r="F1100" s="213"/>
      <c r="G1100" s="213"/>
      <c r="H1100" s="213"/>
      <c r="I1100" s="213"/>
    </row>
    <row r="1102" spans="2:12">
      <c r="B1102" s="206" t="s">
        <v>12</v>
      </c>
      <c r="C1102" s="206"/>
      <c r="D1102" s="215" t="s">
        <v>13</v>
      </c>
      <c r="E1102" s="215"/>
      <c r="F1102" s="215"/>
      <c r="G1102" s="215"/>
      <c r="H1102" s="215"/>
      <c r="I1102" s="215"/>
      <c r="J1102" s="215"/>
      <c r="K1102" s="215"/>
      <c r="L1102" s="215"/>
    </row>
    <row r="1103" spans="2:12">
      <c r="B1103" s="30"/>
      <c r="C1103" s="30"/>
      <c r="D1103" s="31"/>
      <c r="E1103" s="31"/>
      <c r="F1103" s="31"/>
      <c r="G1103" s="31"/>
      <c r="H1103" s="31"/>
      <c r="I1103" s="31"/>
      <c r="J1103" s="31"/>
      <c r="K1103" s="31"/>
      <c r="L1103" s="31"/>
    </row>
    <row r="1104" spans="2:12">
      <c r="B1104" s="208" t="s">
        <v>64</v>
      </c>
      <c r="C1104" s="208"/>
      <c r="D1104" s="209" t="s">
        <v>65</v>
      </c>
      <c r="E1104" s="209"/>
      <c r="F1104" s="209"/>
      <c r="G1104" s="209"/>
      <c r="H1104" s="209"/>
      <c r="I1104" s="209"/>
      <c r="J1104" s="209"/>
      <c r="K1104" s="209"/>
      <c r="L1104" s="209"/>
    </row>
    <row r="1105" spans="2:12">
      <c r="D1105" s="4"/>
      <c r="E1105" s="4"/>
      <c r="F1105" s="4"/>
      <c r="G1105" s="4"/>
      <c r="H1105" s="4"/>
      <c r="I1105" s="4"/>
    </row>
    <row r="1106" spans="2:12">
      <c r="B1106" s="206" t="s">
        <v>14</v>
      </c>
      <c r="C1106" s="206"/>
      <c r="D1106" s="210" t="s">
        <v>55</v>
      </c>
      <c r="E1106" s="210"/>
      <c r="F1106" s="210"/>
      <c r="G1106" s="210"/>
      <c r="H1106" s="210"/>
    </row>
    <row r="1107" spans="2:12">
      <c r="B1107" s="30"/>
      <c r="C1107" s="30"/>
      <c r="D1107" s="210"/>
      <c r="E1107" s="210"/>
      <c r="F1107" s="210"/>
      <c r="G1107" s="210"/>
      <c r="H1107" s="210"/>
    </row>
    <row r="1108" spans="2:12">
      <c r="B1108" s="30"/>
      <c r="C1108" s="30"/>
      <c r="D1108" s="210"/>
      <c r="E1108" s="210"/>
      <c r="F1108" s="210"/>
      <c r="G1108" s="210"/>
      <c r="H1108" s="210"/>
    </row>
    <row r="1110" spans="2:12">
      <c r="B1110" s="206" t="s">
        <v>15</v>
      </c>
      <c r="C1110" s="206"/>
      <c r="D1110" s="207" t="s">
        <v>54</v>
      </c>
      <c r="E1110" s="199"/>
      <c r="F1110" s="199"/>
      <c r="G1110" s="199"/>
      <c r="H1110" s="199"/>
      <c r="I1110" s="199"/>
      <c r="J1110" s="199"/>
      <c r="K1110" s="199"/>
      <c r="L1110" s="199"/>
    </row>
    <row r="1111" spans="2:12">
      <c r="D1111" s="199" t="s">
        <v>53</v>
      </c>
      <c r="E1111" s="199"/>
      <c r="F1111" s="199"/>
      <c r="G1111" s="199"/>
      <c r="H1111" s="199"/>
      <c r="I1111" s="199"/>
      <c r="J1111" s="199"/>
      <c r="K1111" s="199"/>
      <c r="L1111" s="199"/>
    </row>
    <row r="1112" spans="2:12">
      <c r="D1112" s="199" t="s">
        <v>51</v>
      </c>
      <c r="E1112" s="199"/>
      <c r="F1112" s="199"/>
      <c r="G1112" s="199"/>
      <c r="H1112" s="199"/>
      <c r="I1112" s="199"/>
      <c r="J1112" s="199"/>
      <c r="K1112" s="199"/>
      <c r="L1112" s="199"/>
    </row>
    <row r="1113" spans="2:12">
      <c r="D1113" s="207" t="s">
        <v>48</v>
      </c>
      <c r="E1113" s="199"/>
      <c r="F1113" s="199"/>
      <c r="G1113" s="199"/>
      <c r="H1113" s="199"/>
      <c r="I1113" s="199"/>
      <c r="J1113" s="199"/>
      <c r="K1113" s="199"/>
      <c r="L1113" s="199"/>
    </row>
    <row r="1114" spans="2:12">
      <c r="D1114" s="199" t="s">
        <v>52</v>
      </c>
      <c r="E1114" s="199"/>
      <c r="F1114" s="199"/>
      <c r="G1114" s="199"/>
      <c r="H1114" s="199"/>
      <c r="I1114" s="199"/>
      <c r="J1114" s="199"/>
      <c r="K1114" s="199"/>
      <c r="L1114" s="199"/>
    </row>
    <row r="1115" spans="2:12">
      <c r="D1115" s="199" t="s">
        <v>16</v>
      </c>
      <c r="E1115" s="199"/>
      <c r="F1115" s="199"/>
      <c r="G1115" s="199"/>
      <c r="H1115" s="199"/>
      <c r="I1115" s="199"/>
      <c r="J1115" s="199"/>
      <c r="K1115" s="199"/>
      <c r="L1115" s="199"/>
    </row>
    <row r="1116" spans="2:12"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  <c r="L1116" s="20"/>
    </row>
    <row r="1117" spans="2:12">
      <c r="B1117" s="19" t="s">
        <v>17</v>
      </c>
      <c r="C1117" s="20"/>
      <c r="D1117" s="20"/>
      <c r="E1117" s="20"/>
      <c r="F1117" s="20"/>
      <c r="G1117" s="20"/>
      <c r="H1117" s="20"/>
      <c r="I1117" s="20"/>
      <c r="J1117" s="20"/>
      <c r="K1117" s="20"/>
      <c r="L1117" s="20"/>
    </row>
    <row r="1118" spans="2:12">
      <c r="B1118" s="21" t="s">
        <v>18</v>
      </c>
      <c r="C1118" s="20"/>
      <c r="D1118" s="20"/>
      <c r="E1118" s="20"/>
      <c r="F1118" s="20"/>
      <c r="G1118" s="20"/>
      <c r="H1118" s="20"/>
      <c r="I1118" s="20"/>
      <c r="J1118" s="20"/>
      <c r="K1118" s="20"/>
      <c r="L1118" s="20"/>
    </row>
    <row r="1119" spans="2:12">
      <c r="B1119" s="19" t="s">
        <v>19</v>
      </c>
      <c r="C1119" s="20"/>
      <c r="D1119" s="20"/>
      <c r="E1119" s="20"/>
      <c r="F1119" s="20"/>
      <c r="G1119" s="20"/>
      <c r="H1119" s="20"/>
      <c r="I1119" s="20"/>
      <c r="J1119" s="20"/>
      <c r="K1119" s="20"/>
      <c r="L1119" s="20"/>
    </row>
    <row r="1120" spans="2:12">
      <c r="B1120" s="21" t="s">
        <v>20</v>
      </c>
      <c r="C1120" s="20"/>
      <c r="D1120" s="20"/>
      <c r="E1120" s="20"/>
      <c r="F1120" s="20"/>
      <c r="G1120" s="20"/>
      <c r="H1120" s="20"/>
      <c r="I1120" s="20"/>
      <c r="J1120" s="20"/>
      <c r="K1120" s="20"/>
      <c r="L1120" s="20"/>
    </row>
    <row r="1121" spans="2:12">
      <c r="B1121" s="21" t="s">
        <v>21</v>
      </c>
      <c r="C1121" s="20"/>
      <c r="D1121" s="20"/>
      <c r="E1121" s="20"/>
      <c r="F1121" s="20"/>
      <c r="G1121" s="20"/>
      <c r="H1121" s="20"/>
      <c r="I1121" s="20"/>
      <c r="J1121" s="20"/>
      <c r="K1121" s="20"/>
      <c r="L1121" s="20"/>
    </row>
    <row r="1122" spans="2:12">
      <c r="B1122" s="21" t="s">
        <v>22</v>
      </c>
      <c r="C1122" s="20"/>
      <c r="D1122" s="20"/>
      <c r="E1122" s="20"/>
      <c r="F1122" s="20"/>
      <c r="G1122" s="20"/>
      <c r="H1122" s="20"/>
      <c r="I1122" s="20"/>
      <c r="J1122" s="20"/>
      <c r="K1122" s="20"/>
      <c r="L1122" s="20"/>
    </row>
    <row r="1123" spans="2:12">
      <c r="B1123" s="21" t="s">
        <v>23</v>
      </c>
      <c r="C1123" s="20"/>
      <c r="D1123" s="20"/>
      <c r="E1123" s="20"/>
      <c r="F1123" s="20"/>
      <c r="G1123" s="20"/>
      <c r="H1123" s="20"/>
      <c r="I1123" s="20"/>
      <c r="J1123" s="20"/>
      <c r="K1123" s="20"/>
      <c r="L1123" s="20"/>
    </row>
    <row r="1124" spans="2:12">
      <c r="B1124" s="21" t="s">
        <v>24</v>
      </c>
      <c r="C1124" s="20"/>
      <c r="D1124" s="20"/>
      <c r="E1124" s="20"/>
      <c r="F1124" s="20"/>
      <c r="G1124" s="20"/>
      <c r="H1124" s="20"/>
      <c r="I1124" s="20"/>
      <c r="J1124" s="20"/>
      <c r="K1124" s="20"/>
      <c r="L1124" s="20"/>
    </row>
    <row r="1125" spans="2:12">
      <c r="B1125" s="21" t="s">
        <v>25</v>
      </c>
      <c r="C1125" s="20"/>
      <c r="D1125" s="20"/>
      <c r="E1125" s="20"/>
      <c r="F1125" s="20"/>
      <c r="G1125" s="20"/>
      <c r="H1125" s="20"/>
      <c r="I1125" s="20"/>
      <c r="J1125" s="20"/>
      <c r="K1125" s="20"/>
      <c r="L1125" s="20"/>
    </row>
    <row r="1126" spans="2:12">
      <c r="B1126" s="21" t="s">
        <v>26</v>
      </c>
      <c r="C1126" s="20"/>
      <c r="D1126" s="20"/>
      <c r="E1126" s="20"/>
      <c r="F1126" s="20"/>
      <c r="G1126" s="20"/>
      <c r="H1126" s="20"/>
      <c r="I1126" s="20"/>
      <c r="J1126" s="20"/>
      <c r="K1126" s="20"/>
      <c r="L1126" s="20"/>
    </row>
    <row r="1127" spans="2:12">
      <c r="B1127" s="21" t="s">
        <v>27</v>
      </c>
      <c r="C1127" s="20"/>
      <c r="D1127" s="20"/>
      <c r="E1127" s="20"/>
      <c r="F1127" s="20"/>
      <c r="G1127" s="20"/>
      <c r="H1127" s="20"/>
      <c r="I1127" s="20"/>
      <c r="J1127" s="20"/>
      <c r="K1127" s="20"/>
      <c r="L1127" s="20"/>
    </row>
    <row r="1128" spans="2:12">
      <c r="B1128" s="5" t="s">
        <v>28</v>
      </c>
    </row>
    <row r="1129" spans="2:12">
      <c r="B1129" s="5" t="s">
        <v>29</v>
      </c>
    </row>
    <row r="1130" spans="2:12">
      <c r="B1130" s="5" t="s">
        <v>30</v>
      </c>
    </row>
    <row r="1131" spans="2:12">
      <c r="B1131" s="5"/>
    </row>
    <row r="1132" spans="2:12">
      <c r="B1132" s="5" t="s">
        <v>31</v>
      </c>
    </row>
    <row r="1133" spans="2:12">
      <c r="B1133" s="5" t="s">
        <v>32</v>
      </c>
    </row>
    <row r="1134" spans="2:12">
      <c r="B1134" s="5" t="s">
        <v>33</v>
      </c>
    </row>
    <row r="1135" spans="2:12">
      <c r="B1135" s="5"/>
    </row>
    <row r="1136" spans="2:12">
      <c r="B1136" s="5" t="s">
        <v>34</v>
      </c>
    </row>
    <row r="1137" spans="2:12" ht="16.5" thickBot="1">
      <c r="B1137" s="5" t="s">
        <v>35</v>
      </c>
    </row>
    <row r="1138" spans="2:12" ht="25.5">
      <c r="B1138" s="200" t="s">
        <v>36</v>
      </c>
      <c r="C1138" s="203" t="s">
        <v>37</v>
      </c>
      <c r="D1138" s="9" t="s">
        <v>38</v>
      </c>
      <c r="E1138" s="10" t="s">
        <v>40</v>
      </c>
      <c r="F1138" s="10" t="s">
        <v>41</v>
      </c>
      <c r="G1138" s="9" t="s">
        <v>42</v>
      </c>
      <c r="H1138" s="9" t="s">
        <v>44</v>
      </c>
      <c r="I1138" s="203" t="s">
        <v>46</v>
      </c>
    </row>
    <row r="1139" spans="2:12">
      <c r="B1139" s="201"/>
      <c r="C1139" s="204"/>
      <c r="D1139" s="11"/>
      <c r="E1139" s="11" t="s">
        <v>49</v>
      </c>
      <c r="F1139" s="11" t="s">
        <v>50</v>
      </c>
      <c r="G1139" s="12"/>
      <c r="H1139" s="11"/>
      <c r="I1139" s="204"/>
    </row>
    <row r="1140" spans="2:12">
      <c r="B1140" s="201"/>
      <c r="C1140" s="204"/>
      <c r="D1140" s="13" t="s">
        <v>39</v>
      </c>
      <c r="E1140" s="14"/>
      <c r="F1140" s="14"/>
      <c r="G1140" s="12" t="s">
        <v>43</v>
      </c>
      <c r="H1140" s="11" t="s">
        <v>45</v>
      </c>
      <c r="I1140" s="204"/>
    </row>
    <row r="1141" spans="2:12" ht="16.5" thickBot="1">
      <c r="B1141" s="202"/>
      <c r="C1141" s="205"/>
      <c r="D1141" s="15"/>
      <c r="E1141" s="15"/>
      <c r="F1141" s="15"/>
      <c r="G1141" s="15"/>
      <c r="H1141" s="16"/>
      <c r="I1141" s="205"/>
    </row>
    <row r="1142" spans="2:12" ht="16.5" thickBot="1">
      <c r="B1142" s="197">
        <v>1</v>
      </c>
      <c r="C1142" s="7">
        <v>1</v>
      </c>
      <c r="D1142" s="7">
        <v>25</v>
      </c>
      <c r="E1142" s="7">
        <v>5</v>
      </c>
      <c r="F1142" s="23">
        <v>4.9969999999999999</v>
      </c>
      <c r="G1142" s="7">
        <f>F1142-E1142</f>
        <v>-3.0000000000001137E-3</v>
      </c>
      <c r="H1142" s="7">
        <f>((F1142-E1142)/E1142)*100</f>
        <v>-6.0000000000002274E-2</v>
      </c>
      <c r="I1142" s="8"/>
    </row>
    <row r="1143" spans="2:12" ht="16.5" thickBot="1">
      <c r="B1143" s="198"/>
      <c r="C1143" s="7">
        <v>2</v>
      </c>
      <c r="D1143" s="7">
        <v>25</v>
      </c>
      <c r="E1143" s="7">
        <v>5</v>
      </c>
      <c r="F1143" s="23">
        <v>4.9989999999999997</v>
      </c>
      <c r="G1143" s="7">
        <f>F1143-E1143</f>
        <v>-1.000000000000334E-3</v>
      </c>
      <c r="H1143" s="7">
        <f>((F1143-E1143)/E1143)*100</f>
        <v>-2.0000000000006679E-2</v>
      </c>
      <c r="I1143" s="8"/>
      <c r="L1143" s="24">
        <f>(H1142+H1143)/2</f>
        <v>-4.0000000000004476E-2</v>
      </c>
    </row>
    <row r="1145" spans="2:12">
      <c r="C1145" s="6" t="s">
        <v>47</v>
      </c>
    </row>
    <row r="1146" spans="2:12">
      <c r="B1146" s="6"/>
    </row>
    <row r="1147" spans="2:12" ht="18.75">
      <c r="B1147" s="6"/>
      <c r="C1147" s="34" t="s">
        <v>66</v>
      </c>
      <c r="D1147" s="34"/>
      <c r="E1147" s="34"/>
      <c r="F1147" s="36" t="s">
        <v>73</v>
      </c>
      <c r="G1147" s="36"/>
      <c r="H1147" s="36"/>
      <c r="I1147" s="36"/>
      <c r="J1147" s="36"/>
      <c r="K1147" s="36"/>
      <c r="L1147" s="36"/>
    </row>
    <row r="1148" spans="2:12">
      <c r="B1148" s="6"/>
      <c r="D1148" s="4"/>
      <c r="E1148" s="4"/>
      <c r="F1148" s="4"/>
      <c r="G1148" s="4"/>
      <c r="H1148" s="4"/>
      <c r="I1148" s="4"/>
    </row>
    <row r="1149" spans="2:12">
      <c r="B1149" s="6"/>
      <c r="D1149" s="1" t="s">
        <v>68</v>
      </c>
    </row>
    <row r="1150" spans="2:12">
      <c r="B1150" s="22"/>
      <c r="C1150" s="22"/>
      <c r="D1150" s="22"/>
      <c r="E1150" s="22"/>
      <c r="F1150" s="22"/>
      <c r="G1150" s="22"/>
      <c r="H1150" s="22"/>
      <c r="I1150" s="22"/>
      <c r="J1150" s="22"/>
      <c r="K1150" s="22"/>
      <c r="L1150" s="22"/>
    </row>
    <row r="1151" spans="2:12">
      <c r="B1151" s="22" t="s">
        <v>194</v>
      </c>
      <c r="D1151" s="22"/>
      <c r="E1151" s="22"/>
      <c r="F1151" s="22"/>
      <c r="G1151" s="22"/>
      <c r="H1151" s="22"/>
      <c r="I1151" s="22"/>
      <c r="J1151" s="22"/>
      <c r="K1151" s="22"/>
      <c r="L1151" s="22"/>
    </row>
    <row r="1152" spans="2:12">
      <c r="B1152" s="22"/>
      <c r="C1152" s="22"/>
      <c r="D1152" s="22"/>
      <c r="E1152" s="22"/>
      <c r="F1152" s="22"/>
      <c r="G1152" s="22"/>
      <c r="H1152" s="22"/>
      <c r="I1152" s="22"/>
      <c r="J1152" s="22"/>
      <c r="K1152" s="22"/>
      <c r="L1152" s="22"/>
    </row>
    <row r="1153" spans="2:12">
      <c r="B1153" s="6"/>
      <c r="C1153" s="6"/>
    </row>
    <row r="1155" spans="2:12">
      <c r="I1155" s="213" t="s">
        <v>0</v>
      </c>
      <c r="J1155" s="213"/>
      <c r="K1155" s="213"/>
      <c r="L1155" s="213"/>
    </row>
    <row r="1156" spans="2:12">
      <c r="I1156" s="213" t="s">
        <v>1</v>
      </c>
      <c r="J1156" s="213"/>
      <c r="K1156" s="213"/>
      <c r="L1156" s="213"/>
    </row>
    <row r="1157" spans="2:12">
      <c r="I1157" s="213" t="s">
        <v>59</v>
      </c>
      <c r="J1157" s="213"/>
      <c r="K1157" s="213"/>
      <c r="L1157" s="213"/>
    </row>
    <row r="1158" spans="2:12">
      <c r="I1158" s="213" t="s">
        <v>2</v>
      </c>
      <c r="J1158" s="213"/>
      <c r="K1158" s="213"/>
      <c r="L1158" s="213"/>
    </row>
    <row r="1159" spans="2:12">
      <c r="I1159" s="213"/>
      <c r="J1159" s="213"/>
      <c r="K1159" s="213"/>
      <c r="L1159" s="213"/>
    </row>
    <row r="1160" spans="2:12">
      <c r="I1160" s="28"/>
      <c r="J1160" s="28"/>
      <c r="K1160" s="28"/>
      <c r="L1160" s="28"/>
    </row>
    <row r="1161" spans="2:12">
      <c r="H1161" s="3" t="s">
        <v>58</v>
      </c>
      <c r="J1161" s="213" t="s">
        <v>71</v>
      </c>
      <c r="K1161" s="213"/>
      <c r="L1161" s="213"/>
    </row>
    <row r="1163" spans="2:12">
      <c r="B1163" s="1" t="s">
        <v>3</v>
      </c>
      <c r="I1163" s="4" t="s">
        <v>56</v>
      </c>
      <c r="J1163" s="4"/>
      <c r="K1163" s="4"/>
      <c r="L1163" s="28">
        <v>16</v>
      </c>
    </row>
    <row r="1165" spans="2:12">
      <c r="B1165" s="1" t="s">
        <v>4</v>
      </c>
      <c r="D1165" s="214" t="str">
        <f>J1161</f>
        <v>14.03.2023y</v>
      </c>
      <c r="E1165" s="214"/>
      <c r="F1165" s="28"/>
      <c r="G1165" s="28"/>
      <c r="H1165" s="4"/>
      <c r="I1165" s="4" t="s">
        <v>5</v>
      </c>
      <c r="J1165" s="4"/>
      <c r="K1165" s="214" t="str">
        <f>D1165</f>
        <v>14.03.2023y</v>
      </c>
      <c r="L1165" s="214"/>
    </row>
    <row r="1168" spans="2:12">
      <c r="B1168" s="211" t="s">
        <v>7</v>
      </c>
      <c r="C1168" s="211"/>
      <c r="D1168" s="38" t="s">
        <v>193</v>
      </c>
      <c r="E1168" s="38"/>
      <c r="F1168" s="38"/>
      <c r="G1168" s="38"/>
      <c r="H1168" s="38"/>
      <c r="I1168" s="38"/>
      <c r="J1168" s="38"/>
      <c r="K1168" s="38"/>
      <c r="L1168" s="38"/>
    </row>
    <row r="1169" spans="2:12">
      <c r="B1169" s="211" t="s">
        <v>6</v>
      </c>
      <c r="C1169" s="211"/>
      <c r="D1169" s="38" t="s">
        <v>60</v>
      </c>
      <c r="E1169" s="38"/>
      <c r="F1169" s="38"/>
      <c r="G1169" s="38"/>
      <c r="H1169" s="38"/>
      <c r="I1169" s="38"/>
      <c r="J1169" s="38"/>
      <c r="K1169" s="38"/>
      <c r="L1169" s="38"/>
    </row>
    <row r="1170" spans="2:12">
      <c r="B1170" s="29"/>
      <c r="C1170" s="29"/>
      <c r="D1170" s="32" t="s">
        <v>61</v>
      </c>
      <c r="E1170" s="32"/>
      <c r="F1170" s="32"/>
      <c r="G1170" s="32"/>
      <c r="H1170" s="32"/>
      <c r="I1170" s="32"/>
      <c r="J1170" s="32"/>
      <c r="K1170" s="32"/>
      <c r="L1170" s="32"/>
    </row>
    <row r="1171" spans="2:12">
      <c r="B1171" s="29"/>
      <c r="C1171" s="29"/>
      <c r="D1171" s="38" t="s">
        <v>62</v>
      </c>
      <c r="E1171" s="38"/>
      <c r="F1171" s="38"/>
      <c r="G1171" s="38"/>
      <c r="H1171" s="38"/>
      <c r="I1171" s="38"/>
      <c r="J1171" s="38"/>
      <c r="K1171" s="38"/>
      <c r="L1171" s="38"/>
    </row>
    <row r="1172" spans="2:12">
      <c r="D1172" s="4"/>
      <c r="E1172" s="4"/>
      <c r="F1172" s="4"/>
      <c r="G1172" s="4"/>
      <c r="H1172" s="4"/>
      <c r="I1172" s="4"/>
      <c r="J1172" s="4"/>
    </row>
    <row r="1174" spans="2:12">
      <c r="B1174" s="4" t="s">
        <v>8</v>
      </c>
      <c r="C1174" s="4"/>
      <c r="D1174" s="212" t="s">
        <v>63</v>
      </c>
      <c r="E1174" s="212"/>
      <c r="F1174" s="212"/>
      <c r="G1174" s="212"/>
      <c r="H1174" s="212"/>
      <c r="I1174" s="212"/>
    </row>
    <row r="1175" spans="2:12">
      <c r="B1175" s="4" t="s">
        <v>9</v>
      </c>
      <c r="C1175" s="4"/>
      <c r="D1175" s="212"/>
      <c r="E1175" s="212"/>
      <c r="F1175" s="212"/>
      <c r="G1175" s="212"/>
      <c r="H1175" s="212"/>
      <c r="I1175" s="212"/>
    </row>
    <row r="1177" spans="2:12">
      <c r="B1177" s="206" t="s">
        <v>10</v>
      </c>
      <c r="C1177" s="206"/>
      <c r="D1177" s="213" t="s">
        <v>11</v>
      </c>
      <c r="E1177" s="213"/>
      <c r="F1177" s="213"/>
      <c r="G1177" s="213"/>
      <c r="H1177" s="213"/>
      <c r="I1177" s="213"/>
    </row>
    <row r="1179" spans="2:12">
      <c r="B1179" s="206" t="s">
        <v>12</v>
      </c>
      <c r="C1179" s="206"/>
      <c r="D1179" s="215" t="s">
        <v>13</v>
      </c>
      <c r="E1179" s="215"/>
      <c r="F1179" s="215"/>
      <c r="G1179" s="215"/>
      <c r="H1179" s="215"/>
      <c r="I1179" s="215"/>
      <c r="J1179" s="215"/>
      <c r="K1179" s="215"/>
      <c r="L1179" s="215"/>
    </row>
    <row r="1180" spans="2:12">
      <c r="B1180" s="30"/>
      <c r="C1180" s="30"/>
      <c r="D1180" s="31"/>
      <c r="E1180" s="31"/>
      <c r="F1180" s="31"/>
      <c r="G1180" s="31"/>
      <c r="H1180" s="31"/>
      <c r="I1180" s="31"/>
      <c r="J1180" s="31"/>
      <c r="K1180" s="31"/>
      <c r="L1180" s="31"/>
    </row>
    <row r="1181" spans="2:12">
      <c r="B1181" s="208" t="s">
        <v>64</v>
      </c>
      <c r="C1181" s="208"/>
      <c r="D1181" s="209" t="s">
        <v>65</v>
      </c>
      <c r="E1181" s="209"/>
      <c r="F1181" s="209"/>
      <c r="G1181" s="209"/>
      <c r="H1181" s="209"/>
      <c r="I1181" s="209"/>
      <c r="J1181" s="209"/>
      <c r="K1181" s="209"/>
      <c r="L1181" s="209"/>
    </row>
    <row r="1182" spans="2:12">
      <c r="D1182" s="4"/>
      <c r="E1182" s="4"/>
      <c r="F1182" s="4"/>
      <c r="G1182" s="4"/>
      <c r="H1182" s="4"/>
      <c r="I1182" s="4"/>
    </row>
    <row r="1183" spans="2:12">
      <c r="B1183" s="206" t="s">
        <v>14</v>
      </c>
      <c r="C1183" s="206"/>
      <c r="D1183" s="210" t="s">
        <v>55</v>
      </c>
      <c r="E1183" s="210"/>
      <c r="F1183" s="210"/>
      <c r="G1183" s="210"/>
      <c r="H1183" s="210"/>
    </row>
    <row r="1184" spans="2:12">
      <c r="B1184" s="30"/>
      <c r="C1184" s="30"/>
      <c r="D1184" s="210"/>
      <c r="E1184" s="210"/>
      <c r="F1184" s="210"/>
      <c r="G1184" s="210"/>
      <c r="H1184" s="210"/>
    </row>
    <row r="1185" spans="2:12">
      <c r="B1185" s="30"/>
      <c r="C1185" s="30"/>
      <c r="D1185" s="210"/>
      <c r="E1185" s="210"/>
      <c r="F1185" s="210"/>
      <c r="G1185" s="210"/>
      <c r="H1185" s="210"/>
    </row>
    <row r="1187" spans="2:12">
      <c r="B1187" s="206" t="s">
        <v>15</v>
      </c>
      <c r="C1187" s="206"/>
      <c r="D1187" s="207" t="s">
        <v>54</v>
      </c>
      <c r="E1187" s="199"/>
      <c r="F1187" s="199"/>
      <c r="G1187" s="199"/>
      <c r="H1187" s="199"/>
      <c r="I1187" s="199"/>
      <c r="J1187" s="199"/>
      <c r="K1187" s="199"/>
      <c r="L1187" s="199"/>
    </row>
    <row r="1188" spans="2:12">
      <c r="D1188" s="199" t="s">
        <v>53</v>
      </c>
      <c r="E1188" s="199"/>
      <c r="F1188" s="199"/>
      <c r="G1188" s="199"/>
      <c r="H1188" s="199"/>
      <c r="I1188" s="199"/>
      <c r="J1188" s="199"/>
      <c r="K1188" s="199"/>
      <c r="L1188" s="199"/>
    </row>
    <row r="1189" spans="2:12">
      <c r="D1189" s="199" t="s">
        <v>51</v>
      </c>
      <c r="E1189" s="199"/>
      <c r="F1189" s="199"/>
      <c r="G1189" s="199"/>
      <c r="H1189" s="199"/>
      <c r="I1189" s="199"/>
      <c r="J1189" s="199"/>
      <c r="K1189" s="199"/>
      <c r="L1189" s="199"/>
    </row>
    <row r="1190" spans="2:12">
      <c r="D1190" s="207" t="s">
        <v>48</v>
      </c>
      <c r="E1190" s="199"/>
      <c r="F1190" s="199"/>
      <c r="G1190" s="199"/>
      <c r="H1190" s="199"/>
      <c r="I1190" s="199"/>
      <c r="J1190" s="199"/>
      <c r="K1190" s="199"/>
      <c r="L1190" s="199"/>
    </row>
    <row r="1191" spans="2:12">
      <c r="D1191" s="199" t="s">
        <v>52</v>
      </c>
      <c r="E1191" s="199"/>
      <c r="F1191" s="199"/>
      <c r="G1191" s="199"/>
      <c r="H1191" s="199"/>
      <c r="I1191" s="199"/>
      <c r="J1191" s="199"/>
      <c r="K1191" s="199"/>
      <c r="L1191" s="199"/>
    </row>
    <row r="1192" spans="2:12">
      <c r="D1192" s="199" t="s">
        <v>16</v>
      </c>
      <c r="E1192" s="199"/>
      <c r="F1192" s="199"/>
      <c r="G1192" s="199"/>
      <c r="H1192" s="199"/>
      <c r="I1192" s="199"/>
      <c r="J1192" s="199"/>
      <c r="K1192" s="199"/>
      <c r="L1192" s="199"/>
    </row>
    <row r="1193" spans="2:12"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  <c r="L1193" s="20"/>
    </row>
    <row r="1194" spans="2:12">
      <c r="B1194" s="19" t="s">
        <v>17</v>
      </c>
      <c r="C1194" s="20"/>
      <c r="D1194" s="20"/>
      <c r="E1194" s="20"/>
      <c r="F1194" s="20"/>
      <c r="G1194" s="20"/>
      <c r="H1194" s="20"/>
      <c r="I1194" s="20"/>
      <c r="J1194" s="20"/>
      <c r="K1194" s="20"/>
      <c r="L1194" s="20"/>
    </row>
    <row r="1195" spans="2:12">
      <c r="B1195" s="21" t="s">
        <v>18</v>
      </c>
      <c r="C1195" s="20"/>
      <c r="D1195" s="20"/>
      <c r="E1195" s="20"/>
      <c r="F1195" s="20"/>
      <c r="G1195" s="20"/>
      <c r="H1195" s="20"/>
      <c r="I1195" s="20"/>
      <c r="J1195" s="20"/>
      <c r="K1195" s="20"/>
      <c r="L1195" s="20"/>
    </row>
    <row r="1196" spans="2:12">
      <c r="B1196" s="19" t="s">
        <v>19</v>
      </c>
      <c r="C1196" s="20"/>
      <c r="D1196" s="20"/>
      <c r="E1196" s="20"/>
      <c r="F1196" s="20"/>
      <c r="G1196" s="20"/>
      <c r="H1196" s="20"/>
      <c r="I1196" s="20"/>
      <c r="J1196" s="20"/>
      <c r="K1196" s="20"/>
      <c r="L1196" s="20"/>
    </row>
    <row r="1197" spans="2:12">
      <c r="B1197" s="21" t="s">
        <v>20</v>
      </c>
      <c r="C1197" s="20"/>
      <c r="D1197" s="20"/>
      <c r="E1197" s="20"/>
      <c r="F1197" s="20"/>
      <c r="G1197" s="20"/>
      <c r="H1197" s="20"/>
      <c r="I1197" s="20"/>
      <c r="J1197" s="20"/>
      <c r="K1197" s="20"/>
      <c r="L1197" s="20"/>
    </row>
    <row r="1198" spans="2:12">
      <c r="B1198" s="21" t="s">
        <v>21</v>
      </c>
      <c r="C1198" s="20"/>
      <c r="D1198" s="20"/>
      <c r="E1198" s="20"/>
      <c r="F1198" s="20"/>
      <c r="G1198" s="20"/>
      <c r="H1198" s="20"/>
      <c r="I1198" s="20"/>
      <c r="J1198" s="20"/>
      <c r="K1198" s="20"/>
      <c r="L1198" s="20"/>
    </row>
    <row r="1199" spans="2:12">
      <c r="B1199" s="21" t="s">
        <v>22</v>
      </c>
      <c r="C1199" s="20"/>
      <c r="D1199" s="20"/>
      <c r="E1199" s="20"/>
      <c r="F1199" s="20"/>
      <c r="G1199" s="20"/>
      <c r="H1199" s="20"/>
      <c r="I1199" s="20"/>
      <c r="J1199" s="20"/>
      <c r="K1199" s="20"/>
      <c r="L1199" s="20"/>
    </row>
    <row r="1200" spans="2:12">
      <c r="B1200" s="21" t="s">
        <v>23</v>
      </c>
      <c r="C1200" s="20"/>
      <c r="D1200" s="20"/>
      <c r="E1200" s="20"/>
      <c r="F1200" s="20"/>
      <c r="G1200" s="20"/>
      <c r="H1200" s="20"/>
      <c r="I1200" s="20"/>
      <c r="J1200" s="20"/>
      <c r="K1200" s="20"/>
      <c r="L1200" s="20"/>
    </row>
    <row r="1201" spans="2:12">
      <c r="B1201" s="21" t="s">
        <v>24</v>
      </c>
      <c r="C1201" s="20"/>
      <c r="D1201" s="20"/>
      <c r="E1201" s="20"/>
      <c r="F1201" s="20"/>
      <c r="G1201" s="20"/>
      <c r="H1201" s="20"/>
      <c r="I1201" s="20"/>
      <c r="J1201" s="20"/>
      <c r="K1201" s="20"/>
      <c r="L1201" s="20"/>
    </row>
    <row r="1202" spans="2:12">
      <c r="B1202" s="21" t="s">
        <v>25</v>
      </c>
      <c r="C1202" s="20"/>
      <c r="D1202" s="20"/>
      <c r="E1202" s="20"/>
      <c r="F1202" s="20"/>
      <c r="G1202" s="20"/>
      <c r="H1202" s="20"/>
      <c r="I1202" s="20"/>
      <c r="J1202" s="20"/>
      <c r="K1202" s="20"/>
      <c r="L1202" s="20"/>
    </row>
    <row r="1203" spans="2:12">
      <c r="B1203" s="21" t="s">
        <v>26</v>
      </c>
      <c r="C1203" s="20"/>
      <c r="D1203" s="20"/>
      <c r="E1203" s="20"/>
      <c r="F1203" s="20"/>
      <c r="G1203" s="20"/>
      <c r="H1203" s="20"/>
      <c r="I1203" s="20"/>
      <c r="J1203" s="20"/>
      <c r="K1203" s="20"/>
      <c r="L1203" s="20"/>
    </row>
    <row r="1204" spans="2:12">
      <c r="B1204" s="21" t="s">
        <v>27</v>
      </c>
      <c r="C1204" s="20"/>
      <c r="D1204" s="20"/>
      <c r="E1204" s="20"/>
      <c r="F1204" s="20"/>
      <c r="G1204" s="20"/>
      <c r="H1204" s="20"/>
      <c r="I1204" s="20"/>
      <c r="J1204" s="20"/>
      <c r="K1204" s="20"/>
      <c r="L1204" s="20"/>
    </row>
    <row r="1205" spans="2:12">
      <c r="B1205" s="5" t="s">
        <v>28</v>
      </c>
    </row>
    <row r="1206" spans="2:12">
      <c r="B1206" s="5" t="s">
        <v>29</v>
      </c>
    </row>
    <row r="1207" spans="2:12">
      <c r="B1207" s="5" t="s">
        <v>30</v>
      </c>
    </row>
    <row r="1208" spans="2:12">
      <c r="B1208" s="5"/>
    </row>
    <row r="1209" spans="2:12">
      <c r="B1209" s="5" t="s">
        <v>31</v>
      </c>
    </row>
    <row r="1210" spans="2:12">
      <c r="B1210" s="5" t="s">
        <v>32</v>
      </c>
    </row>
    <row r="1211" spans="2:12">
      <c r="B1211" s="5" t="s">
        <v>33</v>
      </c>
    </row>
    <row r="1212" spans="2:12">
      <c r="B1212" s="5"/>
    </row>
    <row r="1213" spans="2:12">
      <c r="B1213" s="5" t="s">
        <v>34</v>
      </c>
    </row>
    <row r="1214" spans="2:12" ht="16.5" thickBot="1">
      <c r="B1214" s="5" t="s">
        <v>35</v>
      </c>
    </row>
    <row r="1215" spans="2:12" ht="25.5">
      <c r="B1215" s="200" t="s">
        <v>36</v>
      </c>
      <c r="C1215" s="203" t="s">
        <v>37</v>
      </c>
      <c r="D1215" s="9" t="s">
        <v>38</v>
      </c>
      <c r="E1215" s="10" t="s">
        <v>40</v>
      </c>
      <c r="F1215" s="10" t="s">
        <v>41</v>
      </c>
      <c r="G1215" s="9" t="s">
        <v>42</v>
      </c>
      <c r="H1215" s="9" t="s">
        <v>44</v>
      </c>
      <c r="I1215" s="203" t="s">
        <v>46</v>
      </c>
    </row>
    <row r="1216" spans="2:12">
      <c r="B1216" s="201"/>
      <c r="C1216" s="204"/>
      <c r="D1216" s="11"/>
      <c r="E1216" s="11" t="s">
        <v>49</v>
      </c>
      <c r="F1216" s="11" t="s">
        <v>50</v>
      </c>
      <c r="G1216" s="12"/>
      <c r="H1216" s="11"/>
      <c r="I1216" s="204"/>
    </row>
    <row r="1217" spans="2:12">
      <c r="B1217" s="201"/>
      <c r="C1217" s="204"/>
      <c r="D1217" s="13" t="s">
        <v>39</v>
      </c>
      <c r="E1217" s="14"/>
      <c r="F1217" s="14"/>
      <c r="G1217" s="12" t="s">
        <v>43</v>
      </c>
      <c r="H1217" s="11" t="s">
        <v>45</v>
      </c>
      <c r="I1217" s="204"/>
    </row>
    <row r="1218" spans="2:12" ht="16.5" thickBot="1">
      <c r="B1218" s="202"/>
      <c r="C1218" s="205"/>
      <c r="D1218" s="15"/>
      <c r="E1218" s="15"/>
      <c r="F1218" s="15"/>
      <c r="G1218" s="15"/>
      <c r="H1218" s="16"/>
      <c r="I1218" s="205"/>
    </row>
    <row r="1219" spans="2:12" ht="16.5" thickBot="1">
      <c r="B1219" s="197">
        <v>1</v>
      </c>
      <c r="C1219" s="7">
        <v>1</v>
      </c>
      <c r="D1219" s="7">
        <v>25</v>
      </c>
      <c r="E1219" s="7">
        <v>5</v>
      </c>
      <c r="F1219" s="23">
        <v>4.9960000000000004</v>
      </c>
      <c r="G1219" s="7">
        <f>F1219-E1219</f>
        <v>-3.9999999999995595E-3</v>
      </c>
      <c r="H1219" s="7">
        <f>((F1219-E1219)/E1219)*100</f>
        <v>-7.9999999999991189E-2</v>
      </c>
      <c r="I1219" s="8"/>
    </row>
    <row r="1220" spans="2:12" ht="16.5" thickBot="1">
      <c r="B1220" s="198"/>
      <c r="C1220" s="7">
        <v>2</v>
      </c>
      <c r="D1220" s="7">
        <v>25</v>
      </c>
      <c r="E1220" s="7">
        <v>5</v>
      </c>
      <c r="F1220" s="23">
        <v>4.9969999999999999</v>
      </c>
      <c r="G1220" s="7">
        <f>F1220-E1220</f>
        <v>-3.0000000000001137E-3</v>
      </c>
      <c r="H1220" s="7">
        <f>((F1220-E1220)/E1220)*100</f>
        <v>-6.0000000000002274E-2</v>
      </c>
      <c r="I1220" s="8"/>
      <c r="L1220" s="24">
        <f>(H1219+H1220)/2</f>
        <v>-6.9999999999996732E-2</v>
      </c>
    </row>
    <row r="1222" spans="2:12">
      <c r="C1222" s="6" t="s">
        <v>47</v>
      </c>
    </row>
    <row r="1223" spans="2:12">
      <c r="B1223" s="6"/>
    </row>
    <row r="1224" spans="2:12" ht="18.75">
      <c r="B1224" s="6"/>
      <c r="C1224" s="34" t="s">
        <v>66</v>
      </c>
      <c r="D1224" s="34"/>
      <c r="E1224" s="34"/>
      <c r="F1224" s="36" t="s">
        <v>73</v>
      </c>
      <c r="G1224" s="36"/>
      <c r="H1224" s="36"/>
      <c r="I1224" s="36"/>
      <c r="J1224" s="36"/>
      <c r="K1224" s="36"/>
      <c r="L1224" s="36"/>
    </row>
    <row r="1225" spans="2:12">
      <c r="B1225" s="6"/>
      <c r="D1225" s="4"/>
      <c r="E1225" s="4"/>
      <c r="F1225" s="4"/>
      <c r="G1225" s="4"/>
      <c r="H1225" s="4"/>
      <c r="I1225" s="4"/>
    </row>
    <row r="1226" spans="2:12">
      <c r="B1226" s="6"/>
      <c r="D1226" s="1" t="s">
        <v>68</v>
      </c>
    </row>
    <row r="1227" spans="2:12"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  <c r="L1227" s="22"/>
    </row>
    <row r="1228" spans="2:12">
      <c r="B1228" s="22" t="s">
        <v>194</v>
      </c>
      <c r="D1228" s="22"/>
      <c r="E1228" s="22"/>
      <c r="F1228" s="22"/>
      <c r="G1228" s="22"/>
      <c r="H1228" s="22"/>
      <c r="I1228" s="22"/>
      <c r="J1228" s="22"/>
      <c r="K1228" s="22"/>
      <c r="L1228" s="22"/>
    </row>
    <row r="1229" spans="2:12"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  <c r="L1229" s="22"/>
    </row>
    <row r="1230" spans="2:12">
      <c r="B1230" s="6"/>
      <c r="C1230" s="6"/>
    </row>
    <row r="1232" spans="2:12">
      <c r="I1232" s="213" t="s">
        <v>0</v>
      </c>
      <c r="J1232" s="213"/>
      <c r="K1232" s="213"/>
      <c r="L1232" s="213"/>
    </row>
    <row r="1233" spans="2:12">
      <c r="I1233" s="213" t="s">
        <v>1</v>
      </c>
      <c r="J1233" s="213"/>
      <c r="K1233" s="213"/>
      <c r="L1233" s="213"/>
    </row>
    <row r="1234" spans="2:12">
      <c r="I1234" s="213" t="s">
        <v>59</v>
      </c>
      <c r="J1234" s="213"/>
      <c r="K1234" s="213"/>
      <c r="L1234" s="213"/>
    </row>
    <row r="1235" spans="2:12">
      <c r="I1235" s="213" t="s">
        <v>2</v>
      </c>
      <c r="J1235" s="213"/>
      <c r="K1235" s="213"/>
      <c r="L1235" s="213"/>
    </row>
    <row r="1236" spans="2:12">
      <c r="I1236" s="213"/>
      <c r="J1236" s="213"/>
      <c r="K1236" s="213"/>
      <c r="L1236" s="213"/>
    </row>
    <row r="1237" spans="2:12">
      <c r="I1237" s="28"/>
      <c r="J1237" s="28"/>
      <c r="K1237" s="28"/>
      <c r="L1237" s="28"/>
    </row>
    <row r="1238" spans="2:12">
      <c r="H1238" s="3" t="s">
        <v>58</v>
      </c>
      <c r="J1238" s="213" t="s">
        <v>72</v>
      </c>
      <c r="K1238" s="213"/>
      <c r="L1238" s="213"/>
    </row>
    <row r="1240" spans="2:12">
      <c r="B1240" s="1" t="s">
        <v>3</v>
      </c>
      <c r="I1240" s="4" t="s">
        <v>56</v>
      </c>
      <c r="J1240" s="4"/>
      <c r="K1240" s="4"/>
      <c r="L1240" s="28">
        <v>17</v>
      </c>
    </row>
    <row r="1242" spans="2:12">
      <c r="B1242" s="1" t="s">
        <v>4</v>
      </c>
      <c r="D1242" s="214" t="str">
        <f>J1238</f>
        <v>15.03.2023y</v>
      </c>
      <c r="E1242" s="214"/>
      <c r="F1242" s="28"/>
      <c r="G1242" s="28"/>
      <c r="H1242" s="4"/>
      <c r="I1242" s="4" t="s">
        <v>5</v>
      </c>
      <c r="J1242" s="4"/>
      <c r="K1242" s="214" t="str">
        <f>D1242</f>
        <v>15.03.2023y</v>
      </c>
      <c r="L1242" s="214"/>
    </row>
    <row r="1245" spans="2:12">
      <c r="B1245" s="211" t="s">
        <v>7</v>
      </c>
      <c r="C1245" s="211"/>
      <c r="D1245" s="38" t="s">
        <v>193</v>
      </c>
      <c r="E1245" s="38"/>
      <c r="F1245" s="38"/>
      <c r="G1245" s="38"/>
      <c r="H1245" s="38"/>
      <c r="I1245" s="38"/>
      <c r="J1245" s="38"/>
      <c r="K1245" s="38"/>
      <c r="L1245" s="38"/>
    </row>
    <row r="1246" spans="2:12">
      <c r="B1246" s="211" t="s">
        <v>6</v>
      </c>
      <c r="C1246" s="211"/>
      <c r="D1246" s="38" t="s">
        <v>60</v>
      </c>
      <c r="E1246" s="38"/>
      <c r="F1246" s="38"/>
      <c r="G1246" s="38"/>
      <c r="H1246" s="38"/>
      <c r="I1246" s="38"/>
      <c r="J1246" s="38"/>
      <c r="K1246" s="38"/>
      <c r="L1246" s="38"/>
    </row>
    <row r="1247" spans="2:12">
      <c r="B1247" s="29"/>
      <c r="C1247" s="29"/>
      <c r="D1247" s="32" t="s">
        <v>61</v>
      </c>
      <c r="E1247" s="32"/>
      <c r="F1247" s="32"/>
      <c r="G1247" s="32"/>
      <c r="H1247" s="32"/>
      <c r="I1247" s="32"/>
      <c r="J1247" s="32"/>
      <c r="K1247" s="32"/>
      <c r="L1247" s="32"/>
    </row>
    <row r="1248" spans="2:12">
      <c r="B1248" s="29"/>
      <c r="C1248" s="29"/>
      <c r="D1248" s="38" t="s">
        <v>62</v>
      </c>
      <c r="E1248" s="38"/>
      <c r="F1248" s="38"/>
      <c r="G1248" s="38"/>
      <c r="H1248" s="38"/>
      <c r="I1248" s="38"/>
      <c r="J1248" s="38"/>
      <c r="K1248" s="38"/>
      <c r="L1248" s="38"/>
    </row>
    <row r="1249" spans="2:12">
      <c r="D1249" s="4"/>
      <c r="E1249" s="4"/>
      <c r="F1249" s="4"/>
      <c r="G1249" s="4"/>
      <c r="H1249" s="4"/>
      <c r="I1249" s="4"/>
      <c r="J1249" s="4"/>
    </row>
    <row r="1251" spans="2:12">
      <c r="B1251" s="4" t="s">
        <v>8</v>
      </c>
      <c r="C1251" s="4"/>
      <c r="D1251" s="212" t="s">
        <v>63</v>
      </c>
      <c r="E1251" s="212"/>
      <c r="F1251" s="212"/>
      <c r="G1251" s="212"/>
      <c r="H1251" s="212"/>
      <c r="I1251" s="212"/>
    </row>
    <row r="1252" spans="2:12">
      <c r="B1252" s="4" t="s">
        <v>9</v>
      </c>
      <c r="C1252" s="4"/>
      <c r="D1252" s="212"/>
      <c r="E1252" s="212"/>
      <c r="F1252" s="212"/>
      <c r="G1252" s="212"/>
      <c r="H1252" s="212"/>
      <c r="I1252" s="212"/>
    </row>
    <row r="1254" spans="2:12">
      <c r="B1254" s="206" t="s">
        <v>10</v>
      </c>
      <c r="C1254" s="206"/>
      <c r="D1254" s="213" t="s">
        <v>11</v>
      </c>
      <c r="E1254" s="213"/>
      <c r="F1254" s="213"/>
      <c r="G1254" s="213"/>
      <c r="H1254" s="213"/>
      <c r="I1254" s="213"/>
    </row>
    <row r="1256" spans="2:12">
      <c r="B1256" s="206" t="s">
        <v>12</v>
      </c>
      <c r="C1256" s="206"/>
      <c r="D1256" s="215" t="s">
        <v>13</v>
      </c>
      <c r="E1256" s="215"/>
      <c r="F1256" s="215"/>
      <c r="G1256" s="215"/>
      <c r="H1256" s="215"/>
      <c r="I1256" s="215"/>
      <c r="J1256" s="215"/>
      <c r="K1256" s="215"/>
      <c r="L1256" s="215"/>
    </row>
    <row r="1257" spans="2:12">
      <c r="B1257" s="30"/>
      <c r="C1257" s="30"/>
      <c r="D1257" s="31"/>
      <c r="E1257" s="31"/>
      <c r="F1257" s="31"/>
      <c r="G1257" s="31"/>
      <c r="H1257" s="31"/>
      <c r="I1257" s="31"/>
      <c r="J1257" s="31"/>
      <c r="K1257" s="31"/>
      <c r="L1257" s="31"/>
    </row>
    <row r="1258" spans="2:12">
      <c r="B1258" s="208" t="s">
        <v>64</v>
      </c>
      <c r="C1258" s="208"/>
      <c r="D1258" s="209" t="s">
        <v>65</v>
      </c>
      <c r="E1258" s="209"/>
      <c r="F1258" s="209"/>
      <c r="G1258" s="209"/>
      <c r="H1258" s="209"/>
      <c r="I1258" s="209"/>
      <c r="J1258" s="209"/>
      <c r="K1258" s="209"/>
      <c r="L1258" s="209"/>
    </row>
    <row r="1259" spans="2:12">
      <c r="D1259" s="4"/>
      <c r="E1259" s="4"/>
      <c r="F1259" s="4"/>
      <c r="G1259" s="4"/>
      <c r="H1259" s="4"/>
      <c r="I1259" s="4"/>
    </row>
    <row r="1260" spans="2:12">
      <c r="B1260" s="206" t="s">
        <v>14</v>
      </c>
      <c r="C1260" s="206"/>
      <c r="D1260" s="210" t="s">
        <v>55</v>
      </c>
      <c r="E1260" s="210"/>
      <c r="F1260" s="210"/>
      <c r="G1260" s="210"/>
      <c r="H1260" s="210"/>
    </row>
    <row r="1261" spans="2:12">
      <c r="B1261" s="30"/>
      <c r="C1261" s="30"/>
      <c r="D1261" s="210"/>
      <c r="E1261" s="210"/>
      <c r="F1261" s="210"/>
      <c r="G1261" s="210"/>
      <c r="H1261" s="210"/>
    </row>
    <row r="1262" spans="2:12">
      <c r="B1262" s="30"/>
      <c r="C1262" s="30"/>
      <c r="D1262" s="210"/>
      <c r="E1262" s="210"/>
      <c r="F1262" s="210"/>
      <c r="G1262" s="210"/>
      <c r="H1262" s="210"/>
    </row>
    <row r="1264" spans="2:12">
      <c r="B1264" s="206" t="s">
        <v>15</v>
      </c>
      <c r="C1264" s="206"/>
      <c r="D1264" s="207" t="s">
        <v>54</v>
      </c>
      <c r="E1264" s="199"/>
      <c r="F1264" s="199"/>
      <c r="G1264" s="199"/>
      <c r="H1264" s="199"/>
      <c r="I1264" s="199"/>
      <c r="J1264" s="199"/>
      <c r="K1264" s="199"/>
      <c r="L1264" s="199"/>
    </row>
    <row r="1265" spans="2:12">
      <c r="D1265" s="199" t="s">
        <v>53</v>
      </c>
      <c r="E1265" s="199"/>
      <c r="F1265" s="199"/>
      <c r="G1265" s="199"/>
      <c r="H1265" s="199"/>
      <c r="I1265" s="199"/>
      <c r="J1265" s="199"/>
      <c r="K1265" s="199"/>
      <c r="L1265" s="199"/>
    </row>
    <row r="1266" spans="2:12">
      <c r="D1266" s="199" t="s">
        <v>51</v>
      </c>
      <c r="E1266" s="199"/>
      <c r="F1266" s="199"/>
      <c r="G1266" s="199"/>
      <c r="H1266" s="199"/>
      <c r="I1266" s="199"/>
      <c r="J1266" s="199"/>
      <c r="K1266" s="199"/>
      <c r="L1266" s="199"/>
    </row>
    <row r="1267" spans="2:12">
      <c r="D1267" s="207" t="s">
        <v>48</v>
      </c>
      <c r="E1267" s="199"/>
      <c r="F1267" s="199"/>
      <c r="G1267" s="199"/>
      <c r="H1267" s="199"/>
      <c r="I1267" s="199"/>
      <c r="J1267" s="199"/>
      <c r="K1267" s="199"/>
      <c r="L1267" s="199"/>
    </row>
    <row r="1268" spans="2:12">
      <c r="D1268" s="199" t="s">
        <v>52</v>
      </c>
      <c r="E1268" s="199"/>
      <c r="F1268" s="199"/>
      <c r="G1268" s="199"/>
      <c r="H1268" s="199"/>
      <c r="I1268" s="199"/>
      <c r="J1268" s="199"/>
      <c r="K1268" s="199"/>
      <c r="L1268" s="199"/>
    </row>
    <row r="1269" spans="2:12">
      <c r="D1269" s="199" t="s">
        <v>16</v>
      </c>
      <c r="E1269" s="199"/>
      <c r="F1269" s="199"/>
      <c r="G1269" s="199"/>
      <c r="H1269" s="199"/>
      <c r="I1269" s="199"/>
      <c r="J1269" s="199"/>
      <c r="K1269" s="199"/>
      <c r="L1269" s="199"/>
    </row>
    <row r="1270" spans="2:12">
      <c r="B1270" s="20"/>
      <c r="C1270" s="20"/>
      <c r="D1270" s="20"/>
      <c r="E1270" s="20"/>
      <c r="F1270" s="20"/>
      <c r="G1270" s="20"/>
      <c r="H1270" s="20"/>
      <c r="I1270" s="20"/>
      <c r="J1270" s="20"/>
      <c r="K1270" s="20"/>
      <c r="L1270" s="20"/>
    </row>
    <row r="1271" spans="2:12">
      <c r="B1271" s="19" t="s">
        <v>17</v>
      </c>
      <c r="C1271" s="20"/>
      <c r="D1271" s="20"/>
      <c r="E1271" s="20"/>
      <c r="F1271" s="20"/>
      <c r="G1271" s="20"/>
      <c r="H1271" s="20"/>
      <c r="I1271" s="20"/>
      <c r="J1271" s="20"/>
      <c r="K1271" s="20"/>
      <c r="L1271" s="20"/>
    </row>
    <row r="1272" spans="2:12">
      <c r="B1272" s="21" t="s">
        <v>18</v>
      </c>
      <c r="C1272" s="20"/>
      <c r="D1272" s="20"/>
      <c r="E1272" s="20"/>
      <c r="F1272" s="20"/>
      <c r="G1272" s="20"/>
      <c r="H1272" s="20"/>
      <c r="I1272" s="20"/>
      <c r="J1272" s="20"/>
      <c r="K1272" s="20"/>
      <c r="L1272" s="20"/>
    </row>
    <row r="1273" spans="2:12">
      <c r="B1273" s="19" t="s">
        <v>19</v>
      </c>
      <c r="C1273" s="20"/>
      <c r="D1273" s="20"/>
      <c r="E1273" s="20"/>
      <c r="F1273" s="20"/>
      <c r="G1273" s="20"/>
      <c r="H1273" s="20"/>
      <c r="I1273" s="20"/>
      <c r="J1273" s="20"/>
      <c r="K1273" s="20"/>
      <c r="L1273" s="20"/>
    </row>
    <row r="1274" spans="2:12">
      <c r="B1274" s="21" t="s">
        <v>20</v>
      </c>
      <c r="C1274" s="20"/>
      <c r="D1274" s="20"/>
      <c r="E1274" s="20"/>
      <c r="F1274" s="20"/>
      <c r="G1274" s="20"/>
      <c r="H1274" s="20"/>
      <c r="I1274" s="20"/>
      <c r="J1274" s="20"/>
      <c r="K1274" s="20"/>
      <c r="L1274" s="20"/>
    </row>
    <row r="1275" spans="2:12">
      <c r="B1275" s="21" t="s">
        <v>21</v>
      </c>
      <c r="C1275" s="20"/>
      <c r="D1275" s="20"/>
      <c r="E1275" s="20"/>
      <c r="F1275" s="20"/>
      <c r="G1275" s="20"/>
      <c r="H1275" s="20"/>
      <c r="I1275" s="20"/>
      <c r="J1275" s="20"/>
      <c r="K1275" s="20"/>
      <c r="L1275" s="20"/>
    </row>
    <row r="1276" spans="2:12">
      <c r="B1276" s="21" t="s">
        <v>22</v>
      </c>
      <c r="C1276" s="20"/>
      <c r="D1276" s="20"/>
      <c r="E1276" s="20"/>
      <c r="F1276" s="20"/>
      <c r="G1276" s="20"/>
      <c r="H1276" s="20"/>
      <c r="I1276" s="20"/>
      <c r="J1276" s="20"/>
      <c r="K1276" s="20"/>
      <c r="L1276" s="20"/>
    </row>
    <row r="1277" spans="2:12">
      <c r="B1277" s="21" t="s">
        <v>23</v>
      </c>
      <c r="C1277" s="20"/>
      <c r="D1277" s="20"/>
      <c r="E1277" s="20"/>
      <c r="F1277" s="20"/>
      <c r="G1277" s="20"/>
      <c r="H1277" s="20"/>
      <c r="I1277" s="20"/>
      <c r="J1277" s="20"/>
      <c r="K1277" s="20"/>
      <c r="L1277" s="20"/>
    </row>
    <row r="1278" spans="2:12">
      <c r="B1278" s="21" t="s">
        <v>24</v>
      </c>
      <c r="C1278" s="20"/>
      <c r="D1278" s="20"/>
      <c r="E1278" s="20"/>
      <c r="F1278" s="20"/>
      <c r="G1278" s="20"/>
      <c r="H1278" s="20"/>
      <c r="I1278" s="20"/>
      <c r="J1278" s="20"/>
      <c r="K1278" s="20"/>
      <c r="L1278" s="20"/>
    </row>
    <row r="1279" spans="2:12">
      <c r="B1279" s="21" t="s">
        <v>25</v>
      </c>
      <c r="C1279" s="20"/>
      <c r="D1279" s="20"/>
      <c r="E1279" s="20"/>
      <c r="F1279" s="20"/>
      <c r="G1279" s="20"/>
      <c r="H1279" s="20"/>
      <c r="I1279" s="20"/>
      <c r="J1279" s="20"/>
      <c r="K1279" s="20"/>
      <c r="L1279" s="20"/>
    </row>
    <row r="1280" spans="2:12">
      <c r="B1280" s="21" t="s">
        <v>26</v>
      </c>
      <c r="C1280" s="20"/>
      <c r="D1280" s="20"/>
      <c r="E1280" s="20"/>
      <c r="F1280" s="20"/>
      <c r="G1280" s="20"/>
      <c r="H1280" s="20"/>
      <c r="I1280" s="20"/>
      <c r="J1280" s="20"/>
      <c r="K1280" s="20"/>
      <c r="L1280" s="20"/>
    </row>
    <row r="1281" spans="2:12">
      <c r="B1281" s="21" t="s">
        <v>27</v>
      </c>
      <c r="C1281" s="20"/>
      <c r="D1281" s="20"/>
      <c r="E1281" s="20"/>
      <c r="F1281" s="20"/>
      <c r="G1281" s="20"/>
      <c r="H1281" s="20"/>
      <c r="I1281" s="20"/>
      <c r="J1281" s="20"/>
      <c r="K1281" s="20"/>
      <c r="L1281" s="20"/>
    </row>
    <row r="1282" spans="2:12">
      <c r="B1282" s="5" t="s">
        <v>28</v>
      </c>
    </row>
    <row r="1283" spans="2:12">
      <c r="B1283" s="5" t="s">
        <v>29</v>
      </c>
    </row>
    <row r="1284" spans="2:12">
      <c r="B1284" s="5" t="s">
        <v>30</v>
      </c>
    </row>
    <row r="1285" spans="2:12">
      <c r="B1285" s="5"/>
    </row>
    <row r="1286" spans="2:12">
      <c r="B1286" s="5" t="s">
        <v>31</v>
      </c>
    </row>
    <row r="1287" spans="2:12">
      <c r="B1287" s="5" t="s">
        <v>32</v>
      </c>
    </row>
    <row r="1288" spans="2:12">
      <c r="B1288" s="5" t="s">
        <v>33</v>
      </c>
    </row>
    <row r="1289" spans="2:12">
      <c r="B1289" s="5"/>
    </row>
    <row r="1290" spans="2:12">
      <c r="B1290" s="5" t="s">
        <v>34</v>
      </c>
    </row>
    <row r="1291" spans="2:12" ht="16.5" thickBot="1">
      <c r="B1291" s="5" t="s">
        <v>35</v>
      </c>
    </row>
    <row r="1292" spans="2:12" ht="25.5">
      <c r="B1292" s="200" t="s">
        <v>36</v>
      </c>
      <c r="C1292" s="203" t="s">
        <v>37</v>
      </c>
      <c r="D1292" s="9" t="s">
        <v>38</v>
      </c>
      <c r="E1292" s="10" t="s">
        <v>40</v>
      </c>
      <c r="F1292" s="10" t="s">
        <v>41</v>
      </c>
      <c r="G1292" s="9" t="s">
        <v>42</v>
      </c>
      <c r="H1292" s="9" t="s">
        <v>44</v>
      </c>
      <c r="I1292" s="203" t="s">
        <v>46</v>
      </c>
    </row>
    <row r="1293" spans="2:12">
      <c r="B1293" s="201"/>
      <c r="C1293" s="204"/>
      <c r="D1293" s="11"/>
      <c r="E1293" s="11" t="s">
        <v>49</v>
      </c>
      <c r="F1293" s="11" t="s">
        <v>50</v>
      </c>
      <c r="G1293" s="12"/>
      <c r="H1293" s="11"/>
      <c r="I1293" s="204"/>
    </row>
    <row r="1294" spans="2:12">
      <c r="B1294" s="201"/>
      <c r="C1294" s="204"/>
      <c r="D1294" s="13" t="s">
        <v>39</v>
      </c>
      <c r="E1294" s="14"/>
      <c r="F1294" s="14"/>
      <c r="G1294" s="12" t="s">
        <v>43</v>
      </c>
      <c r="H1294" s="11" t="s">
        <v>45</v>
      </c>
      <c r="I1294" s="204"/>
    </row>
    <row r="1295" spans="2:12" ht="16.5" thickBot="1">
      <c r="B1295" s="202"/>
      <c r="C1295" s="205"/>
      <c r="D1295" s="15"/>
      <c r="E1295" s="15"/>
      <c r="F1295" s="15"/>
      <c r="G1295" s="15"/>
      <c r="H1295" s="16"/>
      <c r="I1295" s="205"/>
    </row>
    <row r="1296" spans="2:12" ht="16.5" thickBot="1">
      <c r="B1296" s="197">
        <v>1</v>
      </c>
      <c r="C1296" s="7">
        <v>1</v>
      </c>
      <c r="D1296" s="7">
        <v>25</v>
      </c>
      <c r="E1296" s="7">
        <v>5</v>
      </c>
      <c r="F1296" s="23">
        <v>4.9960000000000004</v>
      </c>
      <c r="G1296" s="7">
        <f>F1296-E1296</f>
        <v>-3.9999999999995595E-3</v>
      </c>
      <c r="H1296" s="7">
        <f>((F1296-E1296)/E1296)*100</f>
        <v>-7.9999999999991189E-2</v>
      </c>
      <c r="I1296" s="8"/>
    </row>
    <row r="1297" spans="2:12" ht="16.5" thickBot="1">
      <c r="B1297" s="198"/>
      <c r="C1297" s="7">
        <v>2</v>
      </c>
      <c r="D1297" s="7">
        <v>25</v>
      </c>
      <c r="E1297" s="7">
        <v>5</v>
      </c>
      <c r="F1297" s="23">
        <v>4.9950000000000001</v>
      </c>
      <c r="G1297" s="7">
        <f>F1297-E1297</f>
        <v>-4.9999999999998934E-3</v>
      </c>
      <c r="H1297" s="7">
        <f>((F1297-E1297)/E1297)*100</f>
        <v>-9.9999999999997882E-2</v>
      </c>
      <c r="I1297" s="8"/>
      <c r="L1297" s="24">
        <f>(H1296+H1297)/2</f>
        <v>-8.9999999999994529E-2</v>
      </c>
    </row>
    <row r="1299" spans="2:12">
      <c r="C1299" s="6" t="s">
        <v>47</v>
      </c>
    </row>
    <row r="1300" spans="2:12">
      <c r="B1300" s="6"/>
    </row>
    <row r="1301" spans="2:12" ht="18.75">
      <c r="B1301" s="6"/>
      <c r="C1301" s="34" t="s">
        <v>66</v>
      </c>
      <c r="D1301" s="34"/>
      <c r="E1301" s="34"/>
      <c r="F1301" s="36" t="s">
        <v>73</v>
      </c>
      <c r="G1301" s="36"/>
      <c r="H1301" s="36"/>
      <c r="I1301" s="36"/>
      <c r="J1301" s="36"/>
      <c r="K1301" s="36"/>
      <c r="L1301" s="36"/>
    </row>
    <row r="1302" spans="2:12">
      <c r="B1302" s="6"/>
      <c r="D1302" s="4"/>
      <c r="E1302" s="4"/>
      <c r="F1302" s="4"/>
      <c r="G1302" s="4"/>
      <c r="H1302" s="4"/>
      <c r="I1302" s="4"/>
    </row>
    <row r="1303" spans="2:12">
      <c r="B1303" s="6"/>
      <c r="D1303" s="1" t="s">
        <v>68</v>
      </c>
    </row>
    <row r="1304" spans="2:12"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  <c r="L1304" s="22"/>
    </row>
    <row r="1305" spans="2:12">
      <c r="B1305" s="22" t="s">
        <v>194</v>
      </c>
      <c r="D1305" s="22"/>
      <c r="E1305" s="22"/>
      <c r="F1305" s="22"/>
      <c r="G1305" s="22"/>
      <c r="H1305" s="22"/>
      <c r="I1305" s="22"/>
      <c r="J1305" s="22"/>
      <c r="K1305" s="22"/>
      <c r="L1305" s="22"/>
    </row>
    <row r="1306" spans="2:12"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  <c r="L1306" s="22"/>
    </row>
    <row r="1307" spans="2:12">
      <c r="B1307" s="6"/>
      <c r="C1307" s="6"/>
    </row>
    <row r="1310" spans="2:12">
      <c r="I1310" s="213" t="s">
        <v>0</v>
      </c>
      <c r="J1310" s="213"/>
      <c r="K1310" s="213"/>
      <c r="L1310" s="213"/>
    </row>
    <row r="1311" spans="2:12">
      <c r="I1311" s="213" t="s">
        <v>1</v>
      </c>
      <c r="J1311" s="213"/>
      <c r="K1311" s="213"/>
      <c r="L1311" s="213"/>
    </row>
    <row r="1312" spans="2:12">
      <c r="I1312" s="213" t="s">
        <v>59</v>
      </c>
      <c r="J1312" s="213"/>
      <c r="K1312" s="213"/>
      <c r="L1312" s="213"/>
    </row>
    <row r="1313" spans="2:12">
      <c r="I1313" s="213" t="s">
        <v>2</v>
      </c>
      <c r="J1313" s="213"/>
      <c r="K1313" s="213"/>
      <c r="L1313" s="213"/>
    </row>
    <row r="1314" spans="2:12">
      <c r="I1314" s="213"/>
      <c r="J1314" s="213"/>
      <c r="K1314" s="213"/>
      <c r="L1314" s="213"/>
    </row>
    <row r="1315" spans="2:12">
      <c r="I1315" s="28"/>
      <c r="J1315" s="28"/>
      <c r="K1315" s="28"/>
      <c r="L1315" s="28"/>
    </row>
    <row r="1316" spans="2:12">
      <c r="H1316" s="3" t="s">
        <v>58</v>
      </c>
      <c r="J1316" s="213" t="s">
        <v>72</v>
      </c>
      <c r="K1316" s="213"/>
      <c r="L1316" s="213"/>
    </row>
    <row r="1318" spans="2:12">
      <c r="B1318" s="1" t="s">
        <v>3</v>
      </c>
      <c r="I1318" s="4" t="s">
        <v>56</v>
      </c>
      <c r="J1318" s="4"/>
      <c r="K1318" s="4"/>
      <c r="L1318" s="28">
        <v>18</v>
      </c>
    </row>
    <row r="1320" spans="2:12">
      <c r="B1320" s="1" t="s">
        <v>4</v>
      </c>
      <c r="D1320" s="214" t="str">
        <f>J1316</f>
        <v>15.03.2023y</v>
      </c>
      <c r="E1320" s="214"/>
      <c r="F1320" s="28"/>
      <c r="G1320" s="28"/>
      <c r="H1320" s="4"/>
      <c r="I1320" s="4" t="s">
        <v>5</v>
      </c>
      <c r="J1320" s="4"/>
      <c r="K1320" s="214" t="str">
        <f>D1320</f>
        <v>15.03.2023y</v>
      </c>
      <c r="L1320" s="214"/>
    </row>
    <row r="1323" spans="2:12">
      <c r="B1323" s="211" t="s">
        <v>7</v>
      </c>
      <c r="C1323" s="211"/>
      <c r="D1323" s="38" t="s">
        <v>193</v>
      </c>
      <c r="E1323" s="38"/>
      <c r="F1323" s="38"/>
      <c r="G1323" s="38"/>
      <c r="H1323" s="38"/>
      <c r="I1323" s="38"/>
      <c r="J1323" s="38"/>
      <c r="K1323" s="38"/>
      <c r="L1323" s="38"/>
    </row>
    <row r="1324" spans="2:12">
      <c r="B1324" s="211" t="s">
        <v>6</v>
      </c>
      <c r="C1324" s="211"/>
      <c r="D1324" s="38" t="s">
        <v>60</v>
      </c>
      <c r="E1324" s="38"/>
      <c r="F1324" s="38"/>
      <c r="G1324" s="38"/>
      <c r="H1324" s="38"/>
      <c r="I1324" s="38"/>
      <c r="J1324" s="38"/>
      <c r="K1324" s="38"/>
      <c r="L1324" s="38"/>
    </row>
    <row r="1325" spans="2:12">
      <c r="B1325" s="29"/>
      <c r="C1325" s="29"/>
      <c r="D1325" s="32" t="s">
        <v>61</v>
      </c>
      <c r="E1325" s="32"/>
      <c r="F1325" s="32"/>
      <c r="G1325" s="32"/>
      <c r="H1325" s="32"/>
      <c r="I1325" s="32"/>
      <c r="J1325" s="32"/>
      <c r="K1325" s="32"/>
      <c r="L1325" s="32"/>
    </row>
    <row r="1326" spans="2:12">
      <c r="B1326" s="29"/>
      <c r="C1326" s="29"/>
      <c r="D1326" s="38" t="s">
        <v>62</v>
      </c>
      <c r="E1326" s="38"/>
      <c r="F1326" s="38"/>
      <c r="G1326" s="38"/>
      <c r="H1326" s="38"/>
      <c r="I1326" s="38"/>
      <c r="J1326" s="38"/>
      <c r="K1326" s="38"/>
      <c r="L1326" s="38"/>
    </row>
    <row r="1327" spans="2:12">
      <c r="D1327" s="4"/>
      <c r="E1327" s="4"/>
      <c r="F1327" s="4"/>
      <c r="G1327" s="4"/>
      <c r="H1327" s="4"/>
      <c r="I1327" s="4"/>
      <c r="J1327" s="4"/>
    </row>
    <row r="1329" spans="2:12">
      <c r="B1329" s="4" t="s">
        <v>8</v>
      </c>
      <c r="C1329" s="4"/>
      <c r="D1329" s="212" t="s">
        <v>63</v>
      </c>
      <c r="E1329" s="212"/>
      <c r="F1329" s="212"/>
      <c r="G1329" s="212"/>
      <c r="H1329" s="212"/>
      <c r="I1329" s="212"/>
    </row>
    <row r="1330" spans="2:12">
      <c r="B1330" s="4" t="s">
        <v>9</v>
      </c>
      <c r="C1330" s="4"/>
      <c r="D1330" s="212"/>
      <c r="E1330" s="212"/>
      <c r="F1330" s="212"/>
      <c r="G1330" s="212"/>
      <c r="H1330" s="212"/>
      <c r="I1330" s="212"/>
    </row>
    <row r="1332" spans="2:12">
      <c r="B1332" s="206" t="s">
        <v>10</v>
      </c>
      <c r="C1332" s="206"/>
      <c r="D1332" s="213" t="s">
        <v>11</v>
      </c>
      <c r="E1332" s="213"/>
      <c r="F1332" s="213"/>
      <c r="G1332" s="213"/>
      <c r="H1332" s="213"/>
      <c r="I1332" s="213"/>
    </row>
    <row r="1334" spans="2:12">
      <c r="B1334" s="206" t="s">
        <v>12</v>
      </c>
      <c r="C1334" s="206"/>
      <c r="D1334" s="215" t="s">
        <v>13</v>
      </c>
      <c r="E1334" s="215"/>
      <c r="F1334" s="215"/>
      <c r="G1334" s="215"/>
      <c r="H1334" s="215"/>
      <c r="I1334" s="215"/>
      <c r="J1334" s="215"/>
      <c r="K1334" s="215"/>
      <c r="L1334" s="215"/>
    </row>
    <row r="1335" spans="2:12">
      <c r="B1335" s="30"/>
      <c r="C1335" s="30"/>
      <c r="D1335" s="31"/>
      <c r="E1335" s="31"/>
      <c r="F1335" s="31"/>
      <c r="G1335" s="31"/>
      <c r="H1335" s="31"/>
      <c r="I1335" s="31"/>
      <c r="J1335" s="31"/>
      <c r="K1335" s="31"/>
      <c r="L1335" s="31"/>
    </row>
    <row r="1336" spans="2:12">
      <c r="B1336" s="208" t="s">
        <v>64</v>
      </c>
      <c r="C1336" s="208"/>
      <c r="D1336" s="209" t="s">
        <v>65</v>
      </c>
      <c r="E1336" s="209"/>
      <c r="F1336" s="209"/>
      <c r="G1336" s="209"/>
      <c r="H1336" s="209"/>
      <c r="I1336" s="209"/>
      <c r="J1336" s="209"/>
      <c r="K1336" s="209"/>
      <c r="L1336" s="209"/>
    </row>
    <row r="1337" spans="2:12">
      <c r="D1337" s="4"/>
      <c r="E1337" s="4"/>
      <c r="F1337" s="4"/>
      <c r="G1337" s="4"/>
      <c r="H1337" s="4"/>
      <c r="I1337" s="4"/>
    </row>
    <row r="1338" spans="2:12">
      <c r="B1338" s="206" t="s">
        <v>14</v>
      </c>
      <c r="C1338" s="206"/>
      <c r="D1338" s="210" t="s">
        <v>55</v>
      </c>
      <c r="E1338" s="210"/>
      <c r="F1338" s="210"/>
      <c r="G1338" s="210"/>
      <c r="H1338" s="210"/>
    </row>
    <row r="1339" spans="2:12">
      <c r="B1339" s="30"/>
      <c r="C1339" s="30"/>
      <c r="D1339" s="210"/>
      <c r="E1339" s="210"/>
      <c r="F1339" s="210"/>
      <c r="G1339" s="210"/>
      <c r="H1339" s="210"/>
    </row>
    <row r="1340" spans="2:12">
      <c r="B1340" s="30"/>
      <c r="C1340" s="30"/>
      <c r="D1340" s="210"/>
      <c r="E1340" s="210"/>
      <c r="F1340" s="210"/>
      <c r="G1340" s="210"/>
      <c r="H1340" s="210"/>
    </row>
    <row r="1342" spans="2:12">
      <c r="B1342" s="206" t="s">
        <v>15</v>
      </c>
      <c r="C1342" s="206"/>
      <c r="D1342" s="207" t="s">
        <v>54</v>
      </c>
      <c r="E1342" s="199"/>
      <c r="F1342" s="199"/>
      <c r="G1342" s="199"/>
      <c r="H1342" s="199"/>
      <c r="I1342" s="199"/>
      <c r="J1342" s="199"/>
      <c r="K1342" s="199"/>
      <c r="L1342" s="199"/>
    </row>
    <row r="1343" spans="2:12">
      <c r="D1343" s="199" t="s">
        <v>53</v>
      </c>
      <c r="E1343" s="199"/>
      <c r="F1343" s="199"/>
      <c r="G1343" s="199"/>
      <c r="H1343" s="199"/>
      <c r="I1343" s="199"/>
      <c r="J1343" s="199"/>
      <c r="K1343" s="199"/>
      <c r="L1343" s="199"/>
    </row>
    <row r="1344" spans="2:12">
      <c r="D1344" s="199" t="s">
        <v>51</v>
      </c>
      <c r="E1344" s="199"/>
      <c r="F1344" s="199"/>
      <c r="G1344" s="199"/>
      <c r="H1344" s="199"/>
      <c r="I1344" s="199"/>
      <c r="J1344" s="199"/>
      <c r="K1344" s="199"/>
      <c r="L1344" s="199"/>
    </row>
    <row r="1345" spans="2:12">
      <c r="D1345" s="207" t="s">
        <v>48</v>
      </c>
      <c r="E1345" s="199"/>
      <c r="F1345" s="199"/>
      <c r="G1345" s="199"/>
      <c r="H1345" s="199"/>
      <c r="I1345" s="199"/>
      <c r="J1345" s="199"/>
      <c r="K1345" s="199"/>
      <c r="L1345" s="199"/>
    </row>
    <row r="1346" spans="2:12">
      <c r="D1346" s="199" t="s">
        <v>52</v>
      </c>
      <c r="E1346" s="199"/>
      <c r="F1346" s="199"/>
      <c r="G1346" s="199"/>
      <c r="H1346" s="199"/>
      <c r="I1346" s="199"/>
      <c r="J1346" s="199"/>
      <c r="K1346" s="199"/>
      <c r="L1346" s="199"/>
    </row>
    <row r="1347" spans="2:12">
      <c r="D1347" s="199" t="s">
        <v>16</v>
      </c>
      <c r="E1347" s="199"/>
      <c r="F1347" s="199"/>
      <c r="G1347" s="199"/>
      <c r="H1347" s="199"/>
      <c r="I1347" s="199"/>
      <c r="J1347" s="199"/>
      <c r="K1347" s="199"/>
      <c r="L1347" s="199"/>
    </row>
    <row r="1348" spans="2:12">
      <c r="B1348" s="20"/>
      <c r="C1348" s="20"/>
      <c r="D1348" s="20"/>
      <c r="E1348" s="20"/>
      <c r="F1348" s="20"/>
      <c r="G1348" s="20"/>
      <c r="H1348" s="20"/>
      <c r="I1348" s="20"/>
      <c r="J1348" s="20"/>
      <c r="K1348" s="20"/>
      <c r="L1348" s="20"/>
    </row>
    <row r="1349" spans="2:12">
      <c r="B1349" s="19" t="s">
        <v>17</v>
      </c>
      <c r="C1349" s="20"/>
      <c r="D1349" s="20"/>
      <c r="E1349" s="20"/>
      <c r="F1349" s="20"/>
      <c r="G1349" s="20"/>
      <c r="H1349" s="20"/>
      <c r="I1349" s="20"/>
      <c r="J1349" s="20"/>
      <c r="K1349" s="20"/>
      <c r="L1349" s="20"/>
    </row>
    <row r="1350" spans="2:12">
      <c r="B1350" s="21" t="s">
        <v>18</v>
      </c>
      <c r="C1350" s="20"/>
      <c r="D1350" s="20"/>
      <c r="E1350" s="20"/>
      <c r="F1350" s="20"/>
      <c r="G1350" s="20"/>
      <c r="H1350" s="20"/>
      <c r="I1350" s="20"/>
      <c r="J1350" s="20"/>
      <c r="K1350" s="20"/>
      <c r="L1350" s="20"/>
    </row>
    <row r="1351" spans="2:12">
      <c r="B1351" s="19" t="s">
        <v>19</v>
      </c>
      <c r="C1351" s="20"/>
      <c r="D1351" s="20"/>
      <c r="E1351" s="20"/>
      <c r="F1351" s="20"/>
      <c r="G1351" s="20"/>
      <c r="H1351" s="20"/>
      <c r="I1351" s="20"/>
      <c r="J1351" s="20"/>
      <c r="K1351" s="20"/>
      <c r="L1351" s="20"/>
    </row>
    <row r="1352" spans="2:12">
      <c r="B1352" s="21" t="s">
        <v>20</v>
      </c>
      <c r="C1352" s="20"/>
      <c r="D1352" s="20"/>
      <c r="E1352" s="20"/>
      <c r="F1352" s="20"/>
      <c r="G1352" s="20"/>
      <c r="H1352" s="20"/>
      <c r="I1352" s="20"/>
      <c r="J1352" s="20"/>
      <c r="K1352" s="20"/>
      <c r="L1352" s="20"/>
    </row>
    <row r="1353" spans="2:12">
      <c r="B1353" s="21" t="s">
        <v>21</v>
      </c>
      <c r="C1353" s="20"/>
      <c r="D1353" s="20"/>
      <c r="E1353" s="20"/>
      <c r="F1353" s="20"/>
      <c r="G1353" s="20"/>
      <c r="H1353" s="20"/>
      <c r="I1353" s="20"/>
      <c r="J1353" s="20"/>
      <c r="K1353" s="20"/>
      <c r="L1353" s="20"/>
    </row>
    <row r="1354" spans="2:12">
      <c r="B1354" s="21" t="s">
        <v>22</v>
      </c>
      <c r="C1354" s="20"/>
      <c r="D1354" s="20"/>
      <c r="E1354" s="20"/>
      <c r="F1354" s="20"/>
      <c r="G1354" s="20"/>
      <c r="H1354" s="20"/>
      <c r="I1354" s="20"/>
      <c r="J1354" s="20"/>
      <c r="K1354" s="20"/>
      <c r="L1354" s="20"/>
    </row>
    <row r="1355" spans="2:12">
      <c r="B1355" s="21" t="s">
        <v>23</v>
      </c>
      <c r="C1355" s="20"/>
      <c r="D1355" s="20"/>
      <c r="E1355" s="20"/>
      <c r="F1355" s="20"/>
      <c r="G1355" s="20"/>
      <c r="H1355" s="20"/>
      <c r="I1355" s="20"/>
      <c r="J1355" s="20"/>
      <c r="K1355" s="20"/>
      <c r="L1355" s="20"/>
    </row>
    <row r="1356" spans="2:12">
      <c r="B1356" s="21" t="s">
        <v>24</v>
      </c>
      <c r="C1356" s="20"/>
      <c r="D1356" s="20"/>
      <c r="E1356" s="20"/>
      <c r="F1356" s="20"/>
      <c r="G1356" s="20"/>
      <c r="H1356" s="20"/>
      <c r="I1356" s="20"/>
      <c r="J1356" s="20"/>
      <c r="K1356" s="20"/>
      <c r="L1356" s="20"/>
    </row>
    <row r="1357" spans="2:12">
      <c r="B1357" s="21" t="s">
        <v>25</v>
      </c>
      <c r="C1357" s="20"/>
      <c r="D1357" s="20"/>
      <c r="E1357" s="20"/>
      <c r="F1357" s="20"/>
      <c r="G1357" s="20"/>
      <c r="H1357" s="20"/>
      <c r="I1357" s="20"/>
      <c r="J1357" s="20"/>
      <c r="K1357" s="20"/>
      <c r="L1357" s="20"/>
    </row>
    <row r="1358" spans="2:12">
      <c r="B1358" s="21" t="s">
        <v>26</v>
      </c>
      <c r="C1358" s="20"/>
      <c r="D1358" s="20"/>
      <c r="E1358" s="20"/>
      <c r="F1358" s="20"/>
      <c r="G1358" s="20"/>
      <c r="H1358" s="20"/>
      <c r="I1358" s="20"/>
      <c r="J1358" s="20"/>
      <c r="K1358" s="20"/>
      <c r="L1358" s="20"/>
    </row>
    <row r="1359" spans="2:12">
      <c r="B1359" s="21" t="s">
        <v>27</v>
      </c>
      <c r="C1359" s="20"/>
      <c r="D1359" s="20"/>
      <c r="E1359" s="20"/>
      <c r="F1359" s="20"/>
      <c r="G1359" s="20"/>
      <c r="H1359" s="20"/>
      <c r="I1359" s="20"/>
      <c r="J1359" s="20"/>
      <c r="K1359" s="20"/>
      <c r="L1359" s="20"/>
    </row>
    <row r="1360" spans="2:12">
      <c r="B1360" s="5" t="s">
        <v>28</v>
      </c>
    </row>
    <row r="1361" spans="2:12">
      <c r="B1361" s="5" t="s">
        <v>29</v>
      </c>
    </row>
    <row r="1362" spans="2:12">
      <c r="B1362" s="5" t="s">
        <v>30</v>
      </c>
    </row>
    <row r="1363" spans="2:12">
      <c r="B1363" s="5"/>
    </row>
    <row r="1364" spans="2:12">
      <c r="B1364" s="5" t="s">
        <v>31</v>
      </c>
    </row>
    <row r="1365" spans="2:12">
      <c r="B1365" s="5" t="s">
        <v>32</v>
      </c>
    </row>
    <row r="1366" spans="2:12">
      <c r="B1366" s="5" t="s">
        <v>33</v>
      </c>
    </row>
    <row r="1367" spans="2:12">
      <c r="B1367" s="5"/>
    </row>
    <row r="1368" spans="2:12">
      <c r="B1368" s="5" t="s">
        <v>34</v>
      </c>
    </row>
    <row r="1369" spans="2:12" ht="16.5" thickBot="1">
      <c r="B1369" s="5" t="s">
        <v>35</v>
      </c>
    </row>
    <row r="1370" spans="2:12" ht="25.5">
      <c r="B1370" s="200" t="s">
        <v>36</v>
      </c>
      <c r="C1370" s="203" t="s">
        <v>37</v>
      </c>
      <c r="D1370" s="9" t="s">
        <v>38</v>
      </c>
      <c r="E1370" s="10" t="s">
        <v>40</v>
      </c>
      <c r="F1370" s="10" t="s">
        <v>41</v>
      </c>
      <c r="G1370" s="9" t="s">
        <v>42</v>
      </c>
      <c r="H1370" s="9" t="s">
        <v>44</v>
      </c>
      <c r="I1370" s="203" t="s">
        <v>46</v>
      </c>
    </row>
    <row r="1371" spans="2:12">
      <c r="B1371" s="201"/>
      <c r="C1371" s="204"/>
      <c r="D1371" s="11"/>
      <c r="E1371" s="11" t="s">
        <v>49</v>
      </c>
      <c r="F1371" s="11" t="s">
        <v>50</v>
      </c>
      <c r="G1371" s="12"/>
      <c r="H1371" s="11"/>
      <c r="I1371" s="204"/>
    </row>
    <row r="1372" spans="2:12">
      <c r="B1372" s="201"/>
      <c r="C1372" s="204"/>
      <c r="D1372" s="13" t="s">
        <v>39</v>
      </c>
      <c r="E1372" s="14"/>
      <c r="F1372" s="14"/>
      <c r="G1372" s="12" t="s">
        <v>43</v>
      </c>
      <c r="H1372" s="11" t="s">
        <v>45</v>
      </c>
      <c r="I1372" s="204"/>
    </row>
    <row r="1373" spans="2:12" ht="16.5" thickBot="1">
      <c r="B1373" s="202"/>
      <c r="C1373" s="205"/>
      <c r="D1373" s="15"/>
      <c r="E1373" s="15"/>
      <c r="F1373" s="15"/>
      <c r="G1373" s="15"/>
      <c r="H1373" s="16"/>
      <c r="I1373" s="205"/>
    </row>
    <row r="1374" spans="2:12" ht="16.5" thickBot="1">
      <c r="B1374" s="197">
        <v>1</v>
      </c>
      <c r="C1374" s="7">
        <v>1</v>
      </c>
      <c r="D1374" s="7">
        <v>25</v>
      </c>
      <c r="E1374" s="7">
        <v>5</v>
      </c>
      <c r="F1374" s="23">
        <v>4.992</v>
      </c>
      <c r="G1374" s="7">
        <f>F1374-E1374</f>
        <v>-8.0000000000000071E-3</v>
      </c>
      <c r="H1374" s="7">
        <f>((F1374-E1374)/E1374)*100</f>
        <v>-0.16000000000000014</v>
      </c>
      <c r="I1374" s="8"/>
    </row>
    <row r="1375" spans="2:12" ht="16.5" thickBot="1">
      <c r="B1375" s="198"/>
      <c r="C1375" s="7">
        <v>2</v>
      </c>
      <c r="D1375" s="7">
        <v>25</v>
      </c>
      <c r="E1375" s="7">
        <v>5</v>
      </c>
      <c r="F1375" s="23">
        <v>4.9930000000000003</v>
      </c>
      <c r="G1375" s="7">
        <f>F1375-E1375</f>
        <v>-6.9999999999996732E-3</v>
      </c>
      <c r="H1375" s="7">
        <f>((F1375-E1375)/E1375)*100</f>
        <v>-0.13999999999999346</v>
      </c>
      <c r="I1375" s="8"/>
      <c r="L1375" s="24">
        <f>(H1374+H1375)/2</f>
        <v>-0.1499999999999968</v>
      </c>
    </row>
    <row r="1377" spans="2:12">
      <c r="C1377" s="6" t="s">
        <v>47</v>
      </c>
    </row>
    <row r="1378" spans="2:12">
      <c r="B1378" s="6"/>
    </row>
    <row r="1379" spans="2:12" ht="18.75">
      <c r="B1379" s="6"/>
      <c r="C1379" s="34" t="s">
        <v>66</v>
      </c>
      <c r="D1379" s="34"/>
      <c r="E1379" s="34"/>
      <c r="F1379" s="36" t="s">
        <v>73</v>
      </c>
      <c r="G1379" s="36"/>
      <c r="H1379" s="36"/>
      <c r="I1379" s="36"/>
      <c r="J1379" s="36"/>
      <c r="K1379" s="36"/>
      <c r="L1379" s="36"/>
    </row>
    <row r="1380" spans="2:12">
      <c r="B1380" s="6"/>
      <c r="D1380" s="4"/>
      <c r="E1380" s="4"/>
      <c r="F1380" s="4"/>
      <c r="G1380" s="4"/>
      <c r="H1380" s="4"/>
      <c r="I1380" s="4"/>
    </row>
    <row r="1381" spans="2:12">
      <c r="B1381" s="6"/>
      <c r="D1381" s="1" t="s">
        <v>68</v>
      </c>
    </row>
    <row r="1382" spans="2:12"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  <c r="L1382" s="22"/>
    </row>
    <row r="1383" spans="2:12">
      <c r="B1383" s="22" t="s">
        <v>194</v>
      </c>
      <c r="D1383" s="22"/>
      <c r="E1383" s="22"/>
      <c r="F1383" s="22"/>
      <c r="G1383" s="22"/>
      <c r="H1383" s="22"/>
      <c r="I1383" s="22"/>
      <c r="J1383" s="22"/>
      <c r="K1383" s="22"/>
      <c r="L1383" s="22"/>
    </row>
    <row r="1384" spans="2:12"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  <c r="L1384" s="22"/>
    </row>
    <row r="1385" spans="2:12">
      <c r="B1385" s="6"/>
      <c r="C1385" s="6"/>
    </row>
    <row r="1388" spans="2:12">
      <c r="I1388" s="213" t="s">
        <v>0</v>
      </c>
      <c r="J1388" s="213"/>
      <c r="K1388" s="213"/>
      <c r="L1388" s="213"/>
    </row>
    <row r="1389" spans="2:12">
      <c r="I1389" s="213" t="s">
        <v>1</v>
      </c>
      <c r="J1389" s="213"/>
      <c r="K1389" s="213"/>
      <c r="L1389" s="213"/>
    </row>
    <row r="1390" spans="2:12">
      <c r="I1390" s="213" t="s">
        <v>59</v>
      </c>
      <c r="J1390" s="213"/>
      <c r="K1390" s="213"/>
      <c r="L1390" s="213"/>
    </row>
    <row r="1391" spans="2:12">
      <c r="I1391" s="213" t="s">
        <v>2</v>
      </c>
      <c r="J1391" s="213"/>
      <c r="K1391" s="213"/>
      <c r="L1391" s="213"/>
    </row>
    <row r="1392" spans="2:12">
      <c r="I1392" s="213"/>
      <c r="J1392" s="213"/>
      <c r="K1392" s="213"/>
      <c r="L1392" s="213"/>
    </row>
    <row r="1393" spans="2:12">
      <c r="I1393" s="28"/>
      <c r="J1393" s="28"/>
      <c r="K1393" s="28"/>
      <c r="L1393" s="28"/>
    </row>
    <row r="1394" spans="2:12">
      <c r="H1394" s="3" t="s">
        <v>58</v>
      </c>
      <c r="J1394" s="213" t="s">
        <v>72</v>
      </c>
      <c r="K1394" s="213"/>
      <c r="L1394" s="213"/>
    </row>
    <row r="1396" spans="2:12">
      <c r="B1396" s="1" t="s">
        <v>3</v>
      </c>
      <c r="I1396" s="4" t="s">
        <v>56</v>
      </c>
      <c r="J1396" s="4"/>
      <c r="K1396" s="4"/>
      <c r="L1396" s="28">
        <v>19</v>
      </c>
    </row>
    <row r="1398" spans="2:12">
      <c r="B1398" s="1" t="s">
        <v>4</v>
      </c>
      <c r="D1398" s="214" t="str">
        <f>J1394</f>
        <v>15.03.2023y</v>
      </c>
      <c r="E1398" s="214"/>
      <c r="F1398" s="28"/>
      <c r="G1398" s="28"/>
      <c r="H1398" s="4"/>
      <c r="I1398" s="4" t="s">
        <v>5</v>
      </c>
      <c r="J1398" s="4"/>
      <c r="K1398" s="214" t="str">
        <f>D1398</f>
        <v>15.03.2023y</v>
      </c>
      <c r="L1398" s="214"/>
    </row>
    <row r="1401" spans="2:12">
      <c r="B1401" s="211" t="s">
        <v>7</v>
      </c>
      <c r="C1401" s="211"/>
      <c r="D1401" s="38" t="s">
        <v>193</v>
      </c>
      <c r="E1401" s="38"/>
      <c r="F1401" s="38"/>
      <c r="G1401" s="38"/>
      <c r="H1401" s="38"/>
      <c r="I1401" s="38"/>
      <c r="J1401" s="38"/>
      <c r="K1401" s="38"/>
      <c r="L1401" s="38"/>
    </row>
    <row r="1402" spans="2:12">
      <c r="B1402" s="211" t="s">
        <v>6</v>
      </c>
      <c r="C1402" s="211"/>
      <c r="D1402" s="38" t="s">
        <v>60</v>
      </c>
      <c r="E1402" s="38"/>
      <c r="F1402" s="38"/>
      <c r="G1402" s="38"/>
      <c r="H1402" s="38"/>
      <c r="I1402" s="38"/>
      <c r="J1402" s="38"/>
      <c r="K1402" s="38"/>
      <c r="L1402" s="38"/>
    </row>
    <row r="1403" spans="2:12">
      <c r="B1403" s="29"/>
      <c r="C1403" s="29"/>
      <c r="D1403" s="32" t="s">
        <v>61</v>
      </c>
      <c r="E1403" s="32"/>
      <c r="F1403" s="32"/>
      <c r="G1403" s="32"/>
      <c r="H1403" s="32"/>
      <c r="I1403" s="32"/>
      <c r="J1403" s="32"/>
      <c r="K1403" s="32"/>
      <c r="L1403" s="32"/>
    </row>
    <row r="1404" spans="2:12">
      <c r="B1404" s="29"/>
      <c r="C1404" s="29"/>
      <c r="D1404" s="38" t="s">
        <v>62</v>
      </c>
      <c r="E1404" s="38"/>
      <c r="F1404" s="38"/>
      <c r="G1404" s="38"/>
      <c r="H1404" s="38"/>
      <c r="I1404" s="38"/>
      <c r="J1404" s="38"/>
      <c r="K1404" s="38"/>
      <c r="L1404" s="38"/>
    </row>
    <row r="1405" spans="2:12">
      <c r="D1405" s="4"/>
      <c r="E1405" s="4"/>
      <c r="F1405" s="4"/>
      <c r="G1405" s="4"/>
      <c r="H1405" s="4"/>
      <c r="I1405" s="4"/>
      <c r="J1405" s="4"/>
    </row>
    <row r="1407" spans="2:12">
      <c r="B1407" s="4" t="s">
        <v>8</v>
      </c>
      <c r="C1407" s="4"/>
      <c r="D1407" s="212" t="s">
        <v>63</v>
      </c>
      <c r="E1407" s="212"/>
      <c r="F1407" s="212"/>
      <c r="G1407" s="212"/>
      <c r="H1407" s="212"/>
      <c r="I1407" s="212"/>
    </row>
    <row r="1408" spans="2:12">
      <c r="B1408" s="4" t="s">
        <v>9</v>
      </c>
      <c r="C1408" s="4"/>
      <c r="D1408" s="212"/>
      <c r="E1408" s="212"/>
      <c r="F1408" s="212"/>
      <c r="G1408" s="212"/>
      <c r="H1408" s="212"/>
      <c r="I1408" s="212"/>
    </row>
    <row r="1410" spans="2:12">
      <c r="B1410" s="206" t="s">
        <v>10</v>
      </c>
      <c r="C1410" s="206"/>
      <c r="D1410" s="213" t="s">
        <v>11</v>
      </c>
      <c r="E1410" s="213"/>
      <c r="F1410" s="213"/>
      <c r="G1410" s="213"/>
      <c r="H1410" s="213"/>
      <c r="I1410" s="213"/>
    </row>
    <row r="1412" spans="2:12">
      <c r="B1412" s="206" t="s">
        <v>12</v>
      </c>
      <c r="C1412" s="206"/>
      <c r="D1412" s="215" t="s">
        <v>13</v>
      </c>
      <c r="E1412" s="215"/>
      <c r="F1412" s="215"/>
      <c r="G1412" s="215"/>
      <c r="H1412" s="215"/>
      <c r="I1412" s="215"/>
      <c r="J1412" s="215"/>
      <c r="K1412" s="215"/>
      <c r="L1412" s="215"/>
    </row>
    <row r="1413" spans="2:12">
      <c r="B1413" s="30"/>
      <c r="C1413" s="30"/>
      <c r="D1413" s="31"/>
      <c r="E1413" s="31"/>
      <c r="F1413" s="31"/>
      <c r="G1413" s="31"/>
      <c r="H1413" s="31"/>
      <c r="I1413" s="31"/>
      <c r="J1413" s="31"/>
      <c r="K1413" s="31"/>
      <c r="L1413" s="31"/>
    </row>
    <row r="1414" spans="2:12">
      <c r="B1414" s="208" t="s">
        <v>64</v>
      </c>
      <c r="C1414" s="208"/>
      <c r="D1414" s="209" t="s">
        <v>65</v>
      </c>
      <c r="E1414" s="209"/>
      <c r="F1414" s="209"/>
      <c r="G1414" s="209"/>
      <c r="H1414" s="209"/>
      <c r="I1414" s="209"/>
      <c r="J1414" s="209"/>
      <c r="K1414" s="209"/>
      <c r="L1414" s="209"/>
    </row>
    <row r="1415" spans="2:12">
      <c r="D1415" s="4"/>
      <c r="E1415" s="4"/>
      <c r="F1415" s="4"/>
      <c r="G1415" s="4"/>
      <c r="H1415" s="4"/>
      <c r="I1415" s="4"/>
    </row>
    <row r="1416" spans="2:12">
      <c r="B1416" s="206" t="s">
        <v>14</v>
      </c>
      <c r="C1416" s="206"/>
      <c r="D1416" s="210" t="s">
        <v>55</v>
      </c>
      <c r="E1416" s="210"/>
      <c r="F1416" s="210"/>
      <c r="G1416" s="210"/>
      <c r="H1416" s="210"/>
    </row>
    <row r="1417" spans="2:12">
      <c r="B1417" s="30"/>
      <c r="C1417" s="30"/>
      <c r="D1417" s="210"/>
      <c r="E1417" s="210"/>
      <c r="F1417" s="210"/>
      <c r="G1417" s="210"/>
      <c r="H1417" s="210"/>
    </row>
    <row r="1418" spans="2:12">
      <c r="B1418" s="30"/>
      <c r="C1418" s="30"/>
      <c r="D1418" s="210"/>
      <c r="E1418" s="210"/>
      <c r="F1418" s="210"/>
      <c r="G1418" s="210"/>
      <c r="H1418" s="210"/>
    </row>
    <row r="1420" spans="2:12">
      <c r="B1420" s="206" t="s">
        <v>15</v>
      </c>
      <c r="C1420" s="206"/>
      <c r="D1420" s="207" t="s">
        <v>54</v>
      </c>
      <c r="E1420" s="199"/>
      <c r="F1420" s="199"/>
      <c r="G1420" s="199"/>
      <c r="H1420" s="199"/>
      <c r="I1420" s="199"/>
      <c r="J1420" s="199"/>
      <c r="K1420" s="199"/>
      <c r="L1420" s="199"/>
    </row>
    <row r="1421" spans="2:12">
      <c r="D1421" s="199" t="s">
        <v>53</v>
      </c>
      <c r="E1421" s="199"/>
      <c r="F1421" s="199"/>
      <c r="G1421" s="199"/>
      <c r="H1421" s="199"/>
      <c r="I1421" s="199"/>
      <c r="J1421" s="199"/>
      <c r="K1421" s="199"/>
      <c r="L1421" s="199"/>
    </row>
    <row r="1422" spans="2:12">
      <c r="D1422" s="199" t="s">
        <v>51</v>
      </c>
      <c r="E1422" s="199"/>
      <c r="F1422" s="199"/>
      <c r="G1422" s="199"/>
      <c r="H1422" s="199"/>
      <c r="I1422" s="199"/>
      <c r="J1422" s="199"/>
      <c r="K1422" s="199"/>
      <c r="L1422" s="199"/>
    </row>
    <row r="1423" spans="2:12">
      <c r="D1423" s="207" t="s">
        <v>48</v>
      </c>
      <c r="E1423" s="199"/>
      <c r="F1423" s="199"/>
      <c r="G1423" s="199"/>
      <c r="H1423" s="199"/>
      <c r="I1423" s="199"/>
      <c r="J1423" s="199"/>
      <c r="K1423" s="199"/>
      <c r="L1423" s="199"/>
    </row>
    <row r="1424" spans="2:12">
      <c r="D1424" s="199" t="s">
        <v>52</v>
      </c>
      <c r="E1424" s="199"/>
      <c r="F1424" s="199"/>
      <c r="G1424" s="199"/>
      <c r="H1424" s="199"/>
      <c r="I1424" s="199"/>
      <c r="J1424" s="199"/>
      <c r="K1424" s="199"/>
      <c r="L1424" s="199"/>
    </row>
    <row r="1425" spans="2:12">
      <c r="D1425" s="199" t="s">
        <v>16</v>
      </c>
      <c r="E1425" s="199"/>
      <c r="F1425" s="199"/>
      <c r="G1425" s="199"/>
      <c r="H1425" s="199"/>
      <c r="I1425" s="199"/>
      <c r="J1425" s="199"/>
      <c r="K1425" s="199"/>
      <c r="L1425" s="199"/>
    </row>
    <row r="1426" spans="2:12">
      <c r="B1426" s="20"/>
      <c r="C1426" s="20"/>
      <c r="D1426" s="20"/>
      <c r="E1426" s="20"/>
      <c r="F1426" s="20"/>
      <c r="G1426" s="20"/>
      <c r="H1426" s="20"/>
      <c r="I1426" s="20"/>
      <c r="J1426" s="20"/>
      <c r="K1426" s="20"/>
      <c r="L1426" s="20"/>
    </row>
    <row r="1427" spans="2:12">
      <c r="B1427" s="19" t="s">
        <v>17</v>
      </c>
      <c r="C1427" s="20"/>
      <c r="D1427" s="20"/>
      <c r="E1427" s="20"/>
      <c r="F1427" s="20"/>
      <c r="G1427" s="20"/>
      <c r="H1427" s="20"/>
      <c r="I1427" s="20"/>
      <c r="J1427" s="20"/>
      <c r="K1427" s="20"/>
      <c r="L1427" s="20"/>
    </row>
    <row r="1428" spans="2:12">
      <c r="B1428" s="21" t="s">
        <v>18</v>
      </c>
      <c r="C1428" s="20"/>
      <c r="D1428" s="20"/>
      <c r="E1428" s="20"/>
      <c r="F1428" s="20"/>
      <c r="G1428" s="20"/>
      <c r="H1428" s="20"/>
      <c r="I1428" s="20"/>
      <c r="J1428" s="20"/>
      <c r="K1428" s="20"/>
      <c r="L1428" s="20"/>
    </row>
    <row r="1429" spans="2:12">
      <c r="B1429" s="19" t="s">
        <v>19</v>
      </c>
      <c r="C1429" s="20"/>
      <c r="D1429" s="20"/>
      <c r="E1429" s="20"/>
      <c r="F1429" s="20"/>
      <c r="G1429" s="20"/>
      <c r="H1429" s="20"/>
      <c r="I1429" s="20"/>
      <c r="J1429" s="20"/>
      <c r="K1429" s="20"/>
      <c r="L1429" s="20"/>
    </row>
    <row r="1430" spans="2:12">
      <c r="B1430" s="21" t="s">
        <v>20</v>
      </c>
      <c r="C1430" s="20"/>
      <c r="D1430" s="20"/>
      <c r="E1430" s="20"/>
      <c r="F1430" s="20"/>
      <c r="G1430" s="20"/>
      <c r="H1430" s="20"/>
      <c r="I1430" s="20"/>
      <c r="J1430" s="20"/>
      <c r="K1430" s="20"/>
      <c r="L1430" s="20"/>
    </row>
    <row r="1431" spans="2:12">
      <c r="B1431" s="21" t="s">
        <v>21</v>
      </c>
      <c r="C1431" s="20"/>
      <c r="D1431" s="20"/>
      <c r="E1431" s="20"/>
      <c r="F1431" s="20"/>
      <c r="G1431" s="20"/>
      <c r="H1431" s="20"/>
      <c r="I1431" s="20"/>
      <c r="J1431" s="20"/>
      <c r="K1431" s="20"/>
      <c r="L1431" s="20"/>
    </row>
    <row r="1432" spans="2:12">
      <c r="B1432" s="21" t="s">
        <v>22</v>
      </c>
      <c r="C1432" s="20"/>
      <c r="D1432" s="20"/>
      <c r="E1432" s="20"/>
      <c r="F1432" s="20"/>
      <c r="G1432" s="20"/>
      <c r="H1432" s="20"/>
      <c r="I1432" s="20"/>
      <c r="J1432" s="20"/>
      <c r="K1432" s="20"/>
      <c r="L1432" s="20"/>
    </row>
    <row r="1433" spans="2:12">
      <c r="B1433" s="21" t="s">
        <v>23</v>
      </c>
      <c r="C1433" s="20"/>
      <c r="D1433" s="20"/>
      <c r="E1433" s="20"/>
      <c r="F1433" s="20"/>
      <c r="G1433" s="20"/>
      <c r="H1433" s="20"/>
      <c r="I1433" s="20"/>
      <c r="J1433" s="20"/>
      <c r="K1433" s="20"/>
      <c r="L1433" s="20"/>
    </row>
    <row r="1434" spans="2:12">
      <c r="B1434" s="21" t="s">
        <v>24</v>
      </c>
      <c r="C1434" s="20"/>
      <c r="D1434" s="20"/>
      <c r="E1434" s="20"/>
      <c r="F1434" s="20"/>
      <c r="G1434" s="20"/>
      <c r="H1434" s="20"/>
      <c r="I1434" s="20"/>
      <c r="J1434" s="20"/>
      <c r="K1434" s="20"/>
      <c r="L1434" s="20"/>
    </row>
    <row r="1435" spans="2:12">
      <c r="B1435" s="21" t="s">
        <v>25</v>
      </c>
      <c r="C1435" s="20"/>
      <c r="D1435" s="20"/>
      <c r="E1435" s="20"/>
      <c r="F1435" s="20"/>
      <c r="G1435" s="20"/>
      <c r="H1435" s="20"/>
      <c r="I1435" s="20"/>
      <c r="J1435" s="20"/>
      <c r="K1435" s="20"/>
      <c r="L1435" s="20"/>
    </row>
    <row r="1436" spans="2:12">
      <c r="B1436" s="21" t="s">
        <v>26</v>
      </c>
      <c r="C1436" s="20"/>
      <c r="D1436" s="20"/>
      <c r="E1436" s="20"/>
      <c r="F1436" s="20"/>
      <c r="G1436" s="20"/>
      <c r="H1436" s="20"/>
      <c r="I1436" s="20"/>
      <c r="J1436" s="20"/>
      <c r="K1436" s="20"/>
      <c r="L1436" s="20"/>
    </row>
    <row r="1437" spans="2:12">
      <c r="B1437" s="21" t="s">
        <v>27</v>
      </c>
      <c r="C1437" s="20"/>
      <c r="D1437" s="20"/>
      <c r="E1437" s="20"/>
      <c r="F1437" s="20"/>
      <c r="G1437" s="20"/>
      <c r="H1437" s="20"/>
      <c r="I1437" s="20"/>
      <c r="J1437" s="20"/>
      <c r="K1437" s="20"/>
      <c r="L1437" s="20"/>
    </row>
    <row r="1438" spans="2:12">
      <c r="B1438" s="5" t="s">
        <v>28</v>
      </c>
    </row>
    <row r="1439" spans="2:12">
      <c r="B1439" s="5" t="s">
        <v>29</v>
      </c>
    </row>
    <row r="1440" spans="2:12">
      <c r="B1440" s="5" t="s">
        <v>30</v>
      </c>
    </row>
    <row r="1441" spans="2:12">
      <c r="B1441" s="5"/>
    </row>
    <row r="1442" spans="2:12">
      <c r="B1442" s="5" t="s">
        <v>31</v>
      </c>
    </row>
    <row r="1443" spans="2:12">
      <c r="B1443" s="5" t="s">
        <v>32</v>
      </c>
    </row>
    <row r="1444" spans="2:12">
      <c r="B1444" s="5" t="s">
        <v>33</v>
      </c>
    </row>
    <row r="1445" spans="2:12">
      <c r="B1445" s="5"/>
    </row>
    <row r="1446" spans="2:12">
      <c r="B1446" s="5" t="s">
        <v>34</v>
      </c>
    </row>
    <row r="1447" spans="2:12" ht="16.5" thickBot="1">
      <c r="B1447" s="5" t="s">
        <v>35</v>
      </c>
    </row>
    <row r="1448" spans="2:12" ht="25.5">
      <c r="B1448" s="200" t="s">
        <v>36</v>
      </c>
      <c r="C1448" s="203" t="s">
        <v>37</v>
      </c>
      <c r="D1448" s="9" t="s">
        <v>38</v>
      </c>
      <c r="E1448" s="10" t="s">
        <v>40</v>
      </c>
      <c r="F1448" s="10" t="s">
        <v>41</v>
      </c>
      <c r="G1448" s="9" t="s">
        <v>42</v>
      </c>
      <c r="H1448" s="9" t="s">
        <v>44</v>
      </c>
      <c r="I1448" s="203" t="s">
        <v>46</v>
      </c>
    </row>
    <row r="1449" spans="2:12">
      <c r="B1449" s="201"/>
      <c r="C1449" s="204"/>
      <c r="D1449" s="11"/>
      <c r="E1449" s="11" t="s">
        <v>49</v>
      </c>
      <c r="F1449" s="11" t="s">
        <v>50</v>
      </c>
      <c r="G1449" s="12"/>
      <c r="H1449" s="11"/>
      <c r="I1449" s="204"/>
    </row>
    <row r="1450" spans="2:12">
      <c r="B1450" s="201"/>
      <c r="C1450" s="204"/>
      <c r="D1450" s="13" t="s">
        <v>39</v>
      </c>
      <c r="E1450" s="14"/>
      <c r="F1450" s="14"/>
      <c r="G1450" s="12" t="s">
        <v>43</v>
      </c>
      <c r="H1450" s="11" t="s">
        <v>45</v>
      </c>
      <c r="I1450" s="204"/>
    </row>
    <row r="1451" spans="2:12" ht="16.5" thickBot="1">
      <c r="B1451" s="202"/>
      <c r="C1451" s="205"/>
      <c r="D1451" s="15"/>
      <c r="E1451" s="15"/>
      <c r="F1451" s="15"/>
      <c r="G1451" s="15"/>
      <c r="H1451" s="16"/>
      <c r="I1451" s="205"/>
    </row>
    <row r="1452" spans="2:12" ht="16.5" thickBot="1">
      <c r="B1452" s="197">
        <v>1</v>
      </c>
      <c r="C1452" s="7">
        <v>1</v>
      </c>
      <c r="D1452" s="7">
        <v>25</v>
      </c>
      <c r="E1452" s="7">
        <v>5</v>
      </c>
      <c r="F1452" s="23">
        <v>4.9950000000000001</v>
      </c>
      <c r="G1452" s="7">
        <f>F1452-E1452</f>
        <v>-4.9999999999998934E-3</v>
      </c>
      <c r="H1452" s="7">
        <f>((F1452-E1452)/E1452)*100</f>
        <v>-9.9999999999997882E-2</v>
      </c>
      <c r="I1452" s="8"/>
    </row>
    <row r="1453" spans="2:12" ht="16.5" thickBot="1">
      <c r="B1453" s="198"/>
      <c r="C1453" s="7">
        <v>2</v>
      </c>
      <c r="D1453" s="7">
        <v>25</v>
      </c>
      <c r="E1453" s="7">
        <v>5</v>
      </c>
      <c r="F1453" s="23">
        <v>4.9969999999999999</v>
      </c>
      <c r="G1453" s="7">
        <f>F1453-E1453</f>
        <v>-3.0000000000001137E-3</v>
      </c>
      <c r="H1453" s="7">
        <f>((F1453-E1453)/E1453)*100</f>
        <v>-6.0000000000002274E-2</v>
      </c>
      <c r="I1453" s="8"/>
      <c r="L1453" s="24">
        <f>(H1452+H1453)/2</f>
        <v>-8.0000000000000071E-2</v>
      </c>
    </row>
    <row r="1455" spans="2:12">
      <c r="C1455" s="6" t="s">
        <v>47</v>
      </c>
    </row>
    <row r="1456" spans="2:12">
      <c r="B1456" s="6"/>
    </row>
    <row r="1457" spans="2:12" ht="18.75">
      <c r="B1457" s="6"/>
      <c r="C1457" s="34" t="s">
        <v>66</v>
      </c>
      <c r="D1457" s="34"/>
      <c r="E1457" s="34"/>
      <c r="F1457" s="36" t="s">
        <v>73</v>
      </c>
      <c r="G1457" s="36"/>
      <c r="H1457" s="36"/>
      <c r="I1457" s="36"/>
      <c r="J1457" s="36"/>
      <c r="K1457" s="36"/>
      <c r="L1457" s="36"/>
    </row>
    <row r="1458" spans="2:12">
      <c r="B1458" s="6"/>
      <c r="D1458" s="4"/>
      <c r="E1458" s="4"/>
      <c r="F1458" s="4"/>
      <c r="G1458" s="4"/>
      <c r="H1458" s="4"/>
      <c r="I1458" s="4"/>
    </row>
    <row r="1459" spans="2:12">
      <c r="B1459" s="6"/>
      <c r="D1459" s="1" t="s">
        <v>68</v>
      </c>
    </row>
    <row r="1460" spans="2:12"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  <c r="L1460" s="22"/>
    </row>
    <row r="1461" spans="2:12">
      <c r="B1461" s="22" t="s">
        <v>194</v>
      </c>
      <c r="D1461" s="22"/>
      <c r="E1461" s="22"/>
      <c r="F1461" s="22"/>
      <c r="G1461" s="22"/>
      <c r="H1461" s="22"/>
      <c r="I1461" s="22"/>
      <c r="J1461" s="22"/>
      <c r="K1461" s="22"/>
      <c r="L1461" s="22"/>
    </row>
    <row r="1462" spans="2:12"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  <c r="L1462" s="22"/>
    </row>
    <row r="1463" spans="2:12">
      <c r="B1463" s="6"/>
      <c r="C1463" s="6"/>
    </row>
    <row r="1466" spans="2:12">
      <c r="I1466" s="213" t="s">
        <v>0</v>
      </c>
      <c r="J1466" s="213"/>
      <c r="K1466" s="213"/>
      <c r="L1466" s="213"/>
    </row>
    <row r="1467" spans="2:12">
      <c r="I1467" s="213" t="s">
        <v>1</v>
      </c>
      <c r="J1467" s="213"/>
      <c r="K1467" s="213"/>
      <c r="L1467" s="213"/>
    </row>
    <row r="1468" spans="2:12">
      <c r="I1468" s="213" t="s">
        <v>59</v>
      </c>
      <c r="J1468" s="213"/>
      <c r="K1468" s="213"/>
      <c r="L1468" s="213"/>
    </row>
    <row r="1469" spans="2:12">
      <c r="I1469" s="213" t="s">
        <v>2</v>
      </c>
      <c r="J1469" s="213"/>
      <c r="K1469" s="213"/>
      <c r="L1469" s="213"/>
    </row>
    <row r="1470" spans="2:12">
      <c r="I1470" s="213"/>
      <c r="J1470" s="213"/>
      <c r="K1470" s="213"/>
      <c r="L1470" s="213"/>
    </row>
    <row r="1471" spans="2:12">
      <c r="I1471" s="28"/>
      <c r="J1471" s="28"/>
      <c r="K1471" s="28"/>
      <c r="L1471" s="28"/>
    </row>
    <row r="1472" spans="2:12">
      <c r="H1472" s="3" t="s">
        <v>58</v>
      </c>
      <c r="J1472" s="213" t="s">
        <v>72</v>
      </c>
      <c r="K1472" s="213"/>
      <c r="L1472" s="213"/>
    </row>
    <row r="1474" spans="2:12">
      <c r="B1474" s="1" t="s">
        <v>3</v>
      </c>
      <c r="I1474" s="4" t="s">
        <v>56</v>
      </c>
      <c r="J1474" s="4"/>
      <c r="K1474" s="4"/>
      <c r="L1474" s="28">
        <v>20</v>
      </c>
    </row>
    <row r="1476" spans="2:12">
      <c r="B1476" s="1" t="s">
        <v>4</v>
      </c>
      <c r="D1476" s="214" t="str">
        <f>J1472</f>
        <v>15.03.2023y</v>
      </c>
      <c r="E1476" s="214"/>
      <c r="F1476" s="28"/>
      <c r="G1476" s="28"/>
      <c r="H1476" s="4"/>
      <c r="I1476" s="4" t="s">
        <v>5</v>
      </c>
      <c r="J1476" s="4"/>
      <c r="K1476" s="214" t="str">
        <f>D1476</f>
        <v>15.03.2023y</v>
      </c>
      <c r="L1476" s="214"/>
    </row>
    <row r="1479" spans="2:12">
      <c r="B1479" s="211" t="s">
        <v>7</v>
      </c>
      <c r="C1479" s="211"/>
      <c r="D1479" s="38" t="s">
        <v>193</v>
      </c>
      <c r="E1479" s="38"/>
      <c r="F1479" s="38"/>
      <c r="G1479" s="38"/>
      <c r="H1479" s="38"/>
      <c r="I1479" s="38"/>
      <c r="J1479" s="38"/>
      <c r="K1479" s="38"/>
      <c r="L1479" s="38"/>
    </row>
    <row r="1480" spans="2:12">
      <c r="B1480" s="211" t="s">
        <v>6</v>
      </c>
      <c r="C1480" s="211"/>
      <c r="D1480" s="38" t="s">
        <v>60</v>
      </c>
      <c r="E1480" s="38"/>
      <c r="F1480" s="38"/>
      <c r="G1480" s="38"/>
      <c r="H1480" s="38"/>
      <c r="I1480" s="38"/>
      <c r="J1480" s="38"/>
      <c r="K1480" s="38"/>
      <c r="L1480" s="38"/>
    </row>
    <row r="1481" spans="2:12">
      <c r="B1481" s="29"/>
      <c r="C1481" s="29"/>
      <c r="D1481" s="32" t="s">
        <v>61</v>
      </c>
      <c r="E1481" s="32"/>
      <c r="F1481" s="32"/>
      <c r="G1481" s="32"/>
      <c r="H1481" s="32"/>
      <c r="I1481" s="32"/>
      <c r="J1481" s="32"/>
      <c r="K1481" s="32"/>
      <c r="L1481" s="32"/>
    </row>
    <row r="1482" spans="2:12">
      <c r="B1482" s="29"/>
      <c r="C1482" s="29"/>
      <c r="D1482" s="38" t="s">
        <v>62</v>
      </c>
      <c r="E1482" s="38"/>
      <c r="F1482" s="38"/>
      <c r="G1482" s="38"/>
      <c r="H1482" s="38"/>
      <c r="I1482" s="38"/>
      <c r="J1482" s="38"/>
      <c r="K1482" s="38"/>
      <c r="L1482" s="38"/>
    </row>
    <row r="1483" spans="2:12">
      <c r="D1483" s="4"/>
      <c r="E1483" s="4"/>
      <c r="F1483" s="4"/>
      <c r="G1483" s="4"/>
      <c r="H1483" s="4"/>
      <c r="I1483" s="4"/>
      <c r="J1483" s="4"/>
    </row>
    <row r="1485" spans="2:12">
      <c r="B1485" s="4" t="s">
        <v>8</v>
      </c>
      <c r="C1485" s="4"/>
      <c r="D1485" s="212" t="s">
        <v>63</v>
      </c>
      <c r="E1485" s="212"/>
      <c r="F1485" s="212"/>
      <c r="G1485" s="212"/>
      <c r="H1485" s="212"/>
      <c r="I1485" s="212"/>
    </row>
    <row r="1486" spans="2:12">
      <c r="B1486" s="4" t="s">
        <v>9</v>
      </c>
      <c r="C1486" s="4"/>
      <c r="D1486" s="212"/>
      <c r="E1486" s="212"/>
      <c r="F1486" s="212"/>
      <c r="G1486" s="212"/>
      <c r="H1486" s="212"/>
      <c r="I1486" s="212"/>
    </row>
    <row r="1488" spans="2:12">
      <c r="B1488" s="206" t="s">
        <v>10</v>
      </c>
      <c r="C1488" s="206"/>
      <c r="D1488" s="213" t="s">
        <v>11</v>
      </c>
      <c r="E1488" s="213"/>
      <c r="F1488" s="213"/>
      <c r="G1488" s="213"/>
      <c r="H1488" s="213"/>
      <c r="I1488" s="213"/>
    </row>
    <row r="1490" spans="2:12">
      <c r="B1490" s="206" t="s">
        <v>12</v>
      </c>
      <c r="C1490" s="206"/>
      <c r="D1490" s="215" t="s">
        <v>13</v>
      </c>
      <c r="E1490" s="215"/>
      <c r="F1490" s="215"/>
      <c r="G1490" s="215"/>
      <c r="H1490" s="215"/>
      <c r="I1490" s="215"/>
      <c r="J1490" s="215"/>
      <c r="K1490" s="215"/>
      <c r="L1490" s="215"/>
    </row>
    <row r="1491" spans="2:12">
      <c r="B1491" s="30"/>
      <c r="C1491" s="30"/>
      <c r="D1491" s="31"/>
      <c r="E1491" s="31"/>
      <c r="F1491" s="31"/>
      <c r="G1491" s="31"/>
      <c r="H1491" s="31"/>
      <c r="I1491" s="31"/>
      <c r="J1491" s="31"/>
      <c r="K1491" s="31"/>
      <c r="L1491" s="31"/>
    </row>
    <row r="1492" spans="2:12">
      <c r="B1492" s="208" t="s">
        <v>64</v>
      </c>
      <c r="C1492" s="208"/>
      <c r="D1492" s="209" t="s">
        <v>65</v>
      </c>
      <c r="E1492" s="209"/>
      <c r="F1492" s="209"/>
      <c r="G1492" s="209"/>
      <c r="H1492" s="209"/>
      <c r="I1492" s="209"/>
      <c r="J1492" s="209"/>
      <c r="K1492" s="209"/>
      <c r="L1492" s="209"/>
    </row>
    <row r="1493" spans="2:12">
      <c r="D1493" s="4"/>
      <c r="E1493" s="4"/>
      <c r="F1493" s="4"/>
      <c r="G1493" s="4"/>
      <c r="H1493" s="4"/>
      <c r="I1493" s="4"/>
    </row>
    <row r="1494" spans="2:12">
      <c r="B1494" s="206" t="s">
        <v>14</v>
      </c>
      <c r="C1494" s="206"/>
      <c r="D1494" s="210" t="s">
        <v>55</v>
      </c>
      <c r="E1494" s="210"/>
      <c r="F1494" s="210"/>
      <c r="G1494" s="210"/>
      <c r="H1494" s="210"/>
    </row>
    <row r="1495" spans="2:12">
      <c r="B1495" s="30"/>
      <c r="C1495" s="30"/>
      <c r="D1495" s="210"/>
      <c r="E1495" s="210"/>
      <c r="F1495" s="210"/>
      <c r="G1495" s="210"/>
      <c r="H1495" s="210"/>
    </row>
    <row r="1496" spans="2:12">
      <c r="B1496" s="30"/>
      <c r="C1496" s="30"/>
      <c r="D1496" s="210"/>
      <c r="E1496" s="210"/>
      <c r="F1496" s="210"/>
      <c r="G1496" s="210"/>
      <c r="H1496" s="210"/>
    </row>
    <row r="1498" spans="2:12">
      <c r="B1498" s="206" t="s">
        <v>15</v>
      </c>
      <c r="C1498" s="206"/>
      <c r="D1498" s="207" t="s">
        <v>54</v>
      </c>
      <c r="E1498" s="199"/>
      <c r="F1498" s="199"/>
      <c r="G1498" s="199"/>
      <c r="H1498" s="199"/>
      <c r="I1498" s="199"/>
      <c r="J1498" s="199"/>
      <c r="K1498" s="199"/>
      <c r="L1498" s="199"/>
    </row>
    <row r="1499" spans="2:12">
      <c r="D1499" s="199" t="s">
        <v>53</v>
      </c>
      <c r="E1499" s="199"/>
      <c r="F1499" s="199"/>
      <c r="G1499" s="199"/>
      <c r="H1499" s="199"/>
      <c r="I1499" s="199"/>
      <c r="J1499" s="199"/>
      <c r="K1499" s="199"/>
      <c r="L1499" s="199"/>
    </row>
    <row r="1500" spans="2:12">
      <c r="D1500" s="199" t="s">
        <v>51</v>
      </c>
      <c r="E1500" s="199"/>
      <c r="F1500" s="199"/>
      <c r="G1500" s="199"/>
      <c r="H1500" s="199"/>
      <c r="I1500" s="199"/>
      <c r="J1500" s="199"/>
      <c r="K1500" s="199"/>
      <c r="L1500" s="199"/>
    </row>
    <row r="1501" spans="2:12">
      <c r="D1501" s="207" t="s">
        <v>48</v>
      </c>
      <c r="E1501" s="199"/>
      <c r="F1501" s="199"/>
      <c r="G1501" s="199"/>
      <c r="H1501" s="199"/>
      <c r="I1501" s="199"/>
      <c r="J1501" s="199"/>
      <c r="K1501" s="199"/>
      <c r="L1501" s="199"/>
    </row>
    <row r="1502" spans="2:12">
      <c r="D1502" s="199" t="s">
        <v>52</v>
      </c>
      <c r="E1502" s="199"/>
      <c r="F1502" s="199"/>
      <c r="G1502" s="199"/>
      <c r="H1502" s="199"/>
      <c r="I1502" s="199"/>
      <c r="J1502" s="199"/>
      <c r="K1502" s="199"/>
      <c r="L1502" s="199"/>
    </row>
    <row r="1503" spans="2:12">
      <c r="D1503" s="199" t="s">
        <v>16</v>
      </c>
      <c r="E1503" s="199"/>
      <c r="F1503" s="199"/>
      <c r="G1503" s="199"/>
      <c r="H1503" s="199"/>
      <c r="I1503" s="199"/>
      <c r="J1503" s="199"/>
      <c r="K1503" s="199"/>
      <c r="L1503" s="199"/>
    </row>
    <row r="1504" spans="2:12">
      <c r="B1504" s="20"/>
      <c r="C1504" s="20"/>
      <c r="D1504" s="20"/>
      <c r="E1504" s="20"/>
      <c r="F1504" s="20"/>
      <c r="G1504" s="20"/>
      <c r="H1504" s="20"/>
      <c r="I1504" s="20"/>
      <c r="J1504" s="20"/>
      <c r="K1504" s="20"/>
      <c r="L1504" s="20"/>
    </row>
    <row r="1505" spans="2:12">
      <c r="B1505" s="19" t="s">
        <v>17</v>
      </c>
      <c r="C1505" s="20"/>
      <c r="D1505" s="20"/>
      <c r="E1505" s="20"/>
      <c r="F1505" s="20"/>
      <c r="G1505" s="20"/>
      <c r="H1505" s="20"/>
      <c r="I1505" s="20"/>
      <c r="J1505" s="20"/>
      <c r="K1505" s="20"/>
      <c r="L1505" s="20"/>
    </row>
    <row r="1506" spans="2:12">
      <c r="B1506" s="21" t="s">
        <v>18</v>
      </c>
      <c r="C1506" s="20"/>
      <c r="D1506" s="20"/>
      <c r="E1506" s="20"/>
      <c r="F1506" s="20"/>
      <c r="G1506" s="20"/>
      <c r="H1506" s="20"/>
      <c r="I1506" s="20"/>
      <c r="J1506" s="20"/>
      <c r="K1506" s="20"/>
      <c r="L1506" s="20"/>
    </row>
    <row r="1507" spans="2:12">
      <c r="B1507" s="19" t="s">
        <v>19</v>
      </c>
      <c r="C1507" s="20"/>
      <c r="D1507" s="20"/>
      <c r="E1507" s="20"/>
      <c r="F1507" s="20"/>
      <c r="G1507" s="20"/>
      <c r="H1507" s="20"/>
      <c r="I1507" s="20"/>
      <c r="J1507" s="20"/>
      <c r="K1507" s="20"/>
      <c r="L1507" s="20"/>
    </row>
    <row r="1508" spans="2:12">
      <c r="B1508" s="21" t="s">
        <v>20</v>
      </c>
      <c r="C1508" s="20"/>
      <c r="D1508" s="20"/>
      <c r="E1508" s="20"/>
      <c r="F1508" s="20"/>
      <c r="G1508" s="20"/>
      <c r="H1508" s="20"/>
      <c r="I1508" s="20"/>
      <c r="J1508" s="20"/>
      <c r="K1508" s="20"/>
      <c r="L1508" s="20"/>
    </row>
    <row r="1509" spans="2:12">
      <c r="B1509" s="21" t="s">
        <v>21</v>
      </c>
      <c r="C1509" s="20"/>
      <c r="D1509" s="20"/>
      <c r="E1509" s="20"/>
      <c r="F1509" s="20"/>
      <c r="G1509" s="20"/>
      <c r="H1509" s="20"/>
      <c r="I1509" s="20"/>
      <c r="J1509" s="20"/>
      <c r="K1509" s="20"/>
      <c r="L1509" s="20"/>
    </row>
    <row r="1510" spans="2:12">
      <c r="B1510" s="21" t="s">
        <v>22</v>
      </c>
      <c r="C1510" s="20"/>
      <c r="D1510" s="20"/>
      <c r="E1510" s="20"/>
      <c r="F1510" s="20"/>
      <c r="G1510" s="20"/>
      <c r="H1510" s="20"/>
      <c r="I1510" s="20"/>
      <c r="J1510" s="20"/>
      <c r="K1510" s="20"/>
      <c r="L1510" s="20"/>
    </row>
    <row r="1511" spans="2:12">
      <c r="B1511" s="21" t="s">
        <v>23</v>
      </c>
      <c r="C1511" s="20"/>
      <c r="D1511" s="20"/>
      <c r="E1511" s="20"/>
      <c r="F1511" s="20"/>
      <c r="G1511" s="20"/>
      <c r="H1511" s="20"/>
      <c r="I1511" s="20"/>
      <c r="J1511" s="20"/>
      <c r="K1511" s="20"/>
      <c r="L1511" s="20"/>
    </row>
    <row r="1512" spans="2:12">
      <c r="B1512" s="21" t="s">
        <v>24</v>
      </c>
      <c r="C1512" s="20"/>
      <c r="D1512" s="20"/>
      <c r="E1512" s="20"/>
      <c r="F1512" s="20"/>
      <c r="G1512" s="20"/>
      <c r="H1512" s="20"/>
      <c r="I1512" s="20"/>
      <c r="J1512" s="20"/>
      <c r="K1512" s="20"/>
      <c r="L1512" s="20"/>
    </row>
    <row r="1513" spans="2:12">
      <c r="B1513" s="21" t="s">
        <v>25</v>
      </c>
      <c r="C1513" s="20"/>
      <c r="D1513" s="20"/>
      <c r="E1513" s="20"/>
      <c r="F1513" s="20"/>
      <c r="G1513" s="20"/>
      <c r="H1513" s="20"/>
      <c r="I1513" s="20"/>
      <c r="J1513" s="20"/>
      <c r="K1513" s="20"/>
      <c r="L1513" s="20"/>
    </row>
    <row r="1514" spans="2:12">
      <c r="B1514" s="21" t="s">
        <v>26</v>
      </c>
      <c r="C1514" s="20"/>
      <c r="D1514" s="20"/>
      <c r="E1514" s="20"/>
      <c r="F1514" s="20"/>
      <c r="G1514" s="20"/>
      <c r="H1514" s="20"/>
      <c r="I1514" s="20"/>
      <c r="J1514" s="20"/>
      <c r="K1514" s="20"/>
      <c r="L1514" s="20"/>
    </row>
    <row r="1515" spans="2:12">
      <c r="B1515" s="21" t="s">
        <v>27</v>
      </c>
      <c r="C1515" s="20"/>
      <c r="D1515" s="20"/>
      <c r="E1515" s="20"/>
      <c r="F1515" s="20"/>
      <c r="G1515" s="20"/>
      <c r="H1515" s="20"/>
      <c r="I1515" s="20"/>
      <c r="J1515" s="20"/>
      <c r="K1515" s="20"/>
      <c r="L1515" s="20"/>
    </row>
    <row r="1516" spans="2:12">
      <c r="B1516" s="5" t="s">
        <v>28</v>
      </c>
    </row>
    <row r="1517" spans="2:12">
      <c r="B1517" s="5" t="s">
        <v>29</v>
      </c>
    </row>
    <row r="1518" spans="2:12">
      <c r="B1518" s="5" t="s">
        <v>30</v>
      </c>
    </row>
    <row r="1519" spans="2:12">
      <c r="B1519" s="5"/>
    </row>
    <row r="1520" spans="2:12">
      <c r="B1520" s="5" t="s">
        <v>31</v>
      </c>
    </row>
    <row r="1521" spans="2:12">
      <c r="B1521" s="5" t="s">
        <v>32</v>
      </c>
    </row>
    <row r="1522" spans="2:12">
      <c r="B1522" s="5" t="s">
        <v>33</v>
      </c>
    </row>
    <row r="1523" spans="2:12">
      <c r="B1523" s="5"/>
    </row>
    <row r="1524" spans="2:12">
      <c r="B1524" s="5" t="s">
        <v>34</v>
      </c>
    </row>
    <row r="1525" spans="2:12" ht="16.5" thickBot="1">
      <c r="B1525" s="5" t="s">
        <v>35</v>
      </c>
    </row>
    <row r="1526" spans="2:12" ht="25.5">
      <c r="B1526" s="200" t="s">
        <v>36</v>
      </c>
      <c r="C1526" s="203" t="s">
        <v>37</v>
      </c>
      <c r="D1526" s="9" t="s">
        <v>38</v>
      </c>
      <c r="E1526" s="10" t="s">
        <v>40</v>
      </c>
      <c r="F1526" s="10" t="s">
        <v>41</v>
      </c>
      <c r="G1526" s="9" t="s">
        <v>42</v>
      </c>
      <c r="H1526" s="9" t="s">
        <v>44</v>
      </c>
      <c r="I1526" s="203" t="s">
        <v>46</v>
      </c>
    </row>
    <row r="1527" spans="2:12">
      <c r="B1527" s="201"/>
      <c r="C1527" s="204"/>
      <c r="D1527" s="11"/>
      <c r="E1527" s="11" t="s">
        <v>49</v>
      </c>
      <c r="F1527" s="11" t="s">
        <v>50</v>
      </c>
      <c r="G1527" s="12"/>
      <c r="H1527" s="11"/>
      <c r="I1527" s="204"/>
    </row>
    <row r="1528" spans="2:12">
      <c r="B1528" s="201"/>
      <c r="C1528" s="204"/>
      <c r="D1528" s="13" t="s">
        <v>39</v>
      </c>
      <c r="E1528" s="14"/>
      <c r="F1528" s="14"/>
      <c r="G1528" s="12" t="s">
        <v>43</v>
      </c>
      <c r="H1528" s="11" t="s">
        <v>45</v>
      </c>
      <c r="I1528" s="204"/>
    </row>
    <row r="1529" spans="2:12" ht="16.5" thickBot="1">
      <c r="B1529" s="202"/>
      <c r="C1529" s="205"/>
      <c r="D1529" s="15"/>
      <c r="E1529" s="15"/>
      <c r="F1529" s="15"/>
      <c r="G1529" s="15"/>
      <c r="H1529" s="16"/>
      <c r="I1529" s="205"/>
    </row>
    <row r="1530" spans="2:12" ht="16.5" thickBot="1">
      <c r="B1530" s="197">
        <v>1</v>
      </c>
      <c r="C1530" s="7">
        <v>1</v>
      </c>
      <c r="D1530" s="7">
        <v>25</v>
      </c>
      <c r="E1530" s="7">
        <v>5</v>
      </c>
      <c r="F1530" s="23">
        <v>4.9930000000000003</v>
      </c>
      <c r="G1530" s="7">
        <f>F1530-E1530</f>
        <v>-6.9999999999996732E-3</v>
      </c>
      <c r="H1530" s="7">
        <f>((F1530-E1530)/E1530)*100</f>
        <v>-0.13999999999999346</v>
      </c>
      <c r="I1530" s="8"/>
    </row>
    <row r="1531" spans="2:12" ht="16.5" thickBot="1">
      <c r="B1531" s="198"/>
      <c r="C1531" s="7">
        <v>2</v>
      </c>
      <c r="D1531" s="7">
        <v>25</v>
      </c>
      <c r="E1531" s="7">
        <v>5</v>
      </c>
      <c r="F1531" s="23">
        <v>4.9989999999999997</v>
      </c>
      <c r="G1531" s="7">
        <f>F1531-E1531</f>
        <v>-1.000000000000334E-3</v>
      </c>
      <c r="H1531" s="7">
        <f>((F1531-E1531)/E1531)*100</f>
        <v>-2.0000000000006679E-2</v>
      </c>
      <c r="I1531" s="8"/>
      <c r="L1531" s="24">
        <f>(H1530+H1531)/2</f>
        <v>-8.0000000000000071E-2</v>
      </c>
    </row>
    <row r="1533" spans="2:12">
      <c r="C1533" s="6" t="s">
        <v>47</v>
      </c>
    </row>
    <row r="1534" spans="2:12">
      <c r="B1534" s="6"/>
    </row>
    <row r="1535" spans="2:12" ht="18.75">
      <c r="B1535" s="6"/>
      <c r="C1535" s="34" t="s">
        <v>66</v>
      </c>
      <c r="D1535" s="34"/>
      <c r="E1535" s="34"/>
      <c r="F1535" s="36" t="s">
        <v>73</v>
      </c>
      <c r="G1535" s="36"/>
      <c r="H1535" s="36"/>
      <c r="I1535" s="36"/>
      <c r="J1535" s="36"/>
      <c r="K1535" s="36"/>
      <c r="L1535" s="36"/>
    </row>
    <row r="1536" spans="2:12">
      <c r="B1536" s="6"/>
      <c r="D1536" s="4"/>
      <c r="E1536" s="4"/>
      <c r="F1536" s="4"/>
      <c r="G1536" s="4"/>
      <c r="H1536" s="4"/>
      <c r="I1536" s="4"/>
    </row>
    <row r="1537" spans="2:12">
      <c r="B1537" s="6"/>
      <c r="D1537" s="1" t="s">
        <v>68</v>
      </c>
    </row>
    <row r="1538" spans="2:12"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  <c r="L1538" s="22"/>
    </row>
    <row r="1539" spans="2:12">
      <c r="B1539" s="22" t="s">
        <v>194</v>
      </c>
      <c r="D1539" s="22"/>
      <c r="E1539" s="22"/>
      <c r="F1539" s="22"/>
      <c r="G1539" s="22"/>
      <c r="H1539" s="22"/>
      <c r="I1539" s="22"/>
      <c r="J1539" s="22"/>
      <c r="K1539" s="22"/>
      <c r="L1539" s="22"/>
    </row>
    <row r="1540" spans="2:12"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  <c r="L1540" s="22"/>
    </row>
  </sheetData>
  <mergeCells count="580">
    <mergeCell ref="I2:L2"/>
    <mergeCell ref="I3:L3"/>
    <mergeCell ref="I4:L4"/>
    <mergeCell ref="I5:L6"/>
    <mergeCell ref="J8:L8"/>
    <mergeCell ref="D12:E12"/>
    <mergeCell ref="K12:L12"/>
    <mergeCell ref="B28:C28"/>
    <mergeCell ref="D28:L28"/>
    <mergeCell ref="B30:C30"/>
    <mergeCell ref="D30:H32"/>
    <mergeCell ref="B34:C34"/>
    <mergeCell ref="D34:L34"/>
    <mergeCell ref="B15:C15"/>
    <mergeCell ref="B16:C16"/>
    <mergeCell ref="D21:I22"/>
    <mergeCell ref="B24:C24"/>
    <mergeCell ref="D24:I24"/>
    <mergeCell ref="B26:C26"/>
    <mergeCell ref="D26:L26"/>
    <mergeCell ref="B66:B67"/>
    <mergeCell ref="I78:L78"/>
    <mergeCell ref="I79:L79"/>
    <mergeCell ref="I80:L80"/>
    <mergeCell ref="D35:L35"/>
    <mergeCell ref="D36:L36"/>
    <mergeCell ref="D37:L37"/>
    <mergeCell ref="D38:L38"/>
    <mergeCell ref="D39:L39"/>
    <mergeCell ref="B62:B65"/>
    <mergeCell ref="C62:C65"/>
    <mergeCell ref="I62:I65"/>
    <mergeCell ref="D97:I98"/>
    <mergeCell ref="B100:C100"/>
    <mergeCell ref="D100:I100"/>
    <mergeCell ref="B102:C102"/>
    <mergeCell ref="D102:L102"/>
    <mergeCell ref="B104:C104"/>
    <mergeCell ref="D104:L104"/>
    <mergeCell ref="I81:L82"/>
    <mergeCell ref="J84:L84"/>
    <mergeCell ref="D88:E88"/>
    <mergeCell ref="K88:L88"/>
    <mergeCell ref="B91:C91"/>
    <mergeCell ref="B92:C92"/>
    <mergeCell ref="D113:L113"/>
    <mergeCell ref="D114:L114"/>
    <mergeCell ref="D115:L115"/>
    <mergeCell ref="B138:B141"/>
    <mergeCell ref="C138:C141"/>
    <mergeCell ref="I138:I141"/>
    <mergeCell ref="B106:C106"/>
    <mergeCell ref="D106:H108"/>
    <mergeCell ref="B110:C110"/>
    <mergeCell ref="D110:L110"/>
    <mergeCell ref="D111:L111"/>
    <mergeCell ref="D112:L112"/>
    <mergeCell ref="I157:L158"/>
    <mergeCell ref="J160:L160"/>
    <mergeCell ref="D164:E164"/>
    <mergeCell ref="K164:L164"/>
    <mergeCell ref="B167:C167"/>
    <mergeCell ref="B168:C168"/>
    <mergeCell ref="B142:B143"/>
    <mergeCell ref="I154:L154"/>
    <mergeCell ref="I155:L155"/>
    <mergeCell ref="I156:L156"/>
    <mergeCell ref="B182:C182"/>
    <mergeCell ref="D182:H184"/>
    <mergeCell ref="B186:C186"/>
    <mergeCell ref="D186:L186"/>
    <mergeCell ref="D187:L187"/>
    <mergeCell ref="D188:L188"/>
    <mergeCell ref="D173:I174"/>
    <mergeCell ref="B176:C176"/>
    <mergeCell ref="D176:I176"/>
    <mergeCell ref="B178:C178"/>
    <mergeCell ref="D178:L178"/>
    <mergeCell ref="B180:C180"/>
    <mergeCell ref="D180:L180"/>
    <mergeCell ref="B218:B219"/>
    <mergeCell ref="I231:L231"/>
    <mergeCell ref="I232:L232"/>
    <mergeCell ref="I233:L233"/>
    <mergeCell ref="D189:L189"/>
    <mergeCell ref="D190:L190"/>
    <mergeCell ref="D191:L191"/>
    <mergeCell ref="B214:B217"/>
    <mergeCell ref="C214:C217"/>
    <mergeCell ref="I214:I217"/>
    <mergeCell ref="D250:I251"/>
    <mergeCell ref="B253:C253"/>
    <mergeCell ref="D253:I253"/>
    <mergeCell ref="B255:C255"/>
    <mergeCell ref="D255:L255"/>
    <mergeCell ref="B257:C257"/>
    <mergeCell ref="D257:L257"/>
    <mergeCell ref="I234:L235"/>
    <mergeCell ref="J237:L237"/>
    <mergeCell ref="D241:E241"/>
    <mergeCell ref="K241:L241"/>
    <mergeCell ref="B244:C244"/>
    <mergeCell ref="B245:C245"/>
    <mergeCell ref="D266:L266"/>
    <mergeCell ref="D267:L267"/>
    <mergeCell ref="D268:L268"/>
    <mergeCell ref="B291:B294"/>
    <mergeCell ref="C291:C294"/>
    <mergeCell ref="I291:I294"/>
    <mergeCell ref="B259:C259"/>
    <mergeCell ref="D259:H261"/>
    <mergeCell ref="B263:C263"/>
    <mergeCell ref="D263:L263"/>
    <mergeCell ref="D264:L264"/>
    <mergeCell ref="D265:L265"/>
    <mergeCell ref="I311:L312"/>
    <mergeCell ref="J314:L314"/>
    <mergeCell ref="D318:E318"/>
    <mergeCell ref="K318:L318"/>
    <mergeCell ref="B321:C321"/>
    <mergeCell ref="B322:C322"/>
    <mergeCell ref="B295:B296"/>
    <mergeCell ref="I308:L308"/>
    <mergeCell ref="I309:L309"/>
    <mergeCell ref="I310:L310"/>
    <mergeCell ref="B336:C336"/>
    <mergeCell ref="D336:H338"/>
    <mergeCell ref="B340:C340"/>
    <mergeCell ref="D340:L340"/>
    <mergeCell ref="D341:L341"/>
    <mergeCell ref="D342:L342"/>
    <mergeCell ref="D327:I328"/>
    <mergeCell ref="B330:C330"/>
    <mergeCell ref="D330:I330"/>
    <mergeCell ref="B332:C332"/>
    <mergeCell ref="D332:L332"/>
    <mergeCell ref="B334:C334"/>
    <mergeCell ref="D334:L334"/>
    <mergeCell ref="B372:B373"/>
    <mergeCell ref="I385:L385"/>
    <mergeCell ref="I386:L386"/>
    <mergeCell ref="I387:L387"/>
    <mergeCell ref="D343:L343"/>
    <mergeCell ref="D344:L344"/>
    <mergeCell ref="D345:L345"/>
    <mergeCell ref="B368:B371"/>
    <mergeCell ref="C368:C371"/>
    <mergeCell ref="I368:I371"/>
    <mergeCell ref="D404:I405"/>
    <mergeCell ref="B407:C407"/>
    <mergeCell ref="D407:I407"/>
    <mergeCell ref="B409:C409"/>
    <mergeCell ref="D409:L409"/>
    <mergeCell ref="B411:C411"/>
    <mergeCell ref="D411:L411"/>
    <mergeCell ref="I388:L389"/>
    <mergeCell ref="J391:L391"/>
    <mergeCell ref="D395:E395"/>
    <mergeCell ref="K395:L395"/>
    <mergeCell ref="B398:C398"/>
    <mergeCell ref="B399:C399"/>
    <mergeCell ref="D420:L420"/>
    <mergeCell ref="D421:L421"/>
    <mergeCell ref="D422:L422"/>
    <mergeCell ref="B445:B448"/>
    <mergeCell ref="C445:C448"/>
    <mergeCell ref="I445:I448"/>
    <mergeCell ref="B413:C413"/>
    <mergeCell ref="D413:H415"/>
    <mergeCell ref="B417:C417"/>
    <mergeCell ref="D417:L417"/>
    <mergeCell ref="D418:L418"/>
    <mergeCell ref="D419:L419"/>
    <mergeCell ref="I465:L466"/>
    <mergeCell ref="J468:L468"/>
    <mergeCell ref="D472:E472"/>
    <mergeCell ref="K472:L472"/>
    <mergeCell ref="B475:C475"/>
    <mergeCell ref="B476:C476"/>
    <mergeCell ref="B449:B450"/>
    <mergeCell ref="I462:L462"/>
    <mergeCell ref="I463:L463"/>
    <mergeCell ref="I464:L464"/>
    <mergeCell ref="B490:C490"/>
    <mergeCell ref="D490:H492"/>
    <mergeCell ref="B494:C494"/>
    <mergeCell ref="D494:L494"/>
    <mergeCell ref="D495:L495"/>
    <mergeCell ref="D496:L496"/>
    <mergeCell ref="D481:I482"/>
    <mergeCell ref="B484:C484"/>
    <mergeCell ref="D484:I484"/>
    <mergeCell ref="B486:C486"/>
    <mergeCell ref="D486:L486"/>
    <mergeCell ref="B488:C488"/>
    <mergeCell ref="D488:L488"/>
    <mergeCell ref="B526:B527"/>
    <mergeCell ref="I540:L540"/>
    <mergeCell ref="I541:L541"/>
    <mergeCell ref="I542:L542"/>
    <mergeCell ref="D497:L497"/>
    <mergeCell ref="D498:L498"/>
    <mergeCell ref="D499:L499"/>
    <mergeCell ref="B522:B525"/>
    <mergeCell ref="C522:C525"/>
    <mergeCell ref="I522:I525"/>
    <mergeCell ref="D559:I560"/>
    <mergeCell ref="B562:C562"/>
    <mergeCell ref="D562:I562"/>
    <mergeCell ref="B564:C564"/>
    <mergeCell ref="D564:L564"/>
    <mergeCell ref="B566:C566"/>
    <mergeCell ref="D566:L566"/>
    <mergeCell ref="I543:L544"/>
    <mergeCell ref="J546:L546"/>
    <mergeCell ref="D550:E550"/>
    <mergeCell ref="K550:L550"/>
    <mergeCell ref="B553:C553"/>
    <mergeCell ref="B554:C554"/>
    <mergeCell ref="D575:L575"/>
    <mergeCell ref="D576:L576"/>
    <mergeCell ref="D577:L577"/>
    <mergeCell ref="B600:B603"/>
    <mergeCell ref="C600:C603"/>
    <mergeCell ref="I600:I603"/>
    <mergeCell ref="B568:C568"/>
    <mergeCell ref="D568:H570"/>
    <mergeCell ref="B572:C572"/>
    <mergeCell ref="D572:L572"/>
    <mergeCell ref="D573:L573"/>
    <mergeCell ref="D574:L574"/>
    <mergeCell ref="I621:L622"/>
    <mergeCell ref="J624:L624"/>
    <mergeCell ref="D628:E628"/>
    <mergeCell ref="K628:L628"/>
    <mergeCell ref="B631:C631"/>
    <mergeCell ref="B632:C632"/>
    <mergeCell ref="B604:B605"/>
    <mergeCell ref="I618:L618"/>
    <mergeCell ref="I619:L619"/>
    <mergeCell ref="I620:L620"/>
    <mergeCell ref="B646:C646"/>
    <mergeCell ref="D646:H648"/>
    <mergeCell ref="B650:C650"/>
    <mergeCell ref="D650:L650"/>
    <mergeCell ref="D651:L651"/>
    <mergeCell ref="D652:L652"/>
    <mergeCell ref="D637:I638"/>
    <mergeCell ref="B640:C640"/>
    <mergeCell ref="D640:I640"/>
    <mergeCell ref="B642:C642"/>
    <mergeCell ref="D642:L642"/>
    <mergeCell ref="B644:C644"/>
    <mergeCell ref="D644:L644"/>
    <mergeCell ref="B682:B683"/>
    <mergeCell ref="I696:L696"/>
    <mergeCell ref="I697:L697"/>
    <mergeCell ref="I698:L698"/>
    <mergeCell ref="D653:L653"/>
    <mergeCell ref="D654:L654"/>
    <mergeCell ref="D655:L655"/>
    <mergeCell ref="B678:B681"/>
    <mergeCell ref="C678:C681"/>
    <mergeCell ref="I678:I681"/>
    <mergeCell ref="D715:I716"/>
    <mergeCell ref="B718:C718"/>
    <mergeCell ref="D718:I718"/>
    <mergeCell ref="B720:C720"/>
    <mergeCell ref="D720:L720"/>
    <mergeCell ref="B722:C722"/>
    <mergeCell ref="D722:L722"/>
    <mergeCell ref="I699:L700"/>
    <mergeCell ref="J702:L702"/>
    <mergeCell ref="D706:E706"/>
    <mergeCell ref="K706:L706"/>
    <mergeCell ref="B709:C709"/>
    <mergeCell ref="B710:C710"/>
    <mergeCell ref="D731:L731"/>
    <mergeCell ref="D732:L732"/>
    <mergeCell ref="D733:L733"/>
    <mergeCell ref="B756:B759"/>
    <mergeCell ref="C756:C759"/>
    <mergeCell ref="I756:I759"/>
    <mergeCell ref="B724:C724"/>
    <mergeCell ref="D724:H726"/>
    <mergeCell ref="B728:C728"/>
    <mergeCell ref="D728:L728"/>
    <mergeCell ref="D729:L729"/>
    <mergeCell ref="D730:L730"/>
    <mergeCell ref="I775:L776"/>
    <mergeCell ref="J778:L778"/>
    <mergeCell ref="D782:E782"/>
    <mergeCell ref="K782:L782"/>
    <mergeCell ref="B785:C785"/>
    <mergeCell ref="B786:C786"/>
    <mergeCell ref="B760:B761"/>
    <mergeCell ref="I772:L772"/>
    <mergeCell ref="I773:L773"/>
    <mergeCell ref="I774:L774"/>
    <mergeCell ref="B800:C800"/>
    <mergeCell ref="D800:H802"/>
    <mergeCell ref="B804:C804"/>
    <mergeCell ref="D804:L804"/>
    <mergeCell ref="D805:L805"/>
    <mergeCell ref="D806:L806"/>
    <mergeCell ref="D791:I792"/>
    <mergeCell ref="B794:C794"/>
    <mergeCell ref="D794:I794"/>
    <mergeCell ref="B796:C796"/>
    <mergeCell ref="D796:L796"/>
    <mergeCell ref="B798:C798"/>
    <mergeCell ref="D798:L798"/>
    <mergeCell ref="B836:B837"/>
    <mergeCell ref="I848:L848"/>
    <mergeCell ref="I849:L849"/>
    <mergeCell ref="I850:L850"/>
    <mergeCell ref="D807:L807"/>
    <mergeCell ref="D808:L808"/>
    <mergeCell ref="D809:L809"/>
    <mergeCell ref="B832:B835"/>
    <mergeCell ref="C832:C835"/>
    <mergeCell ref="I832:I835"/>
    <mergeCell ref="D867:I868"/>
    <mergeCell ref="B870:C870"/>
    <mergeCell ref="D870:I870"/>
    <mergeCell ref="B872:C872"/>
    <mergeCell ref="D872:L872"/>
    <mergeCell ref="B874:C874"/>
    <mergeCell ref="D874:L874"/>
    <mergeCell ref="I851:L852"/>
    <mergeCell ref="J854:L854"/>
    <mergeCell ref="D858:E858"/>
    <mergeCell ref="K858:L858"/>
    <mergeCell ref="B861:C861"/>
    <mergeCell ref="B862:C862"/>
    <mergeCell ref="D883:L883"/>
    <mergeCell ref="D884:L884"/>
    <mergeCell ref="D885:L885"/>
    <mergeCell ref="B908:B911"/>
    <mergeCell ref="C908:C911"/>
    <mergeCell ref="I908:I911"/>
    <mergeCell ref="B876:C876"/>
    <mergeCell ref="D876:H878"/>
    <mergeCell ref="B880:C880"/>
    <mergeCell ref="D880:L880"/>
    <mergeCell ref="D881:L881"/>
    <mergeCell ref="D882:L882"/>
    <mergeCell ref="I927:L928"/>
    <mergeCell ref="J930:L930"/>
    <mergeCell ref="D934:E934"/>
    <mergeCell ref="K934:L934"/>
    <mergeCell ref="B937:C937"/>
    <mergeCell ref="B938:C938"/>
    <mergeCell ref="B912:B913"/>
    <mergeCell ref="I924:L924"/>
    <mergeCell ref="I925:L925"/>
    <mergeCell ref="I926:L926"/>
    <mergeCell ref="B952:C952"/>
    <mergeCell ref="D952:H954"/>
    <mergeCell ref="B956:C956"/>
    <mergeCell ref="D956:L956"/>
    <mergeCell ref="D957:L957"/>
    <mergeCell ref="D958:L958"/>
    <mergeCell ref="D943:I944"/>
    <mergeCell ref="B946:C946"/>
    <mergeCell ref="D946:I946"/>
    <mergeCell ref="B948:C948"/>
    <mergeCell ref="D948:L948"/>
    <mergeCell ref="B950:C950"/>
    <mergeCell ref="D950:L950"/>
    <mergeCell ref="B988:B989"/>
    <mergeCell ref="I1001:L1001"/>
    <mergeCell ref="I1002:L1002"/>
    <mergeCell ref="I1003:L1003"/>
    <mergeCell ref="D959:L959"/>
    <mergeCell ref="D960:L960"/>
    <mergeCell ref="D961:L961"/>
    <mergeCell ref="B984:B987"/>
    <mergeCell ref="C984:C987"/>
    <mergeCell ref="I984:I987"/>
    <mergeCell ref="D1020:I1021"/>
    <mergeCell ref="B1023:C1023"/>
    <mergeCell ref="D1023:I1023"/>
    <mergeCell ref="B1025:C1025"/>
    <mergeCell ref="D1025:L1025"/>
    <mergeCell ref="B1027:C1027"/>
    <mergeCell ref="D1027:L1027"/>
    <mergeCell ref="I1004:L1005"/>
    <mergeCell ref="J1007:L1007"/>
    <mergeCell ref="D1011:E1011"/>
    <mergeCell ref="K1011:L1011"/>
    <mergeCell ref="B1014:C1014"/>
    <mergeCell ref="B1015:C1015"/>
    <mergeCell ref="D1036:L1036"/>
    <mergeCell ref="D1037:L1037"/>
    <mergeCell ref="D1038:L1038"/>
    <mergeCell ref="B1061:B1064"/>
    <mergeCell ref="C1061:C1064"/>
    <mergeCell ref="I1061:I1064"/>
    <mergeCell ref="B1029:C1029"/>
    <mergeCell ref="D1029:H1031"/>
    <mergeCell ref="B1033:C1033"/>
    <mergeCell ref="D1033:L1033"/>
    <mergeCell ref="D1034:L1034"/>
    <mergeCell ref="D1035:L1035"/>
    <mergeCell ref="I1081:L1082"/>
    <mergeCell ref="J1084:L1084"/>
    <mergeCell ref="D1088:E1088"/>
    <mergeCell ref="K1088:L1088"/>
    <mergeCell ref="B1091:C1091"/>
    <mergeCell ref="B1092:C1092"/>
    <mergeCell ref="B1065:B1066"/>
    <mergeCell ref="I1078:L1078"/>
    <mergeCell ref="I1079:L1079"/>
    <mergeCell ref="I1080:L1080"/>
    <mergeCell ref="B1106:C1106"/>
    <mergeCell ref="D1106:H1108"/>
    <mergeCell ref="B1110:C1110"/>
    <mergeCell ref="D1110:L1110"/>
    <mergeCell ref="D1111:L1111"/>
    <mergeCell ref="D1112:L1112"/>
    <mergeCell ref="D1097:I1098"/>
    <mergeCell ref="B1100:C1100"/>
    <mergeCell ref="D1100:I1100"/>
    <mergeCell ref="B1102:C1102"/>
    <mergeCell ref="D1102:L1102"/>
    <mergeCell ref="B1104:C1104"/>
    <mergeCell ref="D1104:L1104"/>
    <mergeCell ref="B1142:B1143"/>
    <mergeCell ref="I1155:L1155"/>
    <mergeCell ref="I1156:L1156"/>
    <mergeCell ref="I1157:L1157"/>
    <mergeCell ref="D1113:L1113"/>
    <mergeCell ref="D1114:L1114"/>
    <mergeCell ref="D1115:L1115"/>
    <mergeCell ref="B1138:B1141"/>
    <mergeCell ref="C1138:C1141"/>
    <mergeCell ref="I1138:I1141"/>
    <mergeCell ref="D1174:I1175"/>
    <mergeCell ref="B1177:C1177"/>
    <mergeCell ref="D1177:I1177"/>
    <mergeCell ref="B1179:C1179"/>
    <mergeCell ref="D1179:L1179"/>
    <mergeCell ref="B1181:C1181"/>
    <mergeCell ref="D1181:L1181"/>
    <mergeCell ref="I1158:L1159"/>
    <mergeCell ref="J1161:L1161"/>
    <mergeCell ref="D1165:E1165"/>
    <mergeCell ref="K1165:L1165"/>
    <mergeCell ref="B1168:C1168"/>
    <mergeCell ref="B1169:C1169"/>
    <mergeCell ref="D1190:L1190"/>
    <mergeCell ref="D1191:L1191"/>
    <mergeCell ref="D1192:L1192"/>
    <mergeCell ref="B1215:B1218"/>
    <mergeCell ref="C1215:C1218"/>
    <mergeCell ref="I1215:I1218"/>
    <mergeCell ref="B1183:C1183"/>
    <mergeCell ref="D1183:H1185"/>
    <mergeCell ref="B1187:C1187"/>
    <mergeCell ref="D1187:L1187"/>
    <mergeCell ref="D1188:L1188"/>
    <mergeCell ref="D1189:L1189"/>
    <mergeCell ref="I1235:L1236"/>
    <mergeCell ref="J1238:L1238"/>
    <mergeCell ref="D1242:E1242"/>
    <mergeCell ref="K1242:L1242"/>
    <mergeCell ref="B1245:C1245"/>
    <mergeCell ref="B1246:C1246"/>
    <mergeCell ref="B1219:B1220"/>
    <mergeCell ref="I1232:L1232"/>
    <mergeCell ref="I1233:L1233"/>
    <mergeCell ref="I1234:L1234"/>
    <mergeCell ref="B1260:C1260"/>
    <mergeCell ref="D1260:H1262"/>
    <mergeCell ref="B1264:C1264"/>
    <mergeCell ref="D1264:L1264"/>
    <mergeCell ref="D1265:L1265"/>
    <mergeCell ref="D1266:L1266"/>
    <mergeCell ref="D1251:I1252"/>
    <mergeCell ref="B1254:C1254"/>
    <mergeCell ref="D1254:I1254"/>
    <mergeCell ref="B1256:C1256"/>
    <mergeCell ref="D1256:L1256"/>
    <mergeCell ref="B1258:C1258"/>
    <mergeCell ref="D1258:L1258"/>
    <mergeCell ref="B1296:B1297"/>
    <mergeCell ref="I1310:L1310"/>
    <mergeCell ref="I1311:L1311"/>
    <mergeCell ref="I1312:L1312"/>
    <mergeCell ref="D1267:L1267"/>
    <mergeCell ref="D1268:L1268"/>
    <mergeCell ref="D1269:L1269"/>
    <mergeCell ref="B1292:B1295"/>
    <mergeCell ref="C1292:C1295"/>
    <mergeCell ref="I1292:I1295"/>
    <mergeCell ref="D1329:I1330"/>
    <mergeCell ref="B1332:C1332"/>
    <mergeCell ref="D1332:I1332"/>
    <mergeCell ref="B1334:C1334"/>
    <mergeCell ref="D1334:L1334"/>
    <mergeCell ref="B1336:C1336"/>
    <mergeCell ref="D1336:L1336"/>
    <mergeCell ref="I1313:L1314"/>
    <mergeCell ref="J1316:L1316"/>
    <mergeCell ref="D1320:E1320"/>
    <mergeCell ref="K1320:L1320"/>
    <mergeCell ref="B1323:C1323"/>
    <mergeCell ref="B1324:C1324"/>
    <mergeCell ref="D1345:L1345"/>
    <mergeCell ref="D1346:L1346"/>
    <mergeCell ref="D1347:L1347"/>
    <mergeCell ref="B1370:B1373"/>
    <mergeCell ref="C1370:C1373"/>
    <mergeCell ref="I1370:I1373"/>
    <mergeCell ref="B1338:C1338"/>
    <mergeCell ref="D1338:H1340"/>
    <mergeCell ref="B1342:C1342"/>
    <mergeCell ref="D1342:L1342"/>
    <mergeCell ref="D1343:L1343"/>
    <mergeCell ref="D1344:L1344"/>
    <mergeCell ref="I1391:L1392"/>
    <mergeCell ref="J1394:L1394"/>
    <mergeCell ref="D1398:E1398"/>
    <mergeCell ref="K1398:L1398"/>
    <mergeCell ref="B1401:C1401"/>
    <mergeCell ref="B1402:C1402"/>
    <mergeCell ref="B1374:B1375"/>
    <mergeCell ref="I1388:L1388"/>
    <mergeCell ref="I1389:L1389"/>
    <mergeCell ref="I1390:L1390"/>
    <mergeCell ref="B1416:C1416"/>
    <mergeCell ref="D1416:H1418"/>
    <mergeCell ref="B1420:C1420"/>
    <mergeCell ref="D1420:L1420"/>
    <mergeCell ref="D1421:L1421"/>
    <mergeCell ref="D1422:L1422"/>
    <mergeCell ref="D1407:I1408"/>
    <mergeCell ref="B1410:C1410"/>
    <mergeCell ref="D1410:I1410"/>
    <mergeCell ref="B1412:C1412"/>
    <mergeCell ref="D1412:L1412"/>
    <mergeCell ref="B1414:C1414"/>
    <mergeCell ref="D1414:L1414"/>
    <mergeCell ref="B1452:B1453"/>
    <mergeCell ref="I1466:L1466"/>
    <mergeCell ref="I1467:L1467"/>
    <mergeCell ref="I1468:L1468"/>
    <mergeCell ref="D1423:L1423"/>
    <mergeCell ref="D1424:L1424"/>
    <mergeCell ref="D1425:L1425"/>
    <mergeCell ref="B1448:B1451"/>
    <mergeCell ref="C1448:C1451"/>
    <mergeCell ref="I1448:I1451"/>
    <mergeCell ref="D1485:I1486"/>
    <mergeCell ref="B1488:C1488"/>
    <mergeCell ref="D1488:I1488"/>
    <mergeCell ref="B1490:C1490"/>
    <mergeCell ref="D1490:L1490"/>
    <mergeCell ref="B1492:C1492"/>
    <mergeCell ref="D1492:L1492"/>
    <mergeCell ref="I1469:L1470"/>
    <mergeCell ref="J1472:L1472"/>
    <mergeCell ref="D1476:E1476"/>
    <mergeCell ref="K1476:L1476"/>
    <mergeCell ref="B1479:C1479"/>
    <mergeCell ref="B1480:C1480"/>
    <mergeCell ref="B1530:B1531"/>
    <mergeCell ref="D1501:L1501"/>
    <mergeCell ref="D1502:L1502"/>
    <mergeCell ref="D1503:L1503"/>
    <mergeCell ref="B1526:B1529"/>
    <mergeCell ref="C1526:C1529"/>
    <mergeCell ref="I1526:I1529"/>
    <mergeCell ref="B1494:C1494"/>
    <mergeCell ref="D1494:H1496"/>
    <mergeCell ref="B1498:C1498"/>
    <mergeCell ref="D1498:L1498"/>
    <mergeCell ref="D1499:L1499"/>
    <mergeCell ref="D1500:L1500"/>
  </mergeCells>
  <pageMargins left="0.7" right="0.7" top="0.75" bottom="0.75" header="0.3" footer="0.3"/>
  <pageSetup paperSize="9" scale="54" orientation="portrait" horizontalDpi="180" verticalDpi="180" r:id="rId1"/>
  <rowBreaks count="19" manualBreakCount="19">
    <brk id="76" max="13" man="1"/>
    <brk id="152" max="13" man="1"/>
    <brk id="229" max="13" man="1"/>
    <brk id="306" max="13" man="1"/>
    <brk id="383" max="13" man="1"/>
    <brk id="460" max="13" man="1"/>
    <brk id="537" max="13" man="1"/>
    <brk id="615" max="13" man="1"/>
    <brk id="694" max="13" man="1"/>
    <brk id="770" max="13" man="1"/>
    <brk id="846" max="13" man="1"/>
    <brk id="922" max="13" man="1"/>
    <brk id="998" max="13" man="1"/>
    <brk id="1076" max="13" man="1"/>
    <brk id="1153" max="13" man="1"/>
    <brk id="1230" max="13" man="1"/>
    <brk id="1308" max="13" man="1"/>
    <brk id="1386" max="13" man="1"/>
    <brk id="1463" max="1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7"/>
  <sheetViews>
    <sheetView workbookViewId="0">
      <selection activeCell="F15" sqref="F15:G15"/>
    </sheetView>
  </sheetViews>
  <sheetFormatPr defaultRowHeight="15"/>
  <cols>
    <col min="4" max="4" width="12.7109375" customWidth="1"/>
  </cols>
  <sheetData>
    <row r="1" spans="1:23">
      <c r="A1" s="216" t="s">
        <v>74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44"/>
      <c r="M1" s="44"/>
      <c r="N1" s="44"/>
      <c r="O1" s="218" t="s">
        <v>75</v>
      </c>
      <c r="P1" s="218"/>
      <c r="Q1" s="218"/>
      <c r="R1" s="218"/>
      <c r="S1" s="218"/>
      <c r="T1" s="218"/>
      <c r="U1" s="218"/>
      <c r="V1" s="218"/>
      <c r="W1" s="218"/>
    </row>
    <row r="2" spans="1:23" ht="15.75" thickBot="1">
      <c r="A2" s="44"/>
      <c r="B2" s="44"/>
      <c r="C2" s="44"/>
      <c r="D2" s="44"/>
      <c r="E2" s="44"/>
      <c r="F2" s="44"/>
      <c r="G2" s="44"/>
      <c r="H2" s="44"/>
      <c r="I2" s="44"/>
      <c r="J2" s="44"/>
      <c r="K2" s="45"/>
      <c r="L2" s="45"/>
      <c r="M2" s="45"/>
      <c r="N2" s="44"/>
      <c r="O2" s="44"/>
      <c r="P2" s="44"/>
      <c r="Q2" s="44"/>
      <c r="R2" s="44"/>
      <c r="S2" s="44"/>
      <c r="T2" s="44"/>
      <c r="U2" s="44"/>
      <c r="V2" s="44"/>
      <c r="W2" s="44"/>
    </row>
    <row r="3" spans="1:23" ht="15.75" thickBot="1">
      <c r="A3" s="44"/>
      <c r="B3" s="44"/>
      <c r="C3" s="219" t="s">
        <v>76</v>
      </c>
      <c r="D3" s="220"/>
      <c r="E3" s="220"/>
      <c r="F3" s="220"/>
      <c r="G3" s="220"/>
      <c r="H3" s="220"/>
      <c r="I3" s="220"/>
      <c r="J3" s="220"/>
      <c r="K3" s="221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</row>
    <row r="4" spans="1:23" ht="48" thickBot="1">
      <c r="A4" s="44"/>
      <c r="B4" s="44"/>
      <c r="C4" s="46" t="s">
        <v>77</v>
      </c>
      <c r="D4" s="47" t="s">
        <v>78</v>
      </c>
      <c r="E4" s="48" t="s">
        <v>79</v>
      </c>
      <c r="F4" s="48" t="s">
        <v>80</v>
      </c>
      <c r="G4" s="49" t="s">
        <v>81</v>
      </c>
      <c r="H4" s="50" t="s">
        <v>82</v>
      </c>
      <c r="I4" s="51" t="s">
        <v>83</v>
      </c>
      <c r="J4" s="52" t="s">
        <v>84</v>
      </c>
      <c r="K4" s="53" t="s">
        <v>85</v>
      </c>
      <c r="L4" s="44"/>
      <c r="M4" s="44"/>
      <c r="N4" s="44"/>
      <c r="O4" s="54" t="s">
        <v>86</v>
      </c>
      <c r="P4" s="55">
        <f>MAX(K5:K14)</f>
        <v>6.4000000000000116E-3</v>
      </c>
      <c r="Q4" s="56">
        <f>MAX(K5:K14)/$J$18</f>
        <v>0.47407407407408891</v>
      </c>
      <c r="R4" s="44"/>
      <c r="S4" s="44"/>
      <c r="T4" s="44"/>
      <c r="U4" s="44"/>
      <c r="V4" s="44"/>
      <c r="W4" s="44"/>
    </row>
    <row r="5" spans="1:23" ht="16.5" thickBot="1">
      <c r="A5" s="44"/>
      <c r="B5" s="44"/>
      <c r="C5" s="57">
        <v>1</v>
      </c>
      <c r="D5" s="58" t="str">
        <f>'[1]маном Бадалов'!G14</f>
        <v>2022y.08.10</v>
      </c>
      <c r="E5" s="59" t="s">
        <v>190</v>
      </c>
      <c r="F5" s="60">
        <f>'с-1'!L67</f>
        <v>-6.9999999999996732E-2</v>
      </c>
      <c r="G5" s="61">
        <f>'с-2'!L67</f>
        <v>-6.9999999999996732E-2</v>
      </c>
      <c r="H5" s="62">
        <f>IF(D5&lt;&gt;0,(G5+F5)/2,"")</f>
        <v>-6.9999999999996732E-2</v>
      </c>
      <c r="I5" s="63">
        <f t="shared" ref="I5:I14" si="0">IF(D5&lt;&gt;0,H5*H5,"")</f>
        <v>4.8999999999995427E-3</v>
      </c>
      <c r="J5" s="62">
        <f t="shared" ref="J5:J14" si="1">IF(D5&lt;&gt;0,F5-G5,"")</f>
        <v>0</v>
      </c>
      <c r="K5" s="64">
        <f t="shared" ref="K5:K14" si="2">IF(D5&lt;&gt;0,J5*J5,"")</f>
        <v>0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</row>
    <row r="6" spans="1:23" ht="16.5" thickBot="1">
      <c r="A6" s="44"/>
      <c r="B6" s="44"/>
      <c r="C6" s="57">
        <v>2</v>
      </c>
      <c r="D6" s="65" t="str">
        <f>'[1]маном Бадалов'!F60</f>
        <v>2022y 08.10</v>
      </c>
      <c r="E6" s="59" t="s">
        <v>190</v>
      </c>
      <c r="F6" s="66">
        <f>'с-1'!L143</f>
        <v>-3.9999999999995595E-2</v>
      </c>
      <c r="G6" s="67">
        <f>'с-2'!L143</f>
        <v>-8.0000000000000071E-2</v>
      </c>
      <c r="H6" s="62">
        <f t="shared" ref="H6:H14" si="3">IF(D6&lt;&gt;0,(G6+F6)/2,"")</f>
        <v>-5.9999999999997833E-2</v>
      </c>
      <c r="I6" s="63">
        <f t="shared" si="0"/>
        <v>3.5999999999997401E-3</v>
      </c>
      <c r="J6" s="68">
        <f t="shared" si="1"/>
        <v>4.0000000000004476E-2</v>
      </c>
      <c r="K6" s="69">
        <f t="shared" si="2"/>
        <v>1.6000000000003581E-3</v>
      </c>
      <c r="L6" s="44"/>
      <c r="M6" s="44"/>
      <c r="N6" s="44"/>
      <c r="O6" s="70">
        <v>2</v>
      </c>
      <c r="P6" s="70">
        <v>3</v>
      </c>
      <c r="Q6" s="71">
        <v>4</v>
      </c>
      <c r="R6" s="71">
        <v>5</v>
      </c>
      <c r="S6" s="71">
        <v>6</v>
      </c>
      <c r="T6" s="71">
        <v>7</v>
      </c>
      <c r="U6" s="71">
        <v>8</v>
      </c>
      <c r="V6" s="71">
        <v>9</v>
      </c>
      <c r="W6" s="71">
        <v>10</v>
      </c>
    </row>
    <row r="7" spans="1:23" ht="16.5" thickBot="1">
      <c r="A7" s="44"/>
      <c r="B7" s="44"/>
      <c r="C7" s="72">
        <v>3</v>
      </c>
      <c r="D7" s="73" t="str">
        <f>'[1]маном Бадалов'!F104</f>
        <v>2022y 10.10.</v>
      </c>
      <c r="E7" s="59" t="s">
        <v>190</v>
      </c>
      <c r="F7" s="66">
        <f>'с-1'!L219</f>
        <v>-6.0000000000002274E-2</v>
      </c>
      <c r="G7" s="67">
        <f>'с-2'!L219</f>
        <v>-4.0000000000004476E-2</v>
      </c>
      <c r="H7" s="62">
        <f t="shared" si="3"/>
        <v>-5.0000000000003375E-2</v>
      </c>
      <c r="I7" s="63">
        <f t="shared" si="0"/>
        <v>2.5000000000003375E-3</v>
      </c>
      <c r="J7" s="68">
        <f t="shared" si="1"/>
        <v>-1.9999999999997797E-2</v>
      </c>
      <c r="K7" s="69">
        <f t="shared" si="2"/>
        <v>3.9999999999991187E-4</v>
      </c>
      <c r="L7" s="44"/>
      <c r="M7" s="44"/>
      <c r="N7" s="44"/>
      <c r="O7" s="74">
        <v>1</v>
      </c>
      <c r="P7" s="71">
        <v>0.96699999999999997</v>
      </c>
      <c r="Q7" s="71">
        <v>0.90600000000000003</v>
      </c>
      <c r="R7" s="71">
        <v>0.84099999999999997</v>
      </c>
      <c r="S7" s="71">
        <v>0.78100000000000003</v>
      </c>
      <c r="T7" s="71">
        <v>0.72699999999999998</v>
      </c>
      <c r="U7" s="71">
        <v>0.68</v>
      </c>
      <c r="V7" s="71">
        <v>0.63800000000000001</v>
      </c>
      <c r="W7" s="71">
        <v>0.60199999999999998</v>
      </c>
    </row>
    <row r="8" spans="1:23" ht="16.5" thickBot="1">
      <c r="A8" s="44"/>
      <c r="B8" s="44"/>
      <c r="C8" s="72">
        <v>4</v>
      </c>
      <c r="D8" s="73" t="str">
        <f>'[1]маном Бадалов'!F151</f>
        <v>2022y 10.10.</v>
      </c>
      <c r="E8" s="59" t="s">
        <v>190</v>
      </c>
      <c r="F8" s="66">
        <f>'с-1'!L296</f>
        <v>-8.0000000000000071E-2</v>
      </c>
      <c r="G8" s="67">
        <f>'с-2'!L296</f>
        <v>-4.0000000000004476E-2</v>
      </c>
      <c r="H8" s="62">
        <f t="shared" si="3"/>
        <v>-6.0000000000002274E-2</v>
      </c>
      <c r="I8" s="63">
        <f t="shared" si="0"/>
        <v>3.6000000000002727E-3</v>
      </c>
      <c r="J8" s="68">
        <f t="shared" si="1"/>
        <v>-3.9999999999995595E-2</v>
      </c>
      <c r="K8" s="69">
        <f t="shared" si="2"/>
        <v>1.5999999999996475E-3</v>
      </c>
      <c r="L8" s="44"/>
      <c r="M8" s="44"/>
      <c r="N8" s="44"/>
      <c r="O8" s="75" t="s">
        <v>86</v>
      </c>
      <c r="P8" s="75" t="s">
        <v>87</v>
      </c>
      <c r="Q8" s="76">
        <f>INDEX(O7:W7,$E$15-1)</f>
        <v>0.60199999999999998</v>
      </c>
      <c r="R8" s="44"/>
      <c r="S8" s="44"/>
      <c r="T8" s="44"/>
      <c r="U8" s="44"/>
      <c r="V8" s="44"/>
      <c r="W8" s="44"/>
    </row>
    <row r="9" spans="1:23" ht="16.5" thickBot="1">
      <c r="A9" s="44"/>
      <c r="B9" s="44"/>
      <c r="C9" s="72">
        <v>5</v>
      </c>
      <c r="D9" s="73" t="str">
        <f>'[1]маном Бадалов'!F200</f>
        <v>2022y 11.10.</v>
      </c>
      <c r="E9" s="59" t="s">
        <v>190</v>
      </c>
      <c r="F9" s="66">
        <f>'с-1'!L373</f>
        <v>-8.0000000000000071E-2</v>
      </c>
      <c r="G9" s="67">
        <f>'с-2'!L373</f>
        <v>-3.0000000000001137E-2</v>
      </c>
      <c r="H9" s="62">
        <f t="shared" si="3"/>
        <v>-5.5000000000000604E-2</v>
      </c>
      <c r="I9" s="63">
        <f t="shared" si="0"/>
        <v>3.0250000000000663E-3</v>
      </c>
      <c r="J9" s="68">
        <f t="shared" si="1"/>
        <v>-4.9999999999998934E-2</v>
      </c>
      <c r="K9" s="69">
        <f t="shared" si="2"/>
        <v>2.4999999999998934E-3</v>
      </c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</row>
    <row r="10" spans="1:23" ht="16.5" thickBot="1">
      <c r="A10" s="44"/>
      <c r="B10" s="44"/>
      <c r="C10" s="72">
        <v>6</v>
      </c>
      <c r="D10" s="73" t="str">
        <f>'[1]маном Бадалов'!F246</f>
        <v>2022y 11.10.</v>
      </c>
      <c r="E10" s="59" t="s">
        <v>88</v>
      </c>
      <c r="F10" s="66">
        <f>'с-1'!L450</f>
        <v>-9.9999999999997868E-2</v>
      </c>
      <c r="G10" s="67">
        <f>'с-2'!L450</f>
        <v>-9.0000000000003411E-2</v>
      </c>
      <c r="H10" s="62">
        <f t="shared" si="3"/>
        <v>-9.5000000000000639E-2</v>
      </c>
      <c r="I10" s="63">
        <f t="shared" si="0"/>
        <v>9.0250000000001215E-3</v>
      </c>
      <c r="J10" s="68">
        <f t="shared" si="1"/>
        <v>-9.9999999999944578E-3</v>
      </c>
      <c r="K10" s="69">
        <f t="shared" si="2"/>
        <v>9.9999999999889159E-5</v>
      </c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</row>
    <row r="11" spans="1:23" ht="16.5" thickBot="1">
      <c r="A11" s="44"/>
      <c r="B11" s="44"/>
      <c r="C11" s="72">
        <v>7</v>
      </c>
      <c r="D11" s="73" t="str">
        <f>'[1]маном Бадалов'!F292</f>
        <v>2022y 12.10.</v>
      </c>
      <c r="E11" s="59" t="s">
        <v>88</v>
      </c>
      <c r="F11" s="66">
        <f>'с-1'!L527</f>
        <v>-6.0000000000002274E-2</v>
      </c>
      <c r="G11" s="67">
        <f>'с-2'!L527</f>
        <v>-8.0000000000000071E-2</v>
      </c>
      <c r="H11" s="62">
        <f t="shared" si="3"/>
        <v>-7.0000000000001172E-2</v>
      </c>
      <c r="I11" s="63">
        <f t="shared" si="0"/>
        <v>4.9000000000001638E-3</v>
      </c>
      <c r="J11" s="63">
        <f t="shared" si="1"/>
        <v>1.9999999999997797E-2</v>
      </c>
      <c r="K11" s="77">
        <f t="shared" si="2"/>
        <v>3.9999999999991187E-4</v>
      </c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</row>
    <row r="12" spans="1:23" ht="16.5" thickBot="1">
      <c r="A12" s="44"/>
      <c r="B12" s="44"/>
      <c r="C12" s="57">
        <v>8</v>
      </c>
      <c r="D12" s="73" t="str">
        <f>'[1]маном Бадалов'!F334</f>
        <v>2022y 12.10.</v>
      </c>
      <c r="E12" s="59" t="s">
        <v>88</v>
      </c>
      <c r="F12" s="66">
        <f>'с-1'!L605</f>
        <v>-0.11000000000000121</v>
      </c>
      <c r="G12" s="67">
        <f>'с-2'!L605</f>
        <v>-3.0000000000001137E-2</v>
      </c>
      <c r="H12" s="62">
        <f t="shared" si="3"/>
        <v>-7.0000000000001172E-2</v>
      </c>
      <c r="I12" s="63">
        <f t="shared" si="0"/>
        <v>4.9000000000001638E-3</v>
      </c>
      <c r="J12" s="63">
        <f t="shared" si="1"/>
        <v>-8.0000000000000071E-2</v>
      </c>
      <c r="K12" s="77">
        <f t="shared" si="2"/>
        <v>6.4000000000000116E-3</v>
      </c>
      <c r="L12" s="44"/>
      <c r="M12" s="44"/>
      <c r="N12" s="44"/>
      <c r="O12" s="44"/>
      <c r="P12" s="44"/>
      <c r="Q12" s="78" t="s">
        <v>89</v>
      </c>
      <c r="R12" s="79" t="s">
        <v>90</v>
      </c>
      <c r="S12" s="44"/>
      <c r="T12" s="44"/>
      <c r="U12" s="44"/>
      <c r="V12" s="44"/>
      <c r="W12" s="44"/>
    </row>
    <row r="13" spans="1:23" ht="16.5" thickBot="1">
      <c r="A13" s="44"/>
      <c r="B13" s="44"/>
      <c r="C13" s="57">
        <v>9</v>
      </c>
      <c r="D13" s="80" t="str">
        <f>'[1]маном Бадалов'!F378</f>
        <v>2022y 13.10.</v>
      </c>
      <c r="E13" s="59" t="s">
        <v>88</v>
      </c>
      <c r="F13" s="66">
        <f>'с-1'!L683</f>
        <v>-0.11000000000000121</v>
      </c>
      <c r="G13" s="81">
        <f>'с-2'!L683</f>
        <v>-9.9999999999997868E-2</v>
      </c>
      <c r="H13" s="82">
        <f t="shared" si="3"/>
        <v>-0.10499999999999954</v>
      </c>
      <c r="I13" s="83">
        <f t="shared" si="0"/>
        <v>1.1024999999999903E-2</v>
      </c>
      <c r="J13" s="83">
        <f t="shared" si="1"/>
        <v>-1.000000000000334E-2</v>
      </c>
      <c r="K13" s="84">
        <f t="shared" si="2"/>
        <v>1.0000000000006679E-4</v>
      </c>
      <c r="L13" s="44"/>
      <c r="M13" s="44"/>
      <c r="N13" s="44"/>
      <c r="O13" s="54" t="s">
        <v>91</v>
      </c>
      <c r="P13" s="85">
        <f>MAX(H5:H14)</f>
        <v>-5.0000000000003375E-2</v>
      </c>
      <c r="Q13" s="86">
        <f>(MAX(H5:H14)-J24)/STDEV(H5:H14)</f>
        <v>1.0045351706589003</v>
      </c>
      <c r="R13" s="87">
        <f>(J24-MIN(H5:H14))/STDEV(H5:H14)</f>
        <v>1.9819207421110312</v>
      </c>
      <c r="S13" s="44"/>
      <c r="T13" s="44"/>
      <c r="U13" s="88"/>
      <c r="V13" s="44"/>
      <c r="W13" s="44"/>
    </row>
    <row r="14" spans="1:23" ht="16.5" thickBot="1">
      <c r="A14" s="44"/>
      <c r="B14" s="44"/>
      <c r="C14" s="57">
        <v>10</v>
      </c>
      <c r="D14" s="80" t="str">
        <f>'[1]маном Бадалов'!F378</f>
        <v>2022y 13.10.</v>
      </c>
      <c r="E14" s="59" t="s">
        <v>88</v>
      </c>
      <c r="F14" s="66">
        <f>'с-1'!L761</f>
        <v>-6.0000000000002274E-2</v>
      </c>
      <c r="G14" s="89">
        <f>'с-2'!L761</f>
        <v>-4.0000000000004476E-2</v>
      </c>
      <c r="H14" s="82">
        <f t="shared" si="3"/>
        <v>-5.0000000000003375E-2</v>
      </c>
      <c r="I14" s="83">
        <f t="shared" si="0"/>
        <v>2.5000000000003375E-3</v>
      </c>
      <c r="J14" s="83">
        <f t="shared" si="1"/>
        <v>-1.9999999999997797E-2</v>
      </c>
      <c r="K14" s="84">
        <f t="shared" si="2"/>
        <v>3.9999999999991187E-4</v>
      </c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</row>
    <row r="15" spans="1:23" ht="15.75" thickBot="1">
      <c r="A15" s="44"/>
      <c r="B15" s="44"/>
      <c r="C15" s="222" t="s">
        <v>92</v>
      </c>
      <c r="D15" s="223"/>
      <c r="E15" s="90">
        <f>COUNTA(D5:D14)</f>
        <v>10</v>
      </c>
      <c r="F15" s="224"/>
      <c r="G15" s="224"/>
      <c r="H15" s="90"/>
      <c r="I15" s="91"/>
      <c r="J15" s="225"/>
      <c r="K15" s="226"/>
      <c r="L15" s="44"/>
      <c r="M15" s="44"/>
      <c r="N15" s="44"/>
      <c r="O15" s="71">
        <v>2</v>
      </c>
      <c r="P15" s="71">
        <v>3</v>
      </c>
      <c r="Q15" s="71">
        <v>4</v>
      </c>
      <c r="R15" s="71">
        <v>5</v>
      </c>
      <c r="S15" s="71">
        <v>6</v>
      </c>
      <c r="T15" s="71">
        <v>7</v>
      </c>
      <c r="U15" s="71">
        <v>8</v>
      </c>
      <c r="V15" s="71">
        <v>9</v>
      </c>
      <c r="W15" s="71">
        <v>10</v>
      </c>
    </row>
    <row r="16" spans="1:23" ht="15.75" thickBot="1">
      <c r="A16" s="44"/>
      <c r="B16" s="44"/>
      <c r="C16" s="227" t="s">
        <v>93</v>
      </c>
      <c r="D16" s="228"/>
      <c r="E16" s="228"/>
      <c r="F16" s="228"/>
      <c r="G16" s="228"/>
      <c r="H16" s="92">
        <f>SUM(H5:H14)</f>
        <v>-0.68500000000000671</v>
      </c>
      <c r="I16" s="57"/>
      <c r="J16" s="219"/>
      <c r="K16" s="221"/>
      <c r="L16" s="44"/>
      <c r="M16" s="44"/>
      <c r="N16" s="44"/>
      <c r="O16" s="71">
        <v>1</v>
      </c>
      <c r="P16" s="71">
        <v>1.155</v>
      </c>
      <c r="Q16" s="71">
        <v>1.4810000000000001</v>
      </c>
      <c r="R16" s="71">
        <v>1.7150000000000001</v>
      </c>
      <c r="S16" s="71">
        <v>1.887</v>
      </c>
      <c r="T16" s="71">
        <v>2.02</v>
      </c>
      <c r="U16" s="71">
        <v>2.1259999999999999</v>
      </c>
      <c r="V16" s="71">
        <v>2.2149999999999999</v>
      </c>
      <c r="W16" s="71">
        <v>2.29</v>
      </c>
    </row>
    <row r="17" spans="1:23" ht="15.75" thickBot="1">
      <c r="A17" s="44"/>
      <c r="B17" s="44"/>
      <c r="C17" s="229" t="s">
        <v>94</v>
      </c>
      <c r="D17" s="230"/>
      <c r="E17" s="230"/>
      <c r="F17" s="230"/>
      <c r="G17" s="230"/>
      <c r="H17" s="231"/>
      <c r="I17" s="93">
        <f>SUM(I5:I15)</f>
        <v>4.9975000000000644E-2</v>
      </c>
      <c r="J17" s="219"/>
      <c r="K17" s="221"/>
      <c r="L17" s="44"/>
      <c r="M17" s="44"/>
      <c r="N17" s="44"/>
      <c r="O17" s="75" t="s">
        <v>91</v>
      </c>
      <c r="P17" s="75" t="s">
        <v>87</v>
      </c>
      <c r="Q17" s="76">
        <f>INDEX(O16:W16,$E$15-1)</f>
        <v>2.29</v>
      </c>
      <c r="R17" s="44"/>
      <c r="S17" s="44"/>
      <c r="T17" s="44"/>
      <c r="U17" s="44"/>
      <c r="V17" s="44"/>
      <c r="W17" s="44"/>
    </row>
    <row r="18" spans="1:23" ht="15.75" thickBot="1">
      <c r="A18" s="44"/>
      <c r="B18" s="44"/>
      <c r="C18" s="232" t="s">
        <v>95</v>
      </c>
      <c r="D18" s="233"/>
      <c r="E18" s="233"/>
      <c r="F18" s="233"/>
      <c r="G18" s="233"/>
      <c r="H18" s="233"/>
      <c r="I18" s="233"/>
      <c r="J18" s="234">
        <f>SUM(K5:K14)</f>
        <v>1.3499999999999603E-2</v>
      </c>
      <c r="K18" s="235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</row>
    <row r="19" spans="1:23" ht="18.75" thickTop="1" thickBot="1">
      <c r="A19" s="44"/>
      <c r="B19" s="44"/>
      <c r="C19" s="236" t="s">
        <v>96</v>
      </c>
      <c r="D19" s="237"/>
      <c r="E19" s="237"/>
      <c r="F19" s="237"/>
      <c r="G19" s="237"/>
      <c r="H19" s="240">
        <f>J18/2/E15</f>
        <v>6.7499999999998009E-4</v>
      </c>
      <c r="I19" s="94" t="s">
        <v>97</v>
      </c>
      <c r="J19" s="242">
        <f>SQRT(H19)</f>
        <v>2.5980762113532774E-2</v>
      </c>
      <c r="K19" s="2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</row>
    <row r="20" spans="1:23" ht="32.25" thickBot="1">
      <c r="A20" s="44"/>
      <c r="B20" s="44"/>
      <c r="C20" s="238"/>
      <c r="D20" s="239"/>
      <c r="E20" s="239"/>
      <c r="F20" s="239"/>
      <c r="G20" s="239"/>
      <c r="H20" s="241"/>
      <c r="I20" s="95" t="s">
        <v>98</v>
      </c>
      <c r="J20" s="244">
        <f>J19/J24</f>
        <v>-0.379281198737701</v>
      </c>
      <c r="K20" s="245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</row>
    <row r="21" spans="1:23" ht="16.5" thickTop="1" thickBot="1">
      <c r="A21" s="44"/>
      <c r="B21" s="44"/>
      <c r="C21" s="246" t="s">
        <v>99</v>
      </c>
      <c r="D21" s="247"/>
      <c r="E21" s="247"/>
      <c r="F21" s="247"/>
      <c r="G21" s="248"/>
      <c r="H21" s="96">
        <f>(E15*I17-H16*H16)/(E15*(E15-1))-H19/2</f>
        <v>1.6666666666460351E-6</v>
      </c>
      <c r="I21" s="249"/>
      <c r="J21" s="250"/>
      <c r="K21" s="251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</row>
    <row r="22" spans="1:23" ht="18.75" thickTop="1" thickBot="1">
      <c r="A22" s="44"/>
      <c r="B22" s="44"/>
      <c r="C22" s="236" t="s">
        <v>100</v>
      </c>
      <c r="D22" s="237"/>
      <c r="E22" s="237"/>
      <c r="F22" s="237"/>
      <c r="G22" s="237"/>
      <c r="H22" s="252">
        <f>H19+IF(H21&lt;0,0,H21)</f>
        <v>6.7666666666662612E-4</v>
      </c>
      <c r="I22" s="94" t="s">
        <v>101</v>
      </c>
      <c r="J22" s="254">
        <f>SQRT(H22)</f>
        <v>2.6012817353501447E-2</v>
      </c>
      <c r="K22" s="255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</row>
    <row r="23" spans="1:23" ht="32.25" thickBot="1">
      <c r="A23" s="44"/>
      <c r="B23" s="44"/>
      <c r="C23" s="238"/>
      <c r="D23" s="239"/>
      <c r="E23" s="239"/>
      <c r="F23" s="239"/>
      <c r="G23" s="239"/>
      <c r="H23" s="253"/>
      <c r="I23" s="97" t="s">
        <v>102</v>
      </c>
      <c r="J23" s="244">
        <f>J22/J24</f>
        <v>-0.37974915844527291</v>
      </c>
      <c r="K23" s="245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</row>
    <row r="24" spans="1:23" ht="16.5" thickTop="1" thickBot="1">
      <c r="A24" s="44"/>
      <c r="B24" s="44"/>
      <c r="C24" s="256" t="s">
        <v>103</v>
      </c>
      <c r="D24" s="257"/>
      <c r="E24" s="257"/>
      <c r="F24" s="257"/>
      <c r="G24" s="257"/>
      <c r="H24" s="98">
        <f>2*SQRT(2)*J19</f>
        <v>7.348469228349426E-2</v>
      </c>
      <c r="I24" s="258" t="s">
        <v>104</v>
      </c>
      <c r="J24" s="260">
        <f>H16/E15</f>
        <v>-6.8500000000000671E-2</v>
      </c>
      <c r="K24" s="261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</row>
    <row r="25" spans="1:23" ht="15.75" thickBot="1">
      <c r="A25" s="44"/>
      <c r="B25" s="44"/>
      <c r="C25" s="264" t="s">
        <v>105</v>
      </c>
      <c r="D25" s="265"/>
      <c r="E25" s="265"/>
      <c r="F25" s="265"/>
      <c r="G25" s="265"/>
      <c r="H25" s="99">
        <f>2*SQRT(2)*J22</f>
        <v>7.3575358193711901E-2</v>
      </c>
      <c r="I25" s="259"/>
      <c r="J25" s="262"/>
      <c r="K25" s="26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</row>
    <row r="26" spans="1:23" ht="15.75" thickTop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5"/>
      <c r="L26" s="45"/>
      <c r="M26" s="45"/>
      <c r="N26" s="44"/>
      <c r="O26" s="44"/>
      <c r="P26" s="44"/>
      <c r="Q26" s="44"/>
      <c r="R26" s="44"/>
      <c r="S26" s="44"/>
      <c r="T26" s="44"/>
      <c r="U26" s="44"/>
      <c r="V26" s="44"/>
      <c r="W26" s="44"/>
    </row>
    <row r="27" spans="1:23">
      <c r="G27" s="88"/>
    </row>
  </sheetData>
  <mergeCells count="26">
    <mergeCell ref="C22:G23"/>
    <mergeCell ref="H22:H23"/>
    <mergeCell ref="J22:K22"/>
    <mergeCell ref="J23:K23"/>
    <mergeCell ref="C24:G24"/>
    <mergeCell ref="I24:I25"/>
    <mergeCell ref="J24:K25"/>
    <mergeCell ref="C25:G25"/>
    <mergeCell ref="C19:G20"/>
    <mergeCell ref="H19:H20"/>
    <mergeCell ref="J19:K19"/>
    <mergeCell ref="J20:K20"/>
    <mergeCell ref="C21:G21"/>
    <mergeCell ref="I21:K21"/>
    <mergeCell ref="C16:G16"/>
    <mergeCell ref="J16:K16"/>
    <mergeCell ref="C17:H17"/>
    <mergeCell ref="J17:K17"/>
    <mergeCell ref="C18:I18"/>
    <mergeCell ref="J18:K18"/>
    <mergeCell ref="A1:K1"/>
    <mergeCell ref="O1:W1"/>
    <mergeCell ref="C3:K3"/>
    <mergeCell ref="C15:D15"/>
    <mergeCell ref="F15:G15"/>
    <mergeCell ref="J15:K15"/>
  </mergeCells>
  <conditionalFormatting sqref="R13">
    <cfRule type="cellIs" dxfId="5" priority="1" stopIfTrue="1" operator="lessThan">
      <formula>$Q$17</formula>
    </cfRule>
    <cfRule type="cellIs" dxfId="4" priority="2" stopIfTrue="1" operator="greaterThan">
      <formula>$Q$17</formula>
    </cfRule>
  </conditionalFormatting>
  <conditionalFormatting sqref="Q4">
    <cfRule type="cellIs" dxfId="3" priority="5" stopIfTrue="1" operator="lessThan">
      <formula>$Q$8</formula>
    </cfRule>
    <cfRule type="cellIs" dxfId="2" priority="6" stopIfTrue="1" operator="greaterThan">
      <formula>$Q$8</formula>
    </cfRule>
  </conditionalFormatting>
  <conditionalFormatting sqref="Q13">
    <cfRule type="cellIs" dxfId="1" priority="3" stopIfTrue="1" operator="lessThan">
      <formula>$Q$17</formula>
    </cfRule>
    <cfRule type="cellIs" dxfId="0" priority="4" stopIfTrue="1" operator="greaterThan">
      <formula>$Q$17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2"/>
  <sheetViews>
    <sheetView topLeftCell="A22" workbookViewId="0">
      <selection activeCell="G39" sqref="G39"/>
    </sheetView>
  </sheetViews>
  <sheetFormatPr defaultRowHeight="15"/>
  <cols>
    <col min="7" max="7" width="14.7109375" customWidth="1"/>
    <col min="8" max="8" width="24.7109375" customWidth="1"/>
    <col min="9" max="9" width="25.140625" customWidth="1"/>
  </cols>
  <sheetData>
    <row r="1" spans="1:15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</row>
    <row r="2" spans="1:1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</row>
    <row r="3" spans="1:15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</row>
    <row r="4" spans="1:15" ht="15.75">
      <c r="A4" s="100"/>
      <c r="B4" s="266" t="s">
        <v>182</v>
      </c>
      <c r="C4" s="266"/>
      <c r="D4" s="266"/>
      <c r="E4" s="266"/>
      <c r="F4" s="266"/>
      <c r="G4" s="266"/>
      <c r="H4" s="101" t="s">
        <v>106</v>
      </c>
      <c r="I4" s="101"/>
      <c r="J4" s="100"/>
      <c r="K4" s="100"/>
      <c r="L4" s="100"/>
      <c r="M4" s="100"/>
      <c r="N4" s="100"/>
      <c r="O4" s="100"/>
    </row>
    <row r="5" spans="1:15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</row>
    <row r="6" spans="1:15" ht="37.9" customHeight="1">
      <c r="A6" s="100"/>
      <c r="B6" s="102"/>
      <c r="C6" s="267" t="s">
        <v>107</v>
      </c>
      <c r="D6" s="267"/>
      <c r="E6" s="267"/>
      <c r="F6" s="267"/>
      <c r="G6" s="268" t="s">
        <v>108</v>
      </c>
      <c r="H6" s="269"/>
      <c r="I6" s="272"/>
      <c r="J6" s="100"/>
      <c r="K6" s="100"/>
      <c r="L6" s="100"/>
      <c r="M6" s="100"/>
      <c r="N6" s="100"/>
      <c r="O6" s="100"/>
    </row>
    <row r="7" spans="1:15" ht="67.150000000000006" customHeight="1">
      <c r="A7" s="100"/>
      <c r="B7" s="103" t="s">
        <v>109</v>
      </c>
      <c r="C7" s="103" t="s">
        <v>110</v>
      </c>
      <c r="D7" s="104" t="s">
        <v>111</v>
      </c>
      <c r="E7" s="274" t="s">
        <v>112</v>
      </c>
      <c r="F7" s="275"/>
      <c r="G7" s="270"/>
      <c r="H7" s="271"/>
      <c r="I7" s="273"/>
      <c r="J7" s="100"/>
      <c r="K7" s="100"/>
      <c r="L7" s="100"/>
      <c r="M7" s="100"/>
      <c r="N7" s="100"/>
      <c r="O7" s="100"/>
    </row>
    <row r="8" spans="1:15" ht="15.75">
      <c r="A8" s="100"/>
      <c r="B8" s="105" t="s">
        <v>113</v>
      </c>
      <c r="C8" s="106">
        <f>G33</f>
        <v>-6.9999999999996732E-2</v>
      </c>
      <c r="D8" s="106">
        <f>K33</f>
        <v>-6.9999999999996732E-2</v>
      </c>
      <c r="E8" s="276">
        <f t="shared" ref="E8:E13" si="0">AVERAGE(C8:D8)</f>
        <v>-6.9999999999996732E-2</v>
      </c>
      <c r="F8" s="276"/>
      <c r="G8" s="280">
        <f t="shared" ref="G8:G13" si="1">(E8-C8)^2+(E8-D8)^2</f>
        <v>0</v>
      </c>
      <c r="H8" s="281"/>
      <c r="I8" s="107"/>
      <c r="J8" s="100"/>
      <c r="K8" s="100"/>
      <c r="L8" s="100"/>
      <c r="M8" s="100"/>
      <c r="N8" s="100"/>
      <c r="O8" s="100"/>
    </row>
    <row r="9" spans="1:15" ht="15.75">
      <c r="A9" s="100"/>
      <c r="B9" s="105" t="s">
        <v>114</v>
      </c>
      <c r="C9" s="106">
        <f>G35</f>
        <v>-6.0000000000002274E-2</v>
      </c>
      <c r="D9" s="106">
        <f>K35</f>
        <v>-4.0000000000004476E-2</v>
      </c>
      <c r="E9" s="276">
        <f t="shared" si="0"/>
        <v>-5.0000000000003375E-2</v>
      </c>
      <c r="F9" s="276"/>
      <c r="G9" s="277">
        <f t="shared" si="1"/>
        <v>1.9999999999995594E-4</v>
      </c>
      <c r="H9" s="277"/>
      <c r="I9" s="108">
        <f>MAX(G8:H13)/G14</f>
        <v>0.65789473684212996</v>
      </c>
      <c r="J9" s="100"/>
      <c r="K9" s="100"/>
      <c r="L9" s="100"/>
      <c r="M9" s="100"/>
      <c r="N9" s="100"/>
      <c r="O9" s="100"/>
    </row>
    <row r="10" spans="1:15" ht="15.75">
      <c r="A10" s="100"/>
      <c r="B10" s="105" t="s">
        <v>115</v>
      </c>
      <c r="C10" s="106">
        <f>G37</f>
        <v>-8.0000000000000071E-2</v>
      </c>
      <c r="D10" s="106">
        <f>K37</f>
        <v>-3.0000000000001137E-2</v>
      </c>
      <c r="E10" s="276">
        <f t="shared" si="0"/>
        <v>-5.5000000000000604E-2</v>
      </c>
      <c r="F10" s="276"/>
      <c r="G10" s="278">
        <f t="shared" si="1"/>
        <v>1.2499999999999467E-3</v>
      </c>
      <c r="H10" s="279"/>
      <c r="I10" s="107"/>
      <c r="J10" s="100"/>
      <c r="K10" s="100"/>
      <c r="L10" s="100"/>
      <c r="M10" s="100"/>
      <c r="N10" s="100"/>
      <c r="O10" s="100"/>
    </row>
    <row r="11" spans="1:15" ht="15.75">
      <c r="A11" s="100"/>
      <c r="B11" s="105" t="s">
        <v>116</v>
      </c>
      <c r="C11" s="106">
        <f>G39</f>
        <v>-6.0000000000002274E-2</v>
      </c>
      <c r="D11" s="106">
        <f>K39</f>
        <v>-8.0000000000000071E-2</v>
      </c>
      <c r="E11" s="276">
        <f t="shared" si="0"/>
        <v>-7.0000000000001172E-2</v>
      </c>
      <c r="F11" s="276"/>
      <c r="G11" s="282">
        <f t="shared" si="1"/>
        <v>1.9999999999995594E-4</v>
      </c>
      <c r="H11" s="283"/>
      <c r="I11" s="109" t="s">
        <v>117</v>
      </c>
      <c r="J11" s="100"/>
      <c r="K11" s="100"/>
      <c r="L11" s="100"/>
      <c r="M11" s="100"/>
      <c r="N11" s="100"/>
      <c r="O11" s="100"/>
    </row>
    <row r="12" spans="1:15" ht="15.75">
      <c r="A12" s="100"/>
      <c r="B12" s="105" t="s">
        <v>118</v>
      </c>
      <c r="C12" s="106">
        <f>G41</f>
        <v>-0.11000000000000121</v>
      </c>
      <c r="D12" s="106">
        <f>K41</f>
        <v>-9.9999999999997868E-2</v>
      </c>
      <c r="E12" s="276">
        <f t="shared" si="0"/>
        <v>-0.10499999999999954</v>
      </c>
      <c r="F12" s="276"/>
      <c r="G12" s="286">
        <f t="shared" si="1"/>
        <v>5.0000000000033396E-5</v>
      </c>
      <c r="H12" s="287"/>
      <c r="I12" s="107"/>
      <c r="J12" s="100"/>
      <c r="K12" s="100"/>
      <c r="L12" s="100"/>
      <c r="M12" s="100"/>
      <c r="N12" s="100"/>
      <c r="O12" s="100"/>
    </row>
    <row r="13" spans="1:15" ht="15.75">
      <c r="A13" s="100"/>
      <c r="B13" s="105" t="s">
        <v>119</v>
      </c>
      <c r="C13" s="106">
        <f>G42</f>
        <v>-6.0000000000002274E-2</v>
      </c>
      <c r="D13" s="106">
        <f>K42</f>
        <v>-4.0000000000004476E-2</v>
      </c>
      <c r="E13" s="276">
        <f t="shared" si="0"/>
        <v>-5.0000000000003375E-2</v>
      </c>
      <c r="F13" s="276"/>
      <c r="G13" s="288">
        <f t="shared" si="1"/>
        <v>1.9999999999995594E-4</v>
      </c>
      <c r="H13" s="289"/>
      <c r="I13" s="110"/>
      <c r="J13" s="100"/>
      <c r="K13" s="100"/>
      <c r="L13" s="100"/>
      <c r="M13" s="100"/>
      <c r="N13" s="100"/>
      <c r="O13" s="100"/>
    </row>
    <row r="14" spans="1:15" ht="15.75">
      <c r="A14" s="100"/>
      <c r="B14" s="111"/>
      <c r="C14" s="112"/>
      <c r="D14" s="111"/>
      <c r="E14" s="290">
        <f>AVERAGE(E8:E13)</f>
        <v>-6.6666666666667471E-2</v>
      </c>
      <c r="F14" s="290"/>
      <c r="G14" s="291">
        <f>SUM(G8:H13)</f>
        <v>1.8999999999998476E-3</v>
      </c>
      <c r="H14" s="292"/>
      <c r="I14" s="111"/>
      <c r="J14" s="100"/>
      <c r="K14" s="100"/>
      <c r="L14" s="100"/>
      <c r="M14" s="100"/>
      <c r="N14" s="100"/>
      <c r="O14" s="100"/>
    </row>
    <row r="15" spans="1:15">
      <c r="A15" s="100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spans="1:15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spans="1:15" ht="15.75">
      <c r="A17" s="100"/>
      <c r="B17" s="100"/>
      <c r="C17" s="100"/>
      <c r="D17" s="100"/>
      <c r="E17" s="100"/>
      <c r="F17" s="100"/>
      <c r="G17" s="101" t="s">
        <v>120</v>
      </c>
      <c r="H17" s="101"/>
      <c r="I17" s="101"/>
      <c r="J17" s="100"/>
      <c r="K17" s="100"/>
      <c r="L17" s="100"/>
      <c r="M17" s="100"/>
      <c r="N17" s="100"/>
      <c r="O17" s="100"/>
    </row>
    <row r="18" spans="1:15">
      <c r="A18" s="100"/>
      <c r="B18" s="284" t="s">
        <v>36</v>
      </c>
      <c r="C18" s="293" t="s">
        <v>107</v>
      </c>
      <c r="D18" s="294"/>
      <c r="E18" s="295"/>
      <c r="F18" s="284" t="s">
        <v>121</v>
      </c>
      <c r="G18" s="284"/>
      <c r="H18" s="284"/>
      <c r="I18" s="284"/>
      <c r="J18" s="100"/>
      <c r="K18" s="100"/>
      <c r="L18" s="100"/>
      <c r="M18" s="100"/>
      <c r="N18" s="100"/>
      <c r="O18" s="100"/>
    </row>
    <row r="19" spans="1:15">
      <c r="A19" s="100"/>
      <c r="B19" s="285"/>
      <c r="C19" s="113" t="s">
        <v>122</v>
      </c>
      <c r="D19" s="114" t="s">
        <v>123</v>
      </c>
      <c r="E19" s="115" t="s">
        <v>124</v>
      </c>
      <c r="F19" s="285"/>
      <c r="G19" s="285"/>
      <c r="H19" s="285"/>
      <c r="I19" s="285"/>
      <c r="J19" s="100"/>
      <c r="K19" s="100"/>
      <c r="L19" s="100"/>
      <c r="M19" s="100"/>
      <c r="N19" s="100"/>
      <c r="O19" s="100"/>
    </row>
    <row r="20" spans="1:15" ht="15.75">
      <c r="A20" s="100"/>
      <c r="B20" s="113" t="s">
        <v>113</v>
      </c>
      <c r="C20" s="116">
        <f t="shared" ref="C20:D25" si="2">C8</f>
        <v>-6.9999999999996732E-2</v>
      </c>
      <c r="D20" s="116">
        <f t="shared" si="2"/>
        <v>-6.9999999999996732E-2</v>
      </c>
      <c r="E20" s="117">
        <f t="shared" ref="E20:E25" si="3">AVERAGE(C20:D20)</f>
        <v>-6.9999999999996732E-2</v>
      </c>
      <c r="F20" s="296">
        <f>AVERAGE(E20:E27)</f>
        <v>-6.6666666666667471E-2</v>
      </c>
      <c r="G20" s="299">
        <f>STDEVA(E20:E27)</f>
        <v>2.0896570691541921E-2</v>
      </c>
      <c r="H20" s="118">
        <f>(MAX(E20:E27)-F20)/G20</f>
        <v>0.79757903402830022</v>
      </c>
      <c r="I20" s="118">
        <f>(F20-MIN(E20:E27))/G20</f>
        <v>1.834431778265313</v>
      </c>
      <c r="J20" s="100"/>
      <c r="K20" s="100"/>
      <c r="L20" s="100"/>
      <c r="M20" s="100"/>
      <c r="N20" s="100"/>
      <c r="O20" s="100"/>
    </row>
    <row r="21" spans="1:15" ht="15.75">
      <c r="A21" s="100"/>
      <c r="B21" s="113" t="s">
        <v>114</v>
      </c>
      <c r="C21" s="116">
        <f t="shared" si="2"/>
        <v>-6.0000000000002274E-2</v>
      </c>
      <c r="D21" s="116">
        <f t="shared" si="2"/>
        <v>-4.0000000000004476E-2</v>
      </c>
      <c r="E21" s="119">
        <f t="shared" si="3"/>
        <v>-5.0000000000003375E-2</v>
      </c>
      <c r="F21" s="297"/>
      <c r="G21" s="299"/>
      <c r="H21" s="120"/>
      <c r="I21" s="120"/>
      <c r="J21" s="100"/>
      <c r="K21" s="100"/>
      <c r="L21" s="100"/>
      <c r="M21" s="100"/>
      <c r="N21" s="100"/>
      <c r="O21" s="100"/>
    </row>
    <row r="22" spans="1:15" ht="15.75">
      <c r="A22" s="100"/>
      <c r="B22" s="113" t="s">
        <v>115</v>
      </c>
      <c r="C22" s="116">
        <f t="shared" si="2"/>
        <v>-8.0000000000000071E-2</v>
      </c>
      <c r="D22" s="116">
        <f t="shared" si="2"/>
        <v>-3.0000000000001137E-2</v>
      </c>
      <c r="E22" s="119">
        <f t="shared" si="3"/>
        <v>-5.5000000000000604E-2</v>
      </c>
      <c r="F22" s="297"/>
      <c r="G22" s="299"/>
      <c r="H22" s="120"/>
      <c r="I22" s="120"/>
      <c r="J22" s="100"/>
      <c r="K22" s="100"/>
      <c r="L22" s="100"/>
      <c r="M22" s="100"/>
      <c r="N22" s="100"/>
      <c r="O22" s="100"/>
    </row>
    <row r="23" spans="1:15" ht="15.75">
      <c r="A23" s="100"/>
      <c r="B23" s="113" t="s">
        <v>116</v>
      </c>
      <c r="C23" s="116">
        <f t="shared" si="2"/>
        <v>-6.0000000000002274E-2</v>
      </c>
      <c r="D23" s="116">
        <f t="shared" si="2"/>
        <v>-8.0000000000000071E-2</v>
      </c>
      <c r="E23" s="119">
        <f t="shared" si="3"/>
        <v>-7.0000000000001172E-2</v>
      </c>
      <c r="F23" s="297"/>
      <c r="G23" s="299"/>
      <c r="H23" s="120"/>
      <c r="I23" s="120" t="s">
        <v>125</v>
      </c>
      <c r="J23" s="100"/>
      <c r="K23" s="100"/>
      <c r="L23" s="100"/>
      <c r="M23" s="100"/>
      <c r="N23" s="100"/>
      <c r="O23" s="100"/>
    </row>
    <row r="24" spans="1:15" ht="15.75">
      <c r="A24" s="100"/>
      <c r="B24" s="113" t="s">
        <v>118</v>
      </c>
      <c r="C24" s="116">
        <f t="shared" si="2"/>
        <v>-0.11000000000000121</v>
      </c>
      <c r="D24" s="116">
        <f t="shared" si="2"/>
        <v>-9.9999999999997868E-2</v>
      </c>
      <c r="E24" s="119">
        <f t="shared" si="3"/>
        <v>-0.10499999999999954</v>
      </c>
      <c r="F24" s="297"/>
      <c r="G24" s="299"/>
      <c r="H24" s="120"/>
      <c r="I24" s="120"/>
      <c r="J24" s="100"/>
      <c r="K24" s="100"/>
      <c r="L24" s="100"/>
      <c r="M24" s="100"/>
      <c r="N24" s="100"/>
      <c r="O24" s="100"/>
    </row>
    <row r="25" spans="1:15" ht="15.75">
      <c r="A25" s="100"/>
      <c r="B25" s="113" t="s">
        <v>119</v>
      </c>
      <c r="C25" s="116">
        <f t="shared" si="2"/>
        <v>-6.0000000000002274E-2</v>
      </c>
      <c r="D25" s="116">
        <f t="shared" si="2"/>
        <v>-4.0000000000004476E-2</v>
      </c>
      <c r="E25" s="121">
        <f t="shared" si="3"/>
        <v>-5.0000000000003375E-2</v>
      </c>
      <c r="F25" s="297"/>
      <c r="G25" s="299"/>
      <c r="H25" s="120" t="s">
        <v>126</v>
      </c>
      <c r="I25" s="120"/>
      <c r="J25" s="100"/>
      <c r="K25" s="100"/>
      <c r="L25" s="100"/>
      <c r="M25" s="100"/>
      <c r="N25" s="100"/>
      <c r="O25" s="100"/>
    </row>
    <row r="26" spans="1:15">
      <c r="A26" s="100"/>
      <c r="B26" s="300"/>
      <c r="C26" s="301"/>
      <c r="D26" s="301"/>
      <c r="E26" s="302"/>
      <c r="F26" s="297"/>
      <c r="G26" s="299"/>
      <c r="H26" s="120"/>
      <c r="I26" s="120"/>
      <c r="J26" s="100"/>
      <c r="K26" s="100"/>
      <c r="L26" s="100"/>
      <c r="M26" s="100"/>
      <c r="N26" s="100"/>
      <c r="O26" s="100"/>
    </row>
    <row r="27" spans="1:15">
      <c r="A27" s="100"/>
      <c r="B27" s="303"/>
      <c r="C27" s="304"/>
      <c r="D27" s="304"/>
      <c r="E27" s="305"/>
      <c r="F27" s="298"/>
      <c r="G27" s="299"/>
      <c r="H27" s="115"/>
      <c r="I27" s="115"/>
      <c r="J27" s="100"/>
      <c r="K27" s="100"/>
      <c r="L27" s="100"/>
      <c r="M27" s="100"/>
      <c r="N27" s="100"/>
      <c r="O27" s="100"/>
    </row>
    <row r="28" spans="1:15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1:15" ht="15.75" thickBot="1">
      <c r="A29" s="100"/>
      <c r="B29" s="100"/>
      <c r="C29" s="100"/>
      <c r="D29" s="100"/>
      <c r="E29" s="100"/>
      <c r="F29" s="122"/>
      <c r="G29" s="122"/>
      <c r="H29" s="122"/>
      <c r="I29" s="122"/>
      <c r="J29" s="122"/>
      <c r="K29" s="122"/>
      <c r="L29" s="122"/>
      <c r="M29" s="100"/>
      <c r="N29" s="100"/>
      <c r="O29" s="100"/>
    </row>
    <row r="30" spans="1:15" ht="16.5" thickBot="1">
      <c r="A30" s="100"/>
      <c r="B30" s="100"/>
      <c r="C30" s="100"/>
      <c r="D30" s="100"/>
      <c r="E30" s="100"/>
      <c r="F30" s="306" t="s">
        <v>127</v>
      </c>
      <c r="G30" s="307"/>
      <c r="H30" s="307"/>
      <c r="I30" s="307"/>
      <c r="J30" s="307"/>
      <c r="K30" s="307"/>
      <c r="L30" s="308"/>
      <c r="M30" s="100"/>
      <c r="N30" s="100"/>
      <c r="O30" s="100"/>
    </row>
    <row r="31" spans="1:15" ht="15.75">
      <c r="A31" s="100"/>
      <c r="B31" s="123" t="s">
        <v>128</v>
      </c>
      <c r="C31" s="309" t="s">
        <v>183</v>
      </c>
      <c r="D31" s="310"/>
      <c r="E31" s="100"/>
      <c r="F31" s="311" t="str">
        <f>C32</f>
        <v>1 спец</v>
      </c>
      <c r="G31" s="312"/>
      <c r="H31" s="313"/>
      <c r="I31" s="122"/>
      <c r="J31" s="314" t="str">
        <f>D32</f>
        <v>2 спец</v>
      </c>
      <c r="K31" s="312"/>
      <c r="L31" s="315"/>
      <c r="M31" s="100"/>
      <c r="N31" s="124" t="s">
        <v>129</v>
      </c>
      <c r="O31" s="124"/>
    </row>
    <row r="32" spans="1:15" ht="15.75">
      <c r="A32" s="100"/>
      <c r="B32" s="125" t="s">
        <v>130</v>
      </c>
      <c r="C32" s="126" t="s">
        <v>191</v>
      </c>
      <c r="D32" s="127" t="s">
        <v>192</v>
      </c>
      <c r="E32" s="100"/>
      <c r="F32" s="128"/>
      <c r="G32" s="129" t="s">
        <v>131</v>
      </c>
      <c r="H32" s="129" t="s">
        <v>132</v>
      </c>
      <c r="I32" s="122"/>
      <c r="J32" s="129"/>
      <c r="K32" s="129" t="s">
        <v>131</v>
      </c>
      <c r="L32" s="130" t="s">
        <v>132</v>
      </c>
      <c r="M32" s="100"/>
      <c r="N32" s="124" t="s">
        <v>133</v>
      </c>
      <c r="O32" s="124"/>
    </row>
    <row r="33" spans="1:15" ht="15.75">
      <c r="A33" s="100"/>
      <c r="B33" s="325" t="s">
        <v>134</v>
      </c>
      <c r="C33" s="131" t="s">
        <v>135</v>
      </c>
      <c r="D33" s="131" t="s">
        <v>135</v>
      </c>
      <c r="E33" s="100"/>
      <c r="F33" s="328">
        <v>1</v>
      </c>
      <c r="G33" s="132">
        <f>верификация!F5</f>
        <v>-6.9999999999996732E-2</v>
      </c>
      <c r="H33" s="132">
        <f>'с-1'!L837</f>
        <v>-8.0000000000000071E-2</v>
      </c>
      <c r="I33" s="122"/>
      <c r="J33" s="330">
        <v>1</v>
      </c>
      <c r="K33" s="132">
        <f>верификация!G5</f>
        <v>-6.9999999999996732E-2</v>
      </c>
      <c r="L33" s="132">
        <f>'с-2'!L837</f>
        <v>-4.0000000000004476E-2</v>
      </c>
      <c r="M33" s="100"/>
      <c r="N33" s="124" t="s">
        <v>136</v>
      </c>
      <c r="O33" s="124"/>
    </row>
    <row r="34" spans="1:15" ht="16.5" thickBot="1">
      <c r="A34" s="100"/>
      <c r="B34" s="326"/>
      <c r="C34" s="116">
        <f t="shared" ref="C34:D39" si="4">C8</f>
        <v>-6.9999999999996732E-2</v>
      </c>
      <c r="D34" s="116">
        <f t="shared" si="4"/>
        <v>-6.9999999999996732E-2</v>
      </c>
      <c r="E34" s="100"/>
      <c r="F34" s="329"/>
      <c r="G34" s="132">
        <f>верификация!F6</f>
        <v>-3.9999999999995595E-2</v>
      </c>
      <c r="H34" s="132">
        <f>'с-1'!L913</f>
        <v>-0.11000000000000121</v>
      </c>
      <c r="I34" s="122"/>
      <c r="J34" s="331"/>
      <c r="K34" s="132">
        <f>верификация!G6</f>
        <v>-8.0000000000000071E-2</v>
      </c>
      <c r="L34" s="133">
        <f>'с-2'!L913</f>
        <v>-4.9999999999998934E-2</v>
      </c>
      <c r="M34" s="100"/>
      <c r="N34" s="124" t="s">
        <v>137</v>
      </c>
      <c r="O34" s="124"/>
    </row>
    <row r="35" spans="1:15" ht="15.75">
      <c r="A35" s="100"/>
      <c r="B35" s="326"/>
      <c r="C35" s="116">
        <f t="shared" si="4"/>
        <v>-6.0000000000002274E-2</v>
      </c>
      <c r="D35" s="116">
        <f t="shared" si="4"/>
        <v>-4.0000000000004476E-2</v>
      </c>
      <c r="E35" s="100"/>
      <c r="F35" s="328">
        <v>2</v>
      </c>
      <c r="G35" s="132">
        <f>верификация!F7</f>
        <v>-6.0000000000002274E-2</v>
      </c>
      <c r="H35" s="132">
        <f>'с-1'!L989</f>
        <v>-0.1499999999999968</v>
      </c>
      <c r="I35" s="122"/>
      <c r="J35" s="330">
        <v>2</v>
      </c>
      <c r="K35" s="132">
        <f>верификация!G7</f>
        <v>-4.0000000000004476E-2</v>
      </c>
      <c r="L35" s="132">
        <f>'с-2'!L989</f>
        <v>-0.12999999999999901</v>
      </c>
      <c r="M35" s="100"/>
      <c r="N35" s="100"/>
      <c r="O35" s="100"/>
    </row>
    <row r="36" spans="1:15" ht="15.75">
      <c r="A36" s="100"/>
      <c r="B36" s="326"/>
      <c r="C36" s="116">
        <f t="shared" si="4"/>
        <v>-8.0000000000000071E-2</v>
      </c>
      <c r="D36" s="116">
        <f t="shared" si="4"/>
        <v>-3.0000000000001137E-2</v>
      </c>
      <c r="E36" s="100"/>
      <c r="F36" s="329"/>
      <c r="G36" s="132">
        <f>верификация!F8</f>
        <v>-8.0000000000000071E-2</v>
      </c>
      <c r="H36" s="132">
        <f>'с-1'!L1066</f>
        <v>-0.11000000000000121</v>
      </c>
      <c r="I36" s="122"/>
      <c r="J36" s="331"/>
      <c r="K36" s="132">
        <f>верификация!G8</f>
        <v>-4.0000000000004476E-2</v>
      </c>
      <c r="L36" s="132">
        <f>'с-2'!L1066</f>
        <v>-9.9999999999997882E-2</v>
      </c>
      <c r="M36" s="100"/>
      <c r="N36" s="100"/>
      <c r="O36" s="100"/>
    </row>
    <row r="37" spans="1:15" ht="15.75">
      <c r="A37" s="100"/>
      <c r="B37" s="326"/>
      <c r="C37" s="116">
        <f t="shared" si="4"/>
        <v>-6.0000000000002274E-2</v>
      </c>
      <c r="D37" s="116">
        <f t="shared" si="4"/>
        <v>-8.0000000000000071E-2</v>
      </c>
      <c r="E37" s="100"/>
      <c r="F37" s="328">
        <v>3</v>
      </c>
      <c r="G37" s="132">
        <f>верификация!F9</f>
        <v>-8.0000000000000071E-2</v>
      </c>
      <c r="H37" s="132">
        <f>'с-1'!L1143</f>
        <v>-6.0000000000002274E-2</v>
      </c>
      <c r="I37" s="122"/>
      <c r="J37" s="330">
        <v>3</v>
      </c>
      <c r="K37" s="132">
        <f>верификация!G9</f>
        <v>-3.0000000000001137E-2</v>
      </c>
      <c r="L37" s="132">
        <f>'с-2'!L1143</f>
        <v>-4.0000000000004476E-2</v>
      </c>
      <c r="M37" s="100"/>
      <c r="N37" s="100"/>
      <c r="O37" s="100"/>
    </row>
    <row r="38" spans="1:15" ht="15.75">
      <c r="A38" s="100"/>
      <c r="B38" s="326"/>
      <c r="C38" s="116">
        <f t="shared" si="4"/>
        <v>-0.11000000000000121</v>
      </c>
      <c r="D38" s="116">
        <f t="shared" si="4"/>
        <v>-9.9999999999997868E-2</v>
      </c>
      <c r="E38" s="100"/>
      <c r="F38" s="329"/>
      <c r="G38" s="132">
        <f>верификация!F10</f>
        <v>-9.9999999999997868E-2</v>
      </c>
      <c r="H38" s="132">
        <f>'с-1'!L1220</f>
        <v>-8.0000000000000071E-2</v>
      </c>
      <c r="I38" s="122"/>
      <c r="J38" s="331"/>
      <c r="K38" s="132">
        <f>верификация!G10</f>
        <v>-9.0000000000003411E-2</v>
      </c>
      <c r="L38" s="132">
        <f>'с-2'!L1220</f>
        <v>-6.9999999999996732E-2</v>
      </c>
      <c r="M38" s="100"/>
      <c r="N38" s="100"/>
      <c r="O38" s="100"/>
    </row>
    <row r="39" spans="1:15" ht="15.75">
      <c r="A39" s="100"/>
      <c r="B39" s="327"/>
      <c r="C39" s="116">
        <f t="shared" si="4"/>
        <v>-6.0000000000002274E-2</v>
      </c>
      <c r="D39" s="116">
        <f t="shared" si="4"/>
        <v>-4.0000000000004476E-2</v>
      </c>
      <c r="E39" s="100"/>
      <c r="F39" s="328">
        <v>4</v>
      </c>
      <c r="G39" s="132">
        <f>верификация!F11</f>
        <v>-6.0000000000002274E-2</v>
      </c>
      <c r="H39" s="132">
        <f>'с-1'!L1297</f>
        <v>-6.9999999999996732E-2</v>
      </c>
      <c r="I39" s="122"/>
      <c r="J39" s="330">
        <v>4</v>
      </c>
      <c r="K39" s="132">
        <f>верификация!G11</f>
        <v>-8.0000000000000071E-2</v>
      </c>
      <c r="L39" s="132">
        <f>'с-2'!L1297</f>
        <v>-8.9999999999994529E-2</v>
      </c>
      <c r="M39" s="100"/>
      <c r="N39" s="100"/>
      <c r="O39" s="100"/>
    </row>
    <row r="40" spans="1:15" ht="16.5" thickBot="1">
      <c r="A40" s="100"/>
      <c r="B40" s="134" t="s">
        <v>138</v>
      </c>
      <c r="C40" s="135">
        <f>AVERAGE(C34:C39)</f>
        <v>-7.3333333333334139E-2</v>
      </c>
      <c r="D40" s="136">
        <f>AVERAGE(D34:D39)</f>
        <v>-6.0000000000000796E-2</v>
      </c>
      <c r="E40" s="100"/>
      <c r="F40" s="329"/>
      <c r="G40" s="132">
        <f>верификация!F12</f>
        <v>-0.11000000000000121</v>
      </c>
      <c r="H40" s="133">
        <f>'с-1'!L1375</f>
        <v>-0.11000000000000121</v>
      </c>
      <c r="I40" s="122"/>
      <c r="J40" s="331"/>
      <c r="K40" s="132">
        <f>верификация!G12</f>
        <v>-3.0000000000001137E-2</v>
      </c>
      <c r="L40" s="132">
        <f>'с-2'!L1375</f>
        <v>-0.1499999999999968</v>
      </c>
      <c r="M40" s="100"/>
      <c r="N40" s="100"/>
      <c r="O40" s="100"/>
    </row>
    <row r="41" spans="1:15" ht="15.75">
      <c r="A41" s="100"/>
      <c r="B41" s="134" t="s">
        <v>138</v>
      </c>
      <c r="C41" s="333">
        <f>AVERAGE(C40:D40)</f>
        <v>-6.6666666666667471E-2</v>
      </c>
      <c r="D41" s="334"/>
      <c r="E41" s="100"/>
      <c r="F41" s="328">
        <v>5</v>
      </c>
      <c r="G41" s="132">
        <f>верификация!F13</f>
        <v>-0.11000000000000121</v>
      </c>
      <c r="H41" s="132">
        <f>'с-1'!L1453</f>
        <v>-6.9999999999996732E-2</v>
      </c>
      <c r="I41" s="122"/>
      <c r="J41" s="330">
        <v>5</v>
      </c>
      <c r="K41" s="132">
        <f>верификация!G13</f>
        <v>-9.9999999999997868E-2</v>
      </c>
      <c r="L41" s="132">
        <f>'с-2'!L1453</f>
        <v>-8.0000000000000071E-2</v>
      </c>
      <c r="M41" s="100"/>
      <c r="N41" s="100"/>
      <c r="O41" s="100"/>
    </row>
    <row r="42" spans="1:15" ht="16.5" thickBot="1">
      <c r="A42" s="100"/>
      <c r="B42" s="134" t="s">
        <v>139</v>
      </c>
      <c r="C42" s="137">
        <f>STDEVA(C34:C39)</f>
        <v>1.9663841605003122E-2</v>
      </c>
      <c r="D42" s="138">
        <f>STDEVA(D34:D39)</f>
        <v>2.7568097504178046E-2</v>
      </c>
      <c r="E42" s="100"/>
      <c r="F42" s="335"/>
      <c r="G42" s="132">
        <f>верификация!F14</f>
        <v>-6.0000000000002274E-2</v>
      </c>
      <c r="H42" s="132">
        <f>'с-1'!L1531</f>
        <v>-3.0000000000001137E-2</v>
      </c>
      <c r="I42" s="139"/>
      <c r="J42" s="336"/>
      <c r="K42" s="132">
        <f>верификация!G14</f>
        <v>-4.0000000000004476E-2</v>
      </c>
      <c r="L42" s="132">
        <f>'с-2'!L1531</f>
        <v>-8.0000000000000071E-2</v>
      </c>
      <c r="M42" s="100"/>
      <c r="N42" s="100"/>
      <c r="O42" s="100"/>
    </row>
    <row r="43" spans="1:15" ht="15.75">
      <c r="A43" s="100"/>
      <c r="B43" s="134" t="s">
        <v>140</v>
      </c>
      <c r="C43" s="137">
        <f>SQRT(((G33-H33)^2+(G34-H34)^2+(G35-H35)^2+(G36-H36)^2+(G37-H37)^2+(G38-H38)^2+(G39-H39)^2+(G40-H40)^2+(G41-H41)^2+(G42-H42)^2)/(2*10))</f>
        <v>2.9495762407505316E-2</v>
      </c>
      <c r="D43" s="138">
        <f>SQRT(((K33-L33)^2+(K34-L34)^2+(K35-L35)^2+(K36-L36)^2+(K37-L37)^2+(K38-L38)^2+(K39-L39)^2+(K40-L40)^2+(K41-L41)^2+(K42-L42)^2)/(2*10))</f>
        <v>3.9051248379531077E-2</v>
      </c>
      <c r="E43" s="100"/>
      <c r="F43" s="140"/>
      <c r="G43" s="141"/>
      <c r="H43" s="141"/>
      <c r="I43" s="142"/>
      <c r="J43" s="140"/>
      <c r="K43" s="141"/>
      <c r="L43" s="141"/>
      <c r="M43" s="100"/>
      <c r="N43" s="100"/>
      <c r="O43" s="100"/>
    </row>
    <row r="44" spans="1:15" ht="15.75">
      <c r="A44" s="100"/>
      <c r="B44" s="134" t="s">
        <v>141</v>
      </c>
      <c r="C44" s="135">
        <f>C61</f>
        <v>2.2288550883472813E-2</v>
      </c>
      <c r="D44" s="136">
        <f>D61</f>
        <v>3.1761994020453904E-2</v>
      </c>
      <c r="E44" s="100"/>
      <c r="F44" s="122"/>
      <c r="G44" s="122"/>
      <c r="H44" s="122"/>
      <c r="I44" s="122"/>
      <c r="J44" s="122"/>
      <c r="K44" s="122"/>
      <c r="L44" s="122"/>
      <c r="M44" s="100"/>
      <c r="N44" s="100"/>
      <c r="O44" s="100"/>
    </row>
    <row r="45" spans="1:15" ht="16.5" thickBot="1">
      <c r="A45" s="100"/>
      <c r="B45" s="143" t="s">
        <v>142</v>
      </c>
      <c r="C45" s="337">
        <f>(C40-D40)/SQRT(C44^2+D44^2)</f>
        <v>-0.3436239221586001</v>
      </c>
      <c r="D45" s="338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1:15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1:15" ht="15.75">
      <c r="A47" s="100"/>
      <c r="B47" s="144"/>
      <c r="C47" s="339"/>
      <c r="D47" s="339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1:15" ht="15.75">
      <c r="A48" s="100"/>
      <c r="B48" s="125" t="s">
        <v>130</v>
      </c>
      <c r="C48" s="145" t="str">
        <f>C32</f>
        <v>1 спец</v>
      </c>
      <c r="D48" s="146" t="str">
        <f>D32</f>
        <v>2 спец</v>
      </c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1:15" ht="15.75">
      <c r="A49" s="100"/>
      <c r="B49" s="316" t="s">
        <v>134</v>
      </c>
      <c r="C49" s="116">
        <f t="shared" ref="C49:D54" si="5">C8</f>
        <v>-6.9999999999996732E-2</v>
      </c>
      <c r="D49" s="116">
        <f t="shared" si="5"/>
        <v>-6.9999999999996732E-2</v>
      </c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1:15" ht="16.5" thickBot="1">
      <c r="A50" s="100"/>
      <c r="B50" s="317"/>
      <c r="C50" s="116">
        <f t="shared" si="5"/>
        <v>-6.0000000000002274E-2</v>
      </c>
      <c r="D50" s="116">
        <f t="shared" si="5"/>
        <v>-4.0000000000004476E-2</v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1:15" ht="16.5" thickBot="1">
      <c r="A51" s="100"/>
      <c r="B51" s="317"/>
      <c r="C51" s="116">
        <f t="shared" si="5"/>
        <v>-8.0000000000000071E-2</v>
      </c>
      <c r="D51" s="116">
        <f t="shared" si="5"/>
        <v>-3.0000000000001137E-2</v>
      </c>
      <c r="E51" s="100"/>
      <c r="F51" s="100"/>
      <c r="G51" s="100"/>
      <c r="H51" s="100"/>
      <c r="I51" s="100"/>
      <c r="J51" s="319" t="str">
        <f>C32</f>
        <v>1 спец</v>
      </c>
      <c r="K51" s="320"/>
      <c r="L51" s="320"/>
      <c r="M51" s="321"/>
      <c r="N51" s="100"/>
      <c r="O51" s="100"/>
    </row>
    <row r="52" spans="1:15" ht="15.75">
      <c r="A52" s="100"/>
      <c r="B52" s="317"/>
      <c r="C52" s="116">
        <f t="shared" si="5"/>
        <v>-6.0000000000002274E-2</v>
      </c>
      <c r="D52" s="116">
        <f t="shared" si="5"/>
        <v>-8.0000000000000071E-2</v>
      </c>
      <c r="E52" s="100"/>
      <c r="F52" s="100"/>
      <c r="G52" s="100"/>
      <c r="H52" s="100"/>
      <c r="I52" s="100"/>
      <c r="J52" s="322" t="s">
        <v>143</v>
      </c>
      <c r="K52" s="323"/>
      <c r="L52" s="323"/>
      <c r="M52" s="324"/>
      <c r="N52" s="100"/>
      <c r="O52" s="100"/>
    </row>
    <row r="53" spans="1:15" ht="15.75">
      <c r="A53" s="100"/>
      <c r="B53" s="317"/>
      <c r="C53" s="116">
        <f t="shared" si="5"/>
        <v>-0.11000000000000121</v>
      </c>
      <c r="D53" s="116">
        <f t="shared" si="5"/>
        <v>-9.9999999999997868E-2</v>
      </c>
      <c r="E53" s="100"/>
      <c r="F53" s="100"/>
      <c r="G53" s="100"/>
      <c r="H53" s="100"/>
      <c r="I53" s="100"/>
      <c r="J53" s="147" t="s">
        <v>144</v>
      </c>
      <c r="K53" s="148">
        <v>7.26</v>
      </c>
      <c r="L53" s="100"/>
      <c r="M53" s="149"/>
      <c r="N53" s="100"/>
      <c r="O53" s="100"/>
    </row>
    <row r="54" spans="1:15" ht="15.75">
      <c r="A54" s="100"/>
      <c r="B54" s="318"/>
      <c r="C54" s="116">
        <f t="shared" si="5"/>
        <v>-6.0000000000002274E-2</v>
      </c>
      <c r="D54" s="116">
        <f t="shared" si="5"/>
        <v>-4.0000000000004476E-2</v>
      </c>
      <c r="E54" s="100"/>
      <c r="F54" s="100"/>
      <c r="G54" s="100"/>
      <c r="H54" s="100"/>
      <c r="I54" s="100"/>
      <c r="J54" s="147" t="s">
        <v>145</v>
      </c>
      <c r="K54" s="150">
        <f>C40</f>
        <v>-7.3333333333334139E-2</v>
      </c>
      <c r="L54" s="151">
        <f>NORMDIST(K53,K54,K55,TRUE)</f>
        <v>1</v>
      </c>
      <c r="M54" s="149"/>
      <c r="N54" s="100"/>
      <c r="O54" s="100"/>
    </row>
    <row r="55" spans="1:15" ht="16.5" thickBot="1">
      <c r="A55" s="100"/>
      <c r="B55" s="134" t="s">
        <v>138</v>
      </c>
      <c r="C55" s="152">
        <f>AVERAGE(C49:C54)</f>
        <v>-7.3333333333334139E-2</v>
      </c>
      <c r="D55" s="153">
        <f>AVERAGE(D49:D54)</f>
        <v>-6.0000000000000796E-2</v>
      </c>
      <c r="E55" s="100"/>
      <c r="F55" s="100"/>
      <c r="G55" s="100"/>
      <c r="H55" s="100"/>
      <c r="I55" s="100"/>
      <c r="J55" s="154" t="s">
        <v>146</v>
      </c>
      <c r="K55" s="155">
        <f>C58</f>
        <v>8.0277297191947098E-3</v>
      </c>
      <c r="L55" s="156"/>
      <c r="M55" s="157"/>
      <c r="N55" s="100"/>
      <c r="O55" s="100"/>
    </row>
    <row r="56" spans="1:15" ht="15.75">
      <c r="A56" s="100"/>
      <c r="B56" s="158" t="s">
        <v>147</v>
      </c>
      <c r="C56" s="152">
        <f>STDEVA(C49:C54)/SQRT(6)</f>
        <v>8.0277297191947098E-3</v>
      </c>
      <c r="D56" s="153">
        <f>STDEVA(D49:D54)/SQRT(6)</f>
        <v>1.1254628677421778E-2</v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1:15" ht="16.5" thickBot="1">
      <c r="A57" s="100"/>
      <c r="B57" s="158" t="s">
        <v>148</v>
      </c>
      <c r="C57" s="152">
        <f>D63/2</f>
        <v>0</v>
      </c>
      <c r="D57" s="153">
        <f>0.0041/2</f>
        <v>2.0500000000000002E-3</v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1:15" ht="16.5" thickBot="1">
      <c r="A58" s="100"/>
      <c r="B58" s="158" t="s">
        <v>146</v>
      </c>
      <c r="C58" s="159">
        <f>SQRT(C56^2+C57^2)</f>
        <v>8.0277297191947098E-3</v>
      </c>
      <c r="D58" s="160">
        <f>SQRT(D56^2+D57^2)</f>
        <v>1.1439806233789308E-2</v>
      </c>
      <c r="E58" s="100"/>
      <c r="F58" s="100"/>
      <c r="G58" s="100"/>
      <c r="H58" s="100"/>
      <c r="I58" s="100"/>
      <c r="J58" s="332" t="str">
        <f>D32</f>
        <v>2 спец</v>
      </c>
      <c r="K58" s="320"/>
      <c r="L58" s="320"/>
      <c r="M58" s="321"/>
      <c r="N58" s="100"/>
      <c r="O58" s="100"/>
    </row>
    <row r="59" spans="1:15" ht="15.75">
      <c r="A59" s="100"/>
      <c r="B59" s="158" t="s">
        <v>149</v>
      </c>
      <c r="C59" s="159">
        <f>(C58^4)/(C56^4/4)</f>
        <v>4</v>
      </c>
      <c r="D59" s="160">
        <f>(D58^4)/(D56^4/4)</f>
        <v>4.2698240735803816</v>
      </c>
      <c r="E59" s="100"/>
      <c r="F59" s="100"/>
      <c r="G59" s="100"/>
      <c r="H59" s="100"/>
      <c r="I59" s="100"/>
      <c r="J59" s="322" t="s">
        <v>143</v>
      </c>
      <c r="K59" s="323"/>
      <c r="L59" s="323"/>
      <c r="M59" s="324"/>
      <c r="N59" s="100"/>
      <c r="O59" s="100"/>
    </row>
    <row r="60" spans="1:15" ht="15.75">
      <c r="A60" s="100"/>
      <c r="B60" s="158" t="s">
        <v>150</v>
      </c>
      <c r="C60" s="159">
        <f>TINV(0.05,C59)</f>
        <v>2.7764451050438028</v>
      </c>
      <c r="D60" s="160">
        <f>TINV(0.05,D59)</f>
        <v>2.7764451050438028</v>
      </c>
      <c r="E60" s="100"/>
      <c r="F60" s="100"/>
      <c r="G60" s="100"/>
      <c r="H60" s="100"/>
      <c r="I60" s="100"/>
      <c r="J60" s="147" t="s">
        <v>144</v>
      </c>
      <c r="K60" s="148">
        <v>7.26</v>
      </c>
      <c r="L60" s="100"/>
      <c r="M60" s="149"/>
      <c r="N60" s="100"/>
      <c r="O60" s="100"/>
    </row>
    <row r="61" spans="1:15" ht="16.5" thickBot="1">
      <c r="A61" s="100"/>
      <c r="B61" s="161" t="s">
        <v>141</v>
      </c>
      <c r="C61" s="162">
        <f>C60*C58</f>
        <v>2.2288550883472813E-2</v>
      </c>
      <c r="D61" s="163">
        <f>D60*D58</f>
        <v>3.1761994020453904E-2</v>
      </c>
      <c r="E61" s="100"/>
      <c r="F61" s="100"/>
      <c r="G61" s="100"/>
      <c r="H61" s="100"/>
      <c r="I61" s="100"/>
      <c r="J61" s="147" t="s">
        <v>145</v>
      </c>
      <c r="K61" s="121">
        <f>D40</f>
        <v>-6.0000000000000796E-2</v>
      </c>
      <c r="L61" s="164">
        <f>NORMDIST(K60,K61,K62,TRUE)</f>
        <v>1</v>
      </c>
      <c r="M61" s="149"/>
      <c r="N61" s="100"/>
      <c r="O61" s="100"/>
    </row>
    <row r="62" spans="1:15" ht="15.75" thickBot="1">
      <c r="A62" s="100"/>
      <c r="B62" s="100"/>
      <c r="C62" s="100"/>
      <c r="D62" s="100"/>
      <c r="E62" s="100"/>
      <c r="F62" s="100"/>
      <c r="G62" s="100"/>
      <c r="H62" s="100"/>
      <c r="I62" s="100"/>
      <c r="J62" s="154" t="s">
        <v>146</v>
      </c>
      <c r="K62" s="165">
        <f>D58</f>
        <v>1.1439806233789308E-2</v>
      </c>
      <c r="L62" s="156"/>
      <c r="M62" s="157"/>
      <c r="N62" s="100"/>
      <c r="O62" s="100"/>
    </row>
  </sheetData>
  <mergeCells count="51">
    <mergeCell ref="J58:M58"/>
    <mergeCell ref="J59:M59"/>
    <mergeCell ref="C41:D41"/>
    <mergeCell ref="F41:F42"/>
    <mergeCell ref="J41:J42"/>
    <mergeCell ref="C45:D45"/>
    <mergeCell ref="C47:D47"/>
    <mergeCell ref="B49:B54"/>
    <mergeCell ref="J51:M51"/>
    <mergeCell ref="J52:M52"/>
    <mergeCell ref="B33:B39"/>
    <mergeCell ref="F33:F34"/>
    <mergeCell ref="J33:J34"/>
    <mergeCell ref="F35:F36"/>
    <mergeCell ref="J35:J36"/>
    <mergeCell ref="F37:F38"/>
    <mergeCell ref="J37:J38"/>
    <mergeCell ref="F39:F40"/>
    <mergeCell ref="J39:J40"/>
    <mergeCell ref="F20:F27"/>
    <mergeCell ref="G20:G27"/>
    <mergeCell ref="B26:E27"/>
    <mergeCell ref="F30:L30"/>
    <mergeCell ref="C31:D31"/>
    <mergeCell ref="F31:H31"/>
    <mergeCell ref="J31:L31"/>
    <mergeCell ref="B18:B19"/>
    <mergeCell ref="C18:E18"/>
    <mergeCell ref="F18:F19"/>
    <mergeCell ref="G18:G19"/>
    <mergeCell ref="H18:H19"/>
    <mergeCell ref="E11:F11"/>
    <mergeCell ref="G11:H11"/>
    <mergeCell ref="I18:I19"/>
    <mergeCell ref="E12:F12"/>
    <mergeCell ref="G12:H12"/>
    <mergeCell ref="E13:F13"/>
    <mergeCell ref="G13:H13"/>
    <mergeCell ref="E14:F14"/>
    <mergeCell ref="G14:H14"/>
    <mergeCell ref="E9:F9"/>
    <mergeCell ref="G9:H9"/>
    <mergeCell ref="E10:F10"/>
    <mergeCell ref="G10:H10"/>
    <mergeCell ref="E8:F8"/>
    <mergeCell ref="G8:H8"/>
    <mergeCell ref="B4:G4"/>
    <mergeCell ref="C6:F6"/>
    <mergeCell ref="G6:H7"/>
    <mergeCell ref="I6:I7"/>
    <mergeCell ref="E7:F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2"/>
  <sheetViews>
    <sheetView topLeftCell="A34" workbookViewId="0">
      <selection activeCell="E7" sqref="E7"/>
    </sheetView>
  </sheetViews>
  <sheetFormatPr defaultRowHeight="15"/>
  <cols>
    <col min="1" max="1" width="29.28515625" customWidth="1"/>
    <col min="2" max="2" width="23.85546875" customWidth="1"/>
    <col min="3" max="3" width="29.28515625" customWidth="1"/>
  </cols>
  <sheetData>
    <row r="1" spans="1:3" ht="18.75">
      <c r="A1" s="166"/>
      <c r="B1" s="166"/>
      <c r="C1" s="167" t="s">
        <v>151</v>
      </c>
    </row>
    <row r="2" spans="1:3" ht="18.75">
      <c r="A2" s="166"/>
      <c r="B2" s="166"/>
      <c r="C2" s="166"/>
    </row>
    <row r="3" spans="1:3" ht="18.75">
      <c r="A3" s="166"/>
      <c r="B3" s="166"/>
      <c r="C3" s="166"/>
    </row>
    <row r="4" spans="1:3" ht="51.6" customHeight="1">
      <c r="A4" s="341" t="s">
        <v>185</v>
      </c>
      <c r="B4" s="341"/>
      <c r="C4" s="341"/>
    </row>
    <row r="5" spans="1:3" ht="15.75">
      <c r="A5" s="342" t="s">
        <v>197</v>
      </c>
      <c r="B5" s="342"/>
      <c r="C5" s="342"/>
    </row>
    <row r="6" spans="1:3" ht="59.45" customHeight="1">
      <c r="A6" s="342" t="s">
        <v>186</v>
      </c>
      <c r="B6" s="342"/>
      <c r="C6" s="342"/>
    </row>
    <row r="7" spans="1:3" ht="15.75">
      <c r="A7" s="168"/>
      <c r="B7" s="168"/>
      <c r="C7" s="168"/>
    </row>
    <row r="8" spans="1:3" ht="15.75">
      <c r="A8" s="342" t="s">
        <v>152</v>
      </c>
      <c r="B8" s="342"/>
      <c r="C8" s="342"/>
    </row>
    <row r="9" spans="1:3" ht="31.5">
      <c r="A9" s="169" t="s">
        <v>153</v>
      </c>
      <c r="B9" s="170" t="s">
        <v>154</v>
      </c>
      <c r="C9" s="169" t="s">
        <v>155</v>
      </c>
    </row>
    <row r="10" spans="1:3" ht="31.5">
      <c r="A10" s="171" t="s">
        <v>156</v>
      </c>
      <c r="B10" s="172" t="s">
        <v>157</v>
      </c>
      <c r="C10" s="173" t="s">
        <v>158</v>
      </c>
    </row>
    <row r="11" spans="1:3" ht="31.5">
      <c r="A11" s="171" t="s">
        <v>159</v>
      </c>
      <c r="B11" s="174" t="s">
        <v>160</v>
      </c>
      <c r="C11" s="173" t="s">
        <v>161</v>
      </c>
    </row>
    <row r="12" spans="1:3" ht="94.5">
      <c r="A12" s="171" t="s">
        <v>162</v>
      </c>
      <c r="B12" s="175" t="s">
        <v>163</v>
      </c>
      <c r="C12" s="173" t="s">
        <v>184</v>
      </c>
    </row>
    <row r="13" spans="1:3" ht="31.5">
      <c r="A13" s="171" t="s">
        <v>164</v>
      </c>
      <c r="B13" s="175" t="s">
        <v>165</v>
      </c>
      <c r="C13" s="173" t="s">
        <v>166</v>
      </c>
    </row>
    <row r="14" spans="1:3" ht="31.5">
      <c r="A14" s="171" t="s">
        <v>167</v>
      </c>
      <c r="B14" s="175" t="s">
        <v>165</v>
      </c>
      <c r="C14" s="173" t="s">
        <v>168</v>
      </c>
    </row>
    <row r="15" spans="1:3" ht="15.75">
      <c r="A15" s="176"/>
      <c r="B15" s="177"/>
      <c r="C15" s="177"/>
    </row>
    <row r="16" spans="1:3" ht="15.75">
      <c r="A16" s="340" t="s">
        <v>169</v>
      </c>
      <c r="B16" s="340"/>
      <c r="C16" s="340"/>
    </row>
    <row r="17" spans="1:3" ht="15.75">
      <c r="A17" s="178"/>
      <c r="B17" s="178"/>
      <c r="C17" s="178"/>
    </row>
    <row r="18" spans="1:3" ht="15.75">
      <c r="A18" s="340" t="s">
        <v>170</v>
      </c>
      <c r="B18" s="340"/>
      <c r="C18" s="340"/>
    </row>
    <row r="19" spans="1:3" ht="63">
      <c r="A19" s="179" t="s">
        <v>171</v>
      </c>
      <c r="B19" s="179" t="s">
        <v>172</v>
      </c>
      <c r="C19" s="179" t="s">
        <v>173</v>
      </c>
    </row>
    <row r="20" spans="1:3" ht="15.75">
      <c r="A20" s="180" t="s">
        <v>174</v>
      </c>
      <c r="B20" s="173" t="s">
        <v>187</v>
      </c>
      <c r="C20" s="173" t="s">
        <v>175</v>
      </c>
    </row>
    <row r="21" spans="1:3" ht="15.75">
      <c r="A21" s="180" t="s">
        <v>176</v>
      </c>
      <c r="B21" s="173" t="s">
        <v>188</v>
      </c>
      <c r="C21" s="173" t="s">
        <v>175</v>
      </c>
    </row>
    <row r="22" spans="1:3" ht="15.75">
      <c r="A22" s="1"/>
      <c r="B22" s="181"/>
      <c r="C22" s="1"/>
    </row>
    <row r="23" spans="1:3" ht="15.75">
      <c r="A23" s="4" t="s">
        <v>177</v>
      </c>
      <c r="B23" s="4"/>
      <c r="C23" s="4"/>
    </row>
    <row r="24" spans="1:3" ht="15.75">
      <c r="A24" s="37"/>
      <c r="B24" s="1"/>
      <c r="C24" s="37"/>
    </row>
    <row r="25" spans="1:3" ht="15.75">
      <c r="A25" s="1"/>
      <c r="B25" s="37"/>
      <c r="C25" s="1"/>
    </row>
    <row r="26" spans="1:3" ht="15.75">
      <c r="A26" s="1" t="s">
        <v>178</v>
      </c>
      <c r="B26" s="1"/>
      <c r="C26" s="1" t="s">
        <v>179</v>
      </c>
    </row>
    <row r="27" spans="1:3" ht="15.75">
      <c r="A27" s="1"/>
    </row>
    <row r="28" spans="1:3" ht="15.75">
      <c r="A28" s="1"/>
      <c r="B28" s="1"/>
      <c r="C28" s="1" t="s">
        <v>189</v>
      </c>
    </row>
    <row r="29" spans="1:3" ht="15.75">
      <c r="A29" s="1"/>
    </row>
    <row r="30" spans="1:3" ht="15.75">
      <c r="A30" s="1"/>
      <c r="B30" s="1"/>
      <c r="C30" s="1"/>
    </row>
    <row r="31" spans="1:3" ht="15.75">
      <c r="A31" s="1" t="s">
        <v>180</v>
      </c>
      <c r="B31" s="1"/>
      <c r="C31" s="1" t="s">
        <v>181</v>
      </c>
    </row>
    <row r="32" spans="1:3" ht="15.75">
      <c r="A32" s="1"/>
      <c r="B32" s="1"/>
      <c r="C32" s="1"/>
    </row>
  </sheetData>
  <mergeCells count="6">
    <mergeCell ref="A18:C18"/>
    <mergeCell ref="A4:C4"/>
    <mergeCell ref="A5:C5"/>
    <mergeCell ref="A6:C6"/>
    <mergeCell ref="A8:C8"/>
    <mergeCell ref="A16:C16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Z1567"/>
  <sheetViews>
    <sheetView tabSelected="1" view="pageBreakPreview" zoomScaleSheetLayoutView="100" workbookViewId="0">
      <selection activeCell="I86" sqref="I86"/>
    </sheetView>
  </sheetViews>
  <sheetFormatPr defaultColWidth="9.140625" defaultRowHeight="15.75"/>
  <cols>
    <col min="1" max="1" width="13.5703125" style="1" customWidth="1"/>
    <col min="2" max="2" width="10.28515625" style="1" customWidth="1"/>
    <col min="3" max="3" width="8.140625" style="1" customWidth="1"/>
    <col min="4" max="4" width="17.42578125" style="1" customWidth="1"/>
    <col min="5" max="5" width="14.85546875" style="1" customWidth="1"/>
    <col min="6" max="6" width="20.28515625" style="1" customWidth="1"/>
    <col min="7" max="7" width="13.5703125" style="1" customWidth="1"/>
    <col min="8" max="8" width="22.7109375" style="1" customWidth="1"/>
    <col min="9" max="9" width="24.42578125" style="1" customWidth="1"/>
    <col min="10" max="10" width="13" style="1" customWidth="1"/>
    <col min="11" max="11" width="15.7109375" style="1" customWidth="1"/>
    <col min="12" max="12" width="14.42578125" style="1" customWidth="1"/>
    <col min="13" max="13" width="12.85546875" style="1" customWidth="1"/>
    <col min="14" max="14" width="19.7109375" style="1" customWidth="1"/>
    <col min="15" max="15" width="14.140625" style="1" customWidth="1"/>
    <col min="16" max="16384" width="9.140625" style="1"/>
  </cols>
  <sheetData>
    <row r="2" spans="3:26">
      <c r="J2" s="213" t="s">
        <v>0</v>
      </c>
      <c r="K2" s="213"/>
      <c r="L2" s="213"/>
      <c r="M2" s="213"/>
    </row>
    <row r="3" spans="3:26">
      <c r="J3" s="213" t="s">
        <v>1</v>
      </c>
      <c r="K3" s="213"/>
      <c r="L3" s="213"/>
      <c r="M3" s="213"/>
    </row>
    <row r="4" spans="3:26">
      <c r="J4" s="213" t="s">
        <v>59</v>
      </c>
      <c r="K4" s="213"/>
      <c r="L4" s="213"/>
      <c r="M4" s="213"/>
    </row>
    <row r="5" spans="3:26">
      <c r="J5" s="213" t="s">
        <v>2</v>
      </c>
      <c r="K5" s="213"/>
      <c r="L5" s="213"/>
      <c r="M5" s="213"/>
    </row>
    <row r="6" spans="3:26">
      <c r="J6" s="213"/>
      <c r="K6" s="213"/>
      <c r="L6" s="213"/>
      <c r="M6" s="213"/>
    </row>
    <row r="7" spans="3:26">
      <c r="J7" s="43"/>
      <c r="K7" s="43"/>
      <c r="L7" s="43"/>
      <c r="M7" s="43"/>
    </row>
    <row r="8" spans="3:26">
      <c r="I8" s="3" t="s">
        <v>58</v>
      </c>
      <c r="K8" s="350" t="s">
        <v>198</v>
      </c>
      <c r="L8" s="350"/>
      <c r="M8" s="350"/>
    </row>
    <row r="10" spans="3:26">
      <c r="C10" s="1" t="s">
        <v>3</v>
      </c>
      <c r="J10" s="4" t="s">
        <v>56</v>
      </c>
      <c r="K10" s="4"/>
      <c r="L10" s="4"/>
      <c r="M10" s="352">
        <v>1</v>
      </c>
    </row>
    <row r="12" spans="3:26">
      <c r="C12" s="1" t="s">
        <v>4</v>
      </c>
      <c r="E12" s="351" t="str">
        <f>K8</f>
        <v>12.09.2024y</v>
      </c>
      <c r="F12" s="351"/>
      <c r="G12" s="43"/>
      <c r="H12" s="43"/>
      <c r="I12" s="4"/>
      <c r="J12" s="4" t="s">
        <v>5</v>
      </c>
      <c r="K12" s="4"/>
      <c r="L12" s="351" t="str">
        <f>E12</f>
        <v>12.09.2024y</v>
      </c>
      <c r="M12" s="351"/>
    </row>
    <row r="15" spans="3:26" ht="15.75" customHeight="1">
      <c r="C15" s="211" t="s">
        <v>7</v>
      </c>
      <c r="D15" s="211"/>
      <c r="E15" s="38" t="s">
        <v>193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3:26">
      <c r="C16" s="211" t="s">
        <v>6</v>
      </c>
      <c r="D16" s="211"/>
      <c r="E16" s="38" t="s">
        <v>60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3:26">
      <c r="C17" s="42"/>
      <c r="D17" s="42"/>
      <c r="E17" s="32" t="s">
        <v>61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3"/>
    </row>
    <row r="18" spans="3:26">
      <c r="C18" s="42"/>
      <c r="D18" s="42"/>
      <c r="E18" s="38" t="s">
        <v>62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3:26">
      <c r="E19" s="4"/>
      <c r="F19" s="4"/>
      <c r="G19" s="4"/>
      <c r="H19" s="4"/>
      <c r="I19" s="4"/>
      <c r="J19" s="4"/>
      <c r="K19" s="4"/>
    </row>
    <row r="21" spans="3:26">
      <c r="C21" s="4" t="s">
        <v>8</v>
      </c>
      <c r="D21" s="4"/>
      <c r="E21" s="353" t="s">
        <v>63</v>
      </c>
      <c r="F21" s="353"/>
      <c r="G21" s="353"/>
      <c r="H21" s="353"/>
      <c r="I21" s="353"/>
      <c r="J21" s="353"/>
    </row>
    <row r="22" spans="3:26">
      <c r="C22" s="4" t="s">
        <v>9</v>
      </c>
      <c r="D22" s="4"/>
      <c r="E22" s="353"/>
      <c r="F22" s="353"/>
      <c r="G22" s="353"/>
      <c r="H22" s="353"/>
      <c r="I22" s="353"/>
      <c r="J22" s="353"/>
    </row>
    <row r="24" spans="3:26">
      <c r="C24" s="206" t="s">
        <v>10</v>
      </c>
      <c r="D24" s="206"/>
      <c r="E24" s="350" t="s">
        <v>11</v>
      </c>
      <c r="F24" s="350"/>
      <c r="G24" s="350"/>
      <c r="H24" s="350"/>
      <c r="I24" s="350"/>
      <c r="J24" s="350"/>
    </row>
    <row r="26" spans="3:26">
      <c r="C26" s="206" t="s">
        <v>12</v>
      </c>
      <c r="D26" s="206"/>
      <c r="E26" s="215" t="s">
        <v>234</v>
      </c>
      <c r="F26" s="215"/>
      <c r="G26" s="215"/>
      <c r="H26" s="215"/>
      <c r="I26" s="186" t="s">
        <v>232</v>
      </c>
      <c r="J26" s="186" t="s">
        <v>233</v>
      </c>
      <c r="K26" s="186" t="s">
        <v>235</v>
      </c>
      <c r="L26" s="186" t="s">
        <v>236</v>
      </c>
      <c r="M26" s="186"/>
    </row>
    <row r="27" spans="3:26">
      <c r="C27" s="40"/>
      <c r="D27" s="40"/>
      <c r="E27" s="41"/>
      <c r="F27" s="41"/>
      <c r="G27" s="41"/>
      <c r="H27" s="41"/>
      <c r="I27" s="1" t="s">
        <v>245</v>
      </c>
      <c r="J27" s="41"/>
      <c r="K27" s="41"/>
      <c r="L27" s="41"/>
      <c r="M27" s="41"/>
    </row>
    <row r="28" spans="3:26" ht="36" customHeight="1">
      <c r="C28" s="354" t="s">
        <v>64</v>
      </c>
      <c r="D28" s="354"/>
      <c r="E28" s="209" t="s">
        <v>65</v>
      </c>
      <c r="F28" s="209"/>
      <c r="G28" s="209"/>
      <c r="H28" s="209"/>
      <c r="I28" s="209"/>
      <c r="J28" s="209"/>
      <c r="K28" s="209"/>
      <c r="L28" s="209"/>
      <c r="M28" s="209"/>
    </row>
    <row r="29" spans="3:26">
      <c r="E29" s="4"/>
      <c r="F29" s="4"/>
      <c r="G29" s="4"/>
      <c r="H29" s="4"/>
      <c r="I29" s="4"/>
      <c r="J29" s="4"/>
    </row>
    <row r="30" spans="3:26" ht="15" customHeight="1">
      <c r="C30" s="206" t="s">
        <v>14</v>
      </c>
      <c r="D30" s="206"/>
      <c r="E30" s="210" t="s">
        <v>248</v>
      </c>
      <c r="F30" s="210"/>
      <c r="G30" s="210"/>
      <c r="H30" s="210"/>
      <c r="I30" s="210"/>
    </row>
    <row r="31" spans="3:26" ht="51.75" customHeight="1">
      <c r="C31" s="40"/>
      <c r="D31" s="40"/>
      <c r="E31" s="210"/>
      <c r="F31" s="210"/>
      <c r="G31" s="210"/>
      <c r="H31" s="210"/>
      <c r="I31" s="210"/>
    </row>
    <row r="32" spans="3:26" ht="27.75" customHeight="1">
      <c r="C32" s="40"/>
      <c r="D32" s="40"/>
      <c r="E32" s="210"/>
      <c r="F32" s="210"/>
      <c r="G32" s="210"/>
      <c r="H32" s="210"/>
      <c r="I32" s="210"/>
    </row>
    <row r="34" spans="3:13">
      <c r="C34" s="206" t="s">
        <v>15</v>
      </c>
      <c r="D34" s="206"/>
      <c r="E34" s="207" t="s">
        <v>54</v>
      </c>
      <c r="F34" s="199"/>
      <c r="G34" s="199"/>
      <c r="H34" s="199"/>
      <c r="I34" s="199"/>
      <c r="J34" s="199"/>
      <c r="K34" s="199"/>
      <c r="L34" s="199"/>
      <c r="M34" s="199"/>
    </row>
    <row r="35" spans="3:13">
      <c r="C35" s="40"/>
      <c r="D35" s="40"/>
      <c r="E35" s="343" t="s">
        <v>209</v>
      </c>
      <c r="F35" s="343"/>
      <c r="G35" s="343"/>
      <c r="H35" s="343"/>
      <c r="I35" s="343"/>
      <c r="J35" s="39"/>
      <c r="K35" s="39"/>
      <c r="L35" s="39"/>
      <c r="M35" s="39"/>
    </row>
    <row r="36" spans="3:13">
      <c r="C36" s="40"/>
      <c r="D36" s="40"/>
      <c r="E36" s="343" t="s">
        <v>210</v>
      </c>
      <c r="F36" s="343"/>
      <c r="G36" s="343"/>
      <c r="H36" s="343"/>
      <c r="I36" s="343"/>
      <c r="J36" s="39"/>
      <c r="K36" s="39"/>
      <c r="L36" s="39"/>
      <c r="M36" s="39"/>
    </row>
    <row r="37" spans="3:13">
      <c r="C37" s="40"/>
      <c r="D37" s="40"/>
      <c r="E37" s="207" t="s">
        <v>211</v>
      </c>
      <c r="F37" s="207"/>
      <c r="G37" s="207"/>
      <c r="H37" s="207"/>
      <c r="I37" s="207"/>
      <c r="J37" s="39"/>
      <c r="K37" s="39"/>
      <c r="L37" s="39"/>
      <c r="M37" s="39"/>
    </row>
    <row r="38" spans="3:13">
      <c r="C38" s="40"/>
      <c r="D38" s="40"/>
      <c r="E38" s="207" t="s">
        <v>212</v>
      </c>
      <c r="F38" s="207"/>
      <c r="G38" s="207"/>
      <c r="H38" s="207"/>
      <c r="I38" s="207"/>
      <c r="J38" s="39"/>
      <c r="K38" s="39"/>
      <c r="L38" s="39"/>
      <c r="M38" s="39"/>
    </row>
    <row r="39" spans="3:13">
      <c r="C39" s="40"/>
      <c r="D39" s="40"/>
      <c r="E39" s="343" t="s">
        <v>213</v>
      </c>
      <c r="F39" s="343"/>
      <c r="G39" s="343"/>
      <c r="H39" s="343"/>
      <c r="I39" s="343"/>
      <c r="J39" s="39"/>
      <c r="K39" s="39"/>
      <c r="L39" s="39"/>
      <c r="M39" s="39"/>
    </row>
    <row r="40" spans="3:13">
      <c r="C40" s="40"/>
      <c r="D40" s="40"/>
      <c r="E40" s="343" t="s">
        <v>214</v>
      </c>
      <c r="F40" s="343"/>
      <c r="G40" s="343"/>
      <c r="H40" s="343"/>
      <c r="I40" s="343"/>
      <c r="J40" s="39"/>
      <c r="K40" s="39"/>
      <c r="L40" s="39"/>
      <c r="M40" s="39"/>
    </row>
    <row r="41" spans="3:13">
      <c r="E41" s="199" t="s">
        <v>53</v>
      </c>
      <c r="F41" s="199"/>
      <c r="G41" s="199"/>
      <c r="H41" s="199"/>
      <c r="I41" s="199"/>
      <c r="J41" s="199"/>
      <c r="K41" s="199"/>
      <c r="L41" s="199"/>
      <c r="M41" s="199"/>
    </row>
    <row r="42" spans="3:13">
      <c r="E42" s="199" t="s">
        <v>215</v>
      </c>
      <c r="F42" s="199"/>
      <c r="G42" s="199"/>
      <c r="H42" s="199"/>
      <c r="I42" s="199"/>
      <c r="J42" s="39"/>
      <c r="K42" s="39"/>
      <c r="L42" s="39"/>
      <c r="M42" s="39"/>
    </row>
    <row r="43" spans="3:13">
      <c r="E43" s="199" t="s">
        <v>216</v>
      </c>
      <c r="F43" s="199"/>
      <c r="G43" s="199"/>
      <c r="H43" s="199"/>
      <c r="I43" s="199"/>
      <c r="J43" s="39"/>
      <c r="K43" s="39"/>
      <c r="L43" s="39"/>
      <c r="M43" s="39"/>
    </row>
    <row r="44" spans="3:13">
      <c r="E44" s="199" t="s">
        <v>217</v>
      </c>
      <c r="F44" s="199"/>
      <c r="G44" s="199"/>
      <c r="H44" s="199"/>
      <c r="I44" s="199"/>
      <c r="J44" s="39"/>
      <c r="K44" s="39"/>
      <c r="L44" s="39"/>
      <c r="M44" s="39"/>
    </row>
    <row r="45" spans="3:13">
      <c r="E45" s="199"/>
      <c r="F45" s="199"/>
      <c r="G45" s="199"/>
      <c r="H45" s="199"/>
      <c r="I45" s="199"/>
      <c r="J45" s="199"/>
      <c r="K45" s="199"/>
      <c r="L45" s="199"/>
      <c r="M45" s="199"/>
    </row>
    <row r="46" spans="3:13">
      <c r="E46" s="207"/>
      <c r="F46" s="199"/>
      <c r="G46" s="199"/>
      <c r="H46" s="199"/>
      <c r="I46" s="199"/>
      <c r="J46" s="199"/>
      <c r="K46" s="199"/>
      <c r="L46" s="199"/>
      <c r="M46" s="199"/>
    </row>
    <row r="47" spans="3:13">
      <c r="E47" s="199"/>
      <c r="F47" s="199"/>
      <c r="G47" s="199"/>
      <c r="H47" s="199"/>
      <c r="I47" s="199"/>
      <c r="J47" s="199"/>
      <c r="K47" s="199"/>
      <c r="L47" s="199"/>
      <c r="M47" s="199"/>
    </row>
    <row r="48" spans="3:13">
      <c r="E48" s="199"/>
      <c r="F48" s="199"/>
      <c r="G48" s="199"/>
      <c r="H48" s="199"/>
      <c r="I48" s="199"/>
      <c r="J48" s="199"/>
      <c r="K48" s="199"/>
      <c r="L48" s="199"/>
      <c r="M48" s="199"/>
    </row>
    <row r="49" spans="3:13"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3:13">
      <c r="C50" s="19" t="s">
        <v>17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</row>
    <row r="51" spans="3:13">
      <c r="C51" s="21" t="s">
        <v>199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3:13">
      <c r="C52" s="19" t="s">
        <v>19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</row>
    <row r="53" spans="3:13">
      <c r="C53" s="21" t="s">
        <v>200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</row>
    <row r="54" spans="3:13">
      <c r="C54" s="21" t="s">
        <v>201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</row>
    <row r="55" spans="3:13">
      <c r="C55" s="21" t="s">
        <v>202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</row>
    <row r="56" spans="3:13">
      <c r="C56" s="21" t="s">
        <v>203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3:13">
      <c r="C57" s="21" t="s">
        <v>204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</row>
    <row r="58" spans="3:13">
      <c r="C58" s="21" t="s">
        <v>205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3:13">
      <c r="C59" s="21" t="s">
        <v>206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</row>
    <row r="60" spans="3:13">
      <c r="C60" s="21" t="s">
        <v>207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</row>
    <row r="61" spans="3:13">
      <c r="C61" s="21" t="s">
        <v>208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</row>
    <row r="62" spans="3:13">
      <c r="D62" s="20"/>
      <c r="E62" s="20"/>
      <c r="F62" s="20"/>
      <c r="G62" s="20"/>
      <c r="H62" s="20"/>
      <c r="I62" s="20"/>
      <c r="J62" s="20"/>
      <c r="K62" s="20"/>
      <c r="L62" s="20"/>
      <c r="M62" s="20"/>
    </row>
    <row r="63" spans="3:13">
      <c r="C63" s="21" t="s">
        <v>27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</row>
    <row r="64" spans="3:13">
      <c r="C64" s="5" t="s">
        <v>28</v>
      </c>
    </row>
    <row r="65" spans="1:15">
      <c r="C65" s="5" t="s">
        <v>29</v>
      </c>
    </row>
    <row r="66" spans="1:15">
      <c r="C66" s="5" t="s">
        <v>30</v>
      </c>
    </row>
    <row r="67" spans="1:15">
      <c r="C67" s="5"/>
    </row>
    <row r="68" spans="1:15">
      <c r="C68" s="5" t="s">
        <v>31</v>
      </c>
    </row>
    <row r="69" spans="1:15">
      <c r="C69" s="5" t="s">
        <v>32</v>
      </c>
    </row>
    <row r="70" spans="1:15">
      <c r="C70" s="5" t="s">
        <v>33</v>
      </c>
    </row>
    <row r="71" spans="1:15">
      <c r="C71" s="5"/>
    </row>
    <row r="72" spans="1:15">
      <c r="C72" s="5" t="s">
        <v>34</v>
      </c>
      <c r="I72" s="1" t="s">
        <v>229</v>
      </c>
    </row>
    <row r="73" spans="1:15" ht="31.5">
      <c r="C73" s="5" t="s">
        <v>35</v>
      </c>
      <c r="J73" s="185" t="s">
        <v>230</v>
      </c>
    </row>
    <row r="74" spans="1:15">
      <c r="C74" s="5"/>
    </row>
    <row r="75" spans="1:15" ht="220.5">
      <c r="A75" s="182" t="s">
        <v>219</v>
      </c>
      <c r="B75" s="348" t="s">
        <v>220</v>
      </c>
      <c r="C75" s="349"/>
      <c r="D75" s="182" t="s">
        <v>239</v>
      </c>
      <c r="E75" s="182" t="s">
        <v>240</v>
      </c>
      <c r="F75" s="182" t="s">
        <v>238</v>
      </c>
      <c r="G75" s="182" t="s">
        <v>221</v>
      </c>
      <c r="H75" s="182" t="s">
        <v>222</v>
      </c>
      <c r="I75" s="182" t="s">
        <v>223</v>
      </c>
      <c r="J75" s="182" t="s">
        <v>224</v>
      </c>
      <c r="K75" s="182" t="s">
        <v>243</v>
      </c>
      <c r="L75" s="182" t="s">
        <v>225</v>
      </c>
      <c r="M75" s="182" t="s">
        <v>226</v>
      </c>
      <c r="N75" s="182" t="s">
        <v>227</v>
      </c>
      <c r="O75" s="182" t="s">
        <v>228</v>
      </c>
    </row>
    <row r="76" spans="1:15" s="188" customFormat="1">
      <c r="A76" s="344" t="str">
        <f>K8</f>
        <v>12.09.2024y</v>
      </c>
      <c r="B76" s="346" t="str">
        <f>I26</f>
        <v xml:space="preserve"> 367 M5 Д</v>
      </c>
      <c r="C76" s="344" t="str">
        <f>K26</f>
        <v>№ .  1.</v>
      </c>
      <c r="D76" s="192">
        <v>28</v>
      </c>
      <c r="E76" s="192">
        <v>29</v>
      </c>
      <c r="F76" s="193">
        <v>0.91700000000000004</v>
      </c>
      <c r="G76" s="192">
        <v>0.91600000000000004</v>
      </c>
      <c r="H76" s="187" t="s">
        <v>231</v>
      </c>
      <c r="I76" s="187" t="s">
        <v>231</v>
      </c>
      <c r="J76" s="192">
        <v>5000</v>
      </c>
      <c r="K76" s="183">
        <f>(1.001*(J76/G76))/1000</f>
        <v>5.4639737991266371</v>
      </c>
      <c r="L76" s="192">
        <v>5.5</v>
      </c>
      <c r="M76" s="194">
        <f>((L76-K76)/K76)*100</f>
        <v>0.65934065934066854</v>
      </c>
      <c r="N76" s="192">
        <v>25</v>
      </c>
      <c r="O76" s="187">
        <f>(L76*60)/N76</f>
        <v>13.2</v>
      </c>
    </row>
    <row r="77" spans="1:15" s="188" customFormat="1">
      <c r="A77" s="345"/>
      <c r="B77" s="347"/>
      <c r="C77" s="345"/>
      <c r="D77" s="192">
        <v>27</v>
      </c>
      <c r="E77" s="192">
        <v>29</v>
      </c>
      <c r="F77" s="192">
        <v>0.91700000000000004</v>
      </c>
      <c r="G77" s="192">
        <v>0.91600000000000004</v>
      </c>
      <c r="H77" s="187" t="s">
        <v>231</v>
      </c>
      <c r="I77" s="187" t="s">
        <v>231</v>
      </c>
      <c r="J77" s="192">
        <v>5000</v>
      </c>
      <c r="K77" s="196">
        <f>(1.001*(J77/G77))/1000</f>
        <v>5.4639737991266371</v>
      </c>
      <c r="L77" s="192">
        <v>5.5</v>
      </c>
      <c r="M77" s="194">
        <f>((L77-K77)/K77)*100</f>
        <v>0.65934065934066854</v>
      </c>
      <c r="N77" s="187">
        <v>25</v>
      </c>
      <c r="O77" s="187">
        <f>(L77*60)/N77</f>
        <v>13.2</v>
      </c>
    </row>
    <row r="78" spans="1:15">
      <c r="A78" s="183"/>
      <c r="B78" s="183"/>
      <c r="C78" s="184"/>
      <c r="D78" s="183"/>
      <c r="E78" s="183"/>
      <c r="F78" s="183"/>
      <c r="G78" s="183"/>
      <c r="H78" s="183"/>
      <c r="I78" s="183"/>
      <c r="J78" s="183"/>
      <c r="K78" s="183"/>
      <c r="L78" s="183"/>
      <c r="M78" s="195"/>
      <c r="N78" s="183"/>
      <c r="O78" s="183"/>
    </row>
    <row r="79" spans="1:15">
      <c r="A79" s="183"/>
      <c r="B79" s="183"/>
      <c r="C79" s="184"/>
      <c r="D79" s="183"/>
      <c r="E79" s="183"/>
      <c r="F79" s="183"/>
      <c r="G79" s="183"/>
      <c r="H79" s="183"/>
      <c r="I79" s="183"/>
      <c r="J79" s="183"/>
      <c r="K79" s="183"/>
      <c r="L79" s="183"/>
      <c r="M79" s="195"/>
      <c r="N79" s="183"/>
      <c r="O79" s="183"/>
    </row>
    <row r="80" spans="1:15">
      <c r="A80" s="189"/>
      <c r="B80" s="189"/>
      <c r="C80" s="190"/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89"/>
    </row>
    <row r="81" spans="1:15">
      <c r="A81" s="189"/>
      <c r="B81" s="189"/>
      <c r="C81" s="190"/>
      <c r="D81" s="189"/>
      <c r="E81" s="189" t="s">
        <v>237</v>
      </c>
      <c r="F81" s="191">
        <f>0.000025*(20-D76)*F76</f>
        <v>-1.8340000000000001E-4</v>
      </c>
      <c r="G81" s="189"/>
      <c r="H81" s="189" t="s">
        <v>242</v>
      </c>
      <c r="I81" s="189">
        <f>F76-0.00062*(E76-D76)</f>
        <v>0.91638000000000008</v>
      </c>
      <c r="J81" s="189"/>
      <c r="K81" s="189" t="s">
        <v>246</v>
      </c>
      <c r="L81" s="189"/>
      <c r="M81" s="189"/>
      <c r="N81" s="189"/>
      <c r="O81" s="189"/>
    </row>
    <row r="82" spans="1:15">
      <c r="A82" s="189"/>
      <c r="B82" s="189"/>
      <c r="C82" s="190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</row>
    <row r="83" spans="1:15">
      <c r="A83" s="189"/>
      <c r="B83" s="189"/>
      <c r="C83" s="190"/>
      <c r="D83" s="189"/>
      <c r="E83" s="189" t="s">
        <v>241</v>
      </c>
      <c r="F83" s="191">
        <f>F76-F81</f>
        <v>0.91718339999999998</v>
      </c>
      <c r="G83" s="189"/>
      <c r="H83" s="189" t="s">
        <v>244</v>
      </c>
      <c r="I83" s="1">
        <f>K76</f>
        <v>5.4639737991266371</v>
      </c>
      <c r="J83" s="189"/>
      <c r="K83" s="189"/>
      <c r="L83" s="189"/>
      <c r="M83" s="189"/>
      <c r="N83" s="189"/>
      <c r="O83" s="189"/>
    </row>
    <row r="84" spans="1:15">
      <c r="A84" s="189"/>
      <c r="B84" s="189"/>
      <c r="C84" s="190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</row>
    <row r="85" spans="1:15">
      <c r="A85" s="189"/>
      <c r="B85" s="189"/>
      <c r="C85" s="190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89"/>
    </row>
    <row r="86" spans="1:15">
      <c r="C86" s="5"/>
      <c r="E86" s="1" t="s">
        <v>250</v>
      </c>
      <c r="I86" s="1">
        <f>(L76-K76)*1000</f>
        <v>36.026200873362946</v>
      </c>
      <c r="J86" s="1" t="s">
        <v>218</v>
      </c>
    </row>
    <row r="87" spans="1:15">
      <c r="C87" s="5"/>
    </row>
    <row r="88" spans="1:15">
      <c r="C88" s="5"/>
      <c r="E88" s="1" t="s">
        <v>249</v>
      </c>
      <c r="I88" s="1">
        <f>(M76+M77)/2</f>
        <v>0.65934065934066854</v>
      </c>
      <c r="J88" s="1" t="s">
        <v>45</v>
      </c>
      <c r="K88" s="355" t="s">
        <v>245</v>
      </c>
    </row>
    <row r="89" spans="1:15">
      <c r="C89" s="5"/>
    </row>
    <row r="90" spans="1:15">
      <c r="C90" s="5"/>
      <c r="E90" t="s">
        <v>251</v>
      </c>
    </row>
    <row r="91" spans="1:15">
      <c r="C91" s="5"/>
    </row>
    <row r="92" spans="1:15">
      <c r="C92" s="5"/>
      <c r="E92"/>
    </row>
    <row r="93" spans="1:15">
      <c r="C93" s="5"/>
    </row>
    <row r="94" spans="1:15">
      <c r="C94" s="5"/>
    </row>
    <row r="96" spans="1:15">
      <c r="D96" s="6" t="s">
        <v>252</v>
      </c>
    </row>
    <row r="97" spans="3:15">
      <c r="C97" s="6"/>
    </row>
    <row r="98" spans="3:15" ht="18.75">
      <c r="C98" s="6"/>
      <c r="D98" s="34" t="s">
        <v>66</v>
      </c>
      <c r="E98" s="34"/>
      <c r="F98" s="34"/>
      <c r="G98" s="36" t="s">
        <v>247</v>
      </c>
      <c r="H98" s="36"/>
      <c r="I98" s="36"/>
      <c r="J98" s="36"/>
      <c r="K98" s="36"/>
      <c r="L98" s="36"/>
      <c r="M98" s="36"/>
      <c r="N98" s="35"/>
      <c r="O98" s="35"/>
    </row>
    <row r="99" spans="3:15">
      <c r="C99" s="6"/>
      <c r="E99" s="4"/>
      <c r="F99" s="4"/>
      <c r="G99" s="4"/>
      <c r="H99" s="4"/>
      <c r="I99" s="4"/>
      <c r="J99" s="4"/>
    </row>
    <row r="100" spans="3:15" ht="15.75" customHeight="1">
      <c r="C100" s="6"/>
      <c r="E100" s="1" t="s">
        <v>68</v>
      </c>
    </row>
    <row r="101" spans="3:15"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3:15">
      <c r="C102" s="22" t="s">
        <v>194</v>
      </c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3:15"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3:15">
      <c r="C104" s="6"/>
      <c r="D104" s="6"/>
    </row>
    <row r="105" spans="3:15">
      <c r="J105" s="213" t="s">
        <v>0</v>
      </c>
      <c r="K105" s="213"/>
      <c r="L105" s="213"/>
      <c r="M105" s="213"/>
    </row>
    <row r="106" spans="3:15">
      <c r="J106" s="213" t="s">
        <v>1</v>
      </c>
      <c r="K106" s="213"/>
      <c r="L106" s="213"/>
      <c r="M106" s="213"/>
    </row>
    <row r="107" spans="3:15">
      <c r="J107" s="213" t="s">
        <v>59</v>
      </c>
      <c r="K107" s="213"/>
      <c r="L107" s="213"/>
      <c r="M107" s="213"/>
    </row>
    <row r="108" spans="3:15">
      <c r="J108" s="213" t="s">
        <v>2</v>
      </c>
      <c r="K108" s="213"/>
      <c r="L108" s="213"/>
      <c r="M108" s="213"/>
    </row>
    <row r="109" spans="3:15">
      <c r="J109" s="213"/>
      <c r="K109" s="213"/>
      <c r="L109" s="213"/>
      <c r="M109" s="213"/>
    </row>
    <row r="110" spans="3:15">
      <c r="J110" s="43"/>
      <c r="K110" s="43"/>
      <c r="L110" s="43"/>
      <c r="M110" s="43"/>
    </row>
    <row r="111" spans="3:15">
      <c r="I111" s="3" t="s">
        <v>58</v>
      </c>
      <c r="K111" s="213" t="s">
        <v>57</v>
      </c>
      <c r="L111" s="213"/>
      <c r="M111" s="213"/>
    </row>
    <row r="113" spans="3:14">
      <c r="C113" s="1" t="s">
        <v>3</v>
      </c>
      <c r="J113" s="4" t="s">
        <v>56</v>
      </c>
      <c r="K113" s="4"/>
      <c r="L113" s="4"/>
      <c r="M113" s="43">
        <v>2</v>
      </c>
    </row>
    <row r="115" spans="3:14">
      <c r="C115" s="1" t="s">
        <v>4</v>
      </c>
      <c r="E115" s="214" t="str">
        <f>K111</f>
        <v>11.03.2023y</v>
      </c>
      <c r="F115" s="214"/>
      <c r="G115" s="43"/>
      <c r="H115" s="43"/>
      <c r="I115" s="4"/>
      <c r="J115" s="4" t="s">
        <v>5</v>
      </c>
      <c r="K115" s="4"/>
      <c r="L115" s="214" t="str">
        <f>E115</f>
        <v>11.03.2023y</v>
      </c>
      <c r="M115" s="214"/>
    </row>
    <row r="118" spans="3:14">
      <c r="C118" s="211" t="s">
        <v>7</v>
      </c>
      <c r="D118" s="211"/>
      <c r="E118" s="38" t="s">
        <v>193</v>
      </c>
      <c r="F118" s="38"/>
      <c r="G118" s="38"/>
      <c r="H118" s="38"/>
      <c r="I118" s="38"/>
      <c r="J118" s="38"/>
      <c r="K118" s="38"/>
      <c r="L118" s="38"/>
      <c r="M118" s="38"/>
      <c r="N118" s="38"/>
    </row>
    <row r="119" spans="3:14">
      <c r="C119" s="211" t="s">
        <v>6</v>
      </c>
      <c r="D119" s="211"/>
      <c r="E119" s="38" t="s">
        <v>60</v>
      </c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3:14">
      <c r="C120" s="42"/>
      <c r="D120" s="42"/>
      <c r="E120" s="32" t="s">
        <v>61</v>
      </c>
      <c r="F120" s="32"/>
      <c r="G120" s="32"/>
      <c r="H120" s="32"/>
      <c r="I120" s="32"/>
      <c r="J120" s="32"/>
      <c r="K120" s="32"/>
      <c r="L120" s="32"/>
      <c r="M120" s="32"/>
      <c r="N120" s="32"/>
    </row>
    <row r="121" spans="3:14">
      <c r="C121" s="42"/>
      <c r="D121" s="42"/>
      <c r="E121" s="38" t="s">
        <v>62</v>
      </c>
      <c r="F121" s="38"/>
      <c r="G121" s="38"/>
      <c r="H121" s="38"/>
      <c r="I121" s="38"/>
      <c r="J121" s="38"/>
      <c r="K121" s="38"/>
      <c r="L121" s="38"/>
      <c r="M121" s="38"/>
      <c r="N121" s="38"/>
    </row>
    <row r="122" spans="3:14">
      <c r="E122" s="4"/>
      <c r="F122" s="4"/>
      <c r="G122" s="4"/>
      <c r="H122" s="4"/>
      <c r="I122" s="4"/>
      <c r="J122" s="4"/>
      <c r="K122" s="4"/>
    </row>
    <row r="124" spans="3:14">
      <c r="C124" s="4" t="s">
        <v>8</v>
      </c>
      <c r="D124" s="4"/>
      <c r="E124" s="212" t="s">
        <v>63</v>
      </c>
      <c r="F124" s="212"/>
      <c r="G124" s="212"/>
      <c r="H124" s="212"/>
      <c r="I124" s="212"/>
      <c r="J124" s="212"/>
    </row>
    <row r="125" spans="3:14">
      <c r="C125" s="4" t="s">
        <v>9</v>
      </c>
      <c r="D125" s="4"/>
      <c r="E125" s="212"/>
      <c r="F125" s="212"/>
      <c r="G125" s="212"/>
      <c r="H125" s="212"/>
      <c r="I125" s="212"/>
      <c r="J125" s="212"/>
    </row>
    <row r="127" spans="3:14">
      <c r="C127" s="206" t="s">
        <v>10</v>
      </c>
      <c r="D127" s="206"/>
      <c r="E127" s="213" t="s">
        <v>11</v>
      </c>
      <c r="F127" s="213"/>
      <c r="G127" s="213"/>
      <c r="H127" s="213"/>
      <c r="I127" s="213"/>
      <c r="J127" s="213"/>
    </row>
    <row r="129" spans="3:13">
      <c r="C129" s="206" t="s">
        <v>12</v>
      </c>
      <c r="D129" s="206"/>
      <c r="E129" s="215" t="s">
        <v>13</v>
      </c>
      <c r="F129" s="215"/>
      <c r="G129" s="215"/>
      <c r="H129" s="215"/>
      <c r="I129" s="215"/>
      <c r="J129" s="215"/>
      <c r="K129" s="215"/>
      <c r="L129" s="215"/>
      <c r="M129" s="215"/>
    </row>
    <row r="130" spans="3:13">
      <c r="C130" s="40"/>
      <c r="D130" s="40"/>
      <c r="E130" s="41"/>
      <c r="F130" s="41"/>
      <c r="G130" s="41"/>
      <c r="H130" s="41"/>
      <c r="I130" s="41"/>
      <c r="J130" s="41"/>
      <c r="K130" s="41"/>
      <c r="L130" s="41"/>
      <c r="M130" s="41"/>
    </row>
    <row r="131" spans="3:13">
      <c r="C131" s="208" t="s">
        <v>64</v>
      </c>
      <c r="D131" s="208"/>
      <c r="E131" s="209" t="s">
        <v>65</v>
      </c>
      <c r="F131" s="209"/>
      <c r="G131" s="209"/>
      <c r="H131" s="209"/>
      <c r="I131" s="209"/>
      <c r="J131" s="209"/>
      <c r="K131" s="209"/>
      <c r="L131" s="209"/>
      <c r="M131" s="209"/>
    </row>
    <row r="132" spans="3:13">
      <c r="E132" s="4"/>
      <c r="F132" s="4"/>
      <c r="G132" s="4"/>
      <c r="H132" s="4"/>
      <c r="I132" s="4"/>
      <c r="J132" s="4"/>
    </row>
    <row r="133" spans="3:13">
      <c r="C133" s="206" t="s">
        <v>14</v>
      </c>
      <c r="D133" s="206"/>
      <c r="E133" s="210" t="s">
        <v>55</v>
      </c>
      <c r="F133" s="210"/>
      <c r="G133" s="210"/>
      <c r="H133" s="210"/>
      <c r="I133" s="210"/>
    </row>
    <row r="134" spans="3:13">
      <c r="C134" s="40"/>
      <c r="D134" s="40"/>
      <c r="E134" s="210"/>
      <c r="F134" s="210"/>
      <c r="G134" s="210"/>
      <c r="H134" s="210"/>
      <c r="I134" s="210"/>
    </row>
    <row r="135" spans="3:13">
      <c r="C135" s="40"/>
      <c r="D135" s="40"/>
      <c r="E135" s="210"/>
      <c r="F135" s="210"/>
      <c r="G135" s="210"/>
      <c r="H135" s="210"/>
      <c r="I135" s="210"/>
    </row>
    <row r="137" spans="3:13">
      <c r="C137" s="206" t="s">
        <v>15</v>
      </c>
      <c r="D137" s="206"/>
      <c r="E137" s="207" t="s">
        <v>54</v>
      </c>
      <c r="F137" s="199"/>
      <c r="G137" s="199"/>
      <c r="H137" s="199"/>
      <c r="I137" s="199"/>
      <c r="J137" s="199"/>
      <c r="K137" s="199"/>
      <c r="L137" s="199"/>
      <c r="M137" s="199"/>
    </row>
    <row r="138" spans="3:13">
      <c r="E138" s="199" t="s">
        <v>53</v>
      </c>
      <c r="F138" s="199"/>
      <c r="G138" s="199"/>
      <c r="H138" s="199"/>
      <c r="I138" s="199"/>
      <c r="J138" s="199"/>
      <c r="K138" s="199"/>
      <c r="L138" s="199"/>
      <c r="M138" s="199"/>
    </row>
    <row r="139" spans="3:13">
      <c r="E139" s="199" t="s">
        <v>51</v>
      </c>
      <c r="F139" s="199"/>
      <c r="G139" s="199"/>
      <c r="H139" s="199"/>
      <c r="I139" s="199"/>
      <c r="J139" s="199"/>
      <c r="K139" s="199"/>
      <c r="L139" s="199"/>
      <c r="M139" s="199"/>
    </row>
    <row r="140" spans="3:13">
      <c r="E140" s="207" t="s">
        <v>48</v>
      </c>
      <c r="F140" s="199"/>
      <c r="G140" s="199"/>
      <c r="H140" s="199"/>
      <c r="I140" s="199"/>
      <c r="J140" s="199"/>
      <c r="K140" s="199"/>
      <c r="L140" s="199"/>
      <c r="M140" s="199"/>
    </row>
    <row r="141" spans="3:13">
      <c r="E141" s="199" t="s">
        <v>52</v>
      </c>
      <c r="F141" s="199"/>
      <c r="G141" s="199"/>
      <c r="H141" s="199"/>
      <c r="I141" s="199"/>
      <c r="J141" s="199"/>
      <c r="K141" s="199"/>
      <c r="L141" s="199"/>
      <c r="M141" s="199"/>
    </row>
    <row r="142" spans="3:13">
      <c r="E142" s="199" t="s">
        <v>16</v>
      </c>
      <c r="F142" s="199"/>
      <c r="G142" s="199"/>
      <c r="H142" s="199"/>
      <c r="I142" s="199"/>
      <c r="J142" s="199"/>
      <c r="K142" s="199"/>
      <c r="L142" s="199"/>
      <c r="M142" s="199"/>
    </row>
    <row r="143" spans="3:13"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spans="3:13">
      <c r="C144" s="19" t="s">
        <v>17</v>
      </c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spans="3:13">
      <c r="C145" s="21" t="s">
        <v>18</v>
      </c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spans="3:13">
      <c r="C146" s="19" t="s">
        <v>19</v>
      </c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spans="3:13">
      <c r="C147" s="21" t="s">
        <v>20</v>
      </c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spans="3:13">
      <c r="C148" s="21" t="s">
        <v>21</v>
      </c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spans="3:13">
      <c r="C149" s="21" t="s">
        <v>22</v>
      </c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3:13">
      <c r="C150" s="21" t="s">
        <v>23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spans="3:13">
      <c r="C151" s="21" t="s">
        <v>24</v>
      </c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3:13">
      <c r="C152" s="21" t="s">
        <v>25</v>
      </c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spans="3:13">
      <c r="C153" s="21" t="s">
        <v>26</v>
      </c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spans="3:13">
      <c r="C154" s="21" t="s">
        <v>27</v>
      </c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spans="3:13">
      <c r="C155" s="5" t="s">
        <v>28</v>
      </c>
    </row>
    <row r="156" spans="3:13">
      <c r="C156" s="5" t="s">
        <v>29</v>
      </c>
    </row>
    <row r="157" spans="3:13">
      <c r="C157" s="5" t="s">
        <v>30</v>
      </c>
    </row>
    <row r="158" spans="3:13">
      <c r="C158" s="5"/>
    </row>
    <row r="159" spans="3:13">
      <c r="C159" s="5" t="s">
        <v>31</v>
      </c>
    </row>
    <row r="160" spans="3:13">
      <c r="C160" s="5" t="s">
        <v>32</v>
      </c>
    </row>
    <row r="161" spans="3:14">
      <c r="C161" s="5" t="s">
        <v>33</v>
      </c>
    </row>
    <row r="162" spans="3:14">
      <c r="C162" s="5"/>
    </row>
    <row r="163" spans="3:14">
      <c r="C163" s="5" t="s">
        <v>34</v>
      </c>
    </row>
    <row r="164" spans="3:14" ht="16.5" thickBot="1">
      <c r="C164" s="5" t="s">
        <v>35</v>
      </c>
    </row>
    <row r="165" spans="3:14" ht="25.5">
      <c r="C165" s="200" t="s">
        <v>36</v>
      </c>
      <c r="D165" s="203" t="s">
        <v>37</v>
      </c>
      <c r="E165" s="9" t="s">
        <v>38</v>
      </c>
      <c r="F165" s="10" t="s">
        <v>40</v>
      </c>
      <c r="G165" s="10" t="s">
        <v>41</v>
      </c>
      <c r="H165" s="9" t="s">
        <v>42</v>
      </c>
      <c r="I165" s="9" t="s">
        <v>44</v>
      </c>
      <c r="J165" s="203" t="s">
        <v>46</v>
      </c>
    </row>
    <row r="166" spans="3:14">
      <c r="C166" s="201"/>
      <c r="D166" s="204"/>
      <c r="E166" s="11"/>
      <c r="F166" s="11" t="s">
        <v>49</v>
      </c>
      <c r="G166" s="11" t="s">
        <v>50</v>
      </c>
      <c r="H166" s="12"/>
      <c r="I166" s="11"/>
      <c r="J166" s="204"/>
    </row>
    <row r="167" spans="3:14">
      <c r="C167" s="201"/>
      <c r="D167" s="204"/>
      <c r="E167" s="13" t="s">
        <v>39</v>
      </c>
      <c r="F167" s="14"/>
      <c r="G167" s="14"/>
      <c r="H167" s="12" t="s">
        <v>43</v>
      </c>
      <c r="I167" s="11" t="s">
        <v>45</v>
      </c>
      <c r="J167" s="204"/>
    </row>
    <row r="168" spans="3:14" ht="16.5" thickBot="1">
      <c r="C168" s="202"/>
      <c r="D168" s="205"/>
      <c r="E168" s="15"/>
      <c r="F168" s="15"/>
      <c r="G168" s="15"/>
      <c r="H168" s="15"/>
      <c r="I168" s="16"/>
      <c r="J168" s="205"/>
    </row>
    <row r="169" spans="3:14" ht="16.5" thickBot="1">
      <c r="C169" s="197">
        <v>1</v>
      </c>
      <c r="D169" s="7">
        <v>1</v>
      </c>
      <c r="E169" s="7">
        <v>25</v>
      </c>
      <c r="F169" s="7">
        <v>5</v>
      </c>
      <c r="G169" s="23">
        <v>4.9980000000000002</v>
      </c>
      <c r="H169" s="7">
        <f>G169-F169</f>
        <v>-1.9999999999997797E-3</v>
      </c>
      <c r="I169" s="7">
        <f>((G169-F169)/F169)*100</f>
        <v>-3.9999999999995595E-2</v>
      </c>
      <c r="J169" s="8"/>
    </row>
    <row r="170" spans="3:14" ht="16.5" thickBot="1">
      <c r="C170" s="198"/>
      <c r="D170" s="7">
        <v>2</v>
      </c>
      <c r="E170" s="7">
        <v>25</v>
      </c>
      <c r="F170" s="7">
        <v>5</v>
      </c>
      <c r="G170" s="23">
        <v>4.9939999999999998</v>
      </c>
      <c r="H170" s="7">
        <f>G170-F170</f>
        <v>-6.0000000000002274E-3</v>
      </c>
      <c r="I170" s="7">
        <f>((G170-F170)/F170)*100</f>
        <v>-0.12000000000000455</v>
      </c>
      <c r="J170" s="8"/>
      <c r="M170" s="24">
        <f>(I169+I170)/2</f>
        <v>-8.0000000000000071E-2</v>
      </c>
    </row>
    <row r="172" spans="3:14">
      <c r="D172" s="6" t="s">
        <v>47</v>
      </c>
    </row>
    <row r="173" spans="3:14">
      <c r="C173" s="6"/>
    </row>
    <row r="174" spans="3:14" ht="18.75">
      <c r="C174" s="6"/>
      <c r="D174" s="34" t="s">
        <v>66</v>
      </c>
      <c r="E174" s="34"/>
      <c r="F174" s="34"/>
      <c r="G174" s="36" t="s">
        <v>73</v>
      </c>
      <c r="H174" s="36"/>
      <c r="I174" s="36"/>
      <c r="J174" s="36"/>
      <c r="K174" s="36"/>
      <c r="L174" s="36"/>
      <c r="M174" s="36"/>
      <c r="N174" s="35"/>
    </row>
    <row r="175" spans="3:14">
      <c r="C175" s="6"/>
      <c r="E175" s="4"/>
      <c r="F175" s="4"/>
      <c r="G175" s="4"/>
      <c r="H175" s="4"/>
      <c r="I175" s="4"/>
      <c r="J175" s="4"/>
    </row>
    <row r="176" spans="3:14">
      <c r="C176" s="6"/>
      <c r="E176" s="1" t="s">
        <v>68</v>
      </c>
    </row>
    <row r="177" spans="3:13"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3:13">
      <c r="C178" s="22" t="s">
        <v>194</v>
      </c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3:13"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3:13">
      <c r="C180" s="6"/>
      <c r="D180" s="6"/>
    </row>
    <row r="181" spans="3:13">
      <c r="J181" s="213" t="s">
        <v>0</v>
      </c>
      <c r="K181" s="213"/>
      <c r="L181" s="213"/>
      <c r="M181" s="213"/>
    </row>
    <row r="182" spans="3:13">
      <c r="J182" s="213" t="s">
        <v>1</v>
      </c>
      <c r="K182" s="213"/>
      <c r="L182" s="213"/>
      <c r="M182" s="213"/>
    </row>
    <row r="183" spans="3:13">
      <c r="J183" s="213" t="s">
        <v>59</v>
      </c>
      <c r="K183" s="213"/>
      <c r="L183" s="213"/>
      <c r="M183" s="213"/>
    </row>
    <row r="184" spans="3:13">
      <c r="J184" s="213" t="s">
        <v>2</v>
      </c>
      <c r="K184" s="213"/>
      <c r="L184" s="213"/>
      <c r="M184" s="213"/>
    </row>
    <row r="185" spans="3:13">
      <c r="J185" s="213"/>
      <c r="K185" s="213"/>
      <c r="L185" s="213"/>
      <c r="M185" s="213"/>
    </row>
    <row r="186" spans="3:13">
      <c r="J186" s="43"/>
      <c r="K186" s="43"/>
      <c r="L186" s="43"/>
      <c r="M186" s="43"/>
    </row>
    <row r="187" spans="3:13">
      <c r="I187" s="3" t="s">
        <v>58</v>
      </c>
      <c r="K187" s="213" t="s">
        <v>57</v>
      </c>
      <c r="L187" s="213"/>
      <c r="M187" s="213"/>
    </row>
    <row r="189" spans="3:13">
      <c r="C189" s="1" t="s">
        <v>3</v>
      </c>
      <c r="J189" s="4" t="s">
        <v>56</v>
      </c>
      <c r="K189" s="4"/>
      <c r="L189" s="4"/>
      <c r="M189" s="43">
        <v>3</v>
      </c>
    </row>
    <row r="191" spans="3:13">
      <c r="C191" s="1" t="s">
        <v>4</v>
      </c>
      <c r="E191" s="214" t="str">
        <f>K187</f>
        <v>11.03.2023y</v>
      </c>
      <c r="F191" s="214"/>
      <c r="G191" s="43"/>
      <c r="H191" s="43"/>
      <c r="I191" s="4"/>
      <c r="J191" s="4" t="s">
        <v>5</v>
      </c>
      <c r="K191" s="4"/>
      <c r="L191" s="214" t="str">
        <f>E191</f>
        <v>11.03.2023y</v>
      </c>
      <c r="M191" s="214"/>
    </row>
    <row r="194" spans="3:14">
      <c r="C194" s="211" t="s">
        <v>7</v>
      </c>
      <c r="D194" s="211"/>
      <c r="E194" s="38" t="s">
        <v>193</v>
      </c>
      <c r="F194" s="38"/>
      <c r="G194" s="38"/>
      <c r="H194" s="38"/>
      <c r="I194" s="38"/>
      <c r="J194" s="38"/>
      <c r="K194" s="38"/>
      <c r="L194" s="38"/>
      <c r="M194" s="38"/>
      <c r="N194" s="38"/>
    </row>
    <row r="195" spans="3:14">
      <c r="C195" s="211" t="s">
        <v>6</v>
      </c>
      <c r="D195" s="211"/>
      <c r="E195" s="38" t="s">
        <v>60</v>
      </c>
      <c r="F195" s="38"/>
      <c r="G195" s="38"/>
      <c r="H195" s="38"/>
      <c r="I195" s="38"/>
      <c r="J195" s="38"/>
      <c r="K195" s="38"/>
      <c r="L195" s="38"/>
      <c r="M195" s="38"/>
      <c r="N195" s="38"/>
    </row>
    <row r="196" spans="3:14">
      <c r="C196" s="42"/>
      <c r="D196" s="42"/>
      <c r="E196" s="32" t="s">
        <v>61</v>
      </c>
      <c r="F196" s="32"/>
      <c r="G196" s="32"/>
      <c r="H196" s="32"/>
      <c r="I196" s="32"/>
      <c r="J196" s="32"/>
      <c r="K196" s="32"/>
      <c r="L196" s="32"/>
      <c r="M196" s="32"/>
      <c r="N196" s="32"/>
    </row>
    <row r="197" spans="3:14">
      <c r="C197" s="42"/>
      <c r="D197" s="42"/>
      <c r="E197" s="38" t="s">
        <v>62</v>
      </c>
      <c r="F197" s="38"/>
      <c r="G197" s="38"/>
      <c r="H197" s="38"/>
      <c r="I197" s="38"/>
      <c r="J197" s="38"/>
      <c r="K197" s="38"/>
      <c r="L197" s="38"/>
      <c r="M197" s="38"/>
      <c r="N197" s="38"/>
    </row>
    <row r="198" spans="3:14">
      <c r="E198" s="4"/>
      <c r="F198" s="4"/>
      <c r="G198" s="4"/>
      <c r="H198" s="4"/>
      <c r="I198" s="4"/>
      <c r="J198" s="4"/>
      <c r="K198" s="4"/>
    </row>
    <row r="200" spans="3:14">
      <c r="C200" s="4" t="s">
        <v>8</v>
      </c>
      <c r="D200" s="4"/>
      <c r="E200" s="212" t="s">
        <v>63</v>
      </c>
      <c r="F200" s="212"/>
      <c r="G200" s="212"/>
      <c r="H200" s="212"/>
      <c r="I200" s="212"/>
      <c r="J200" s="212"/>
    </row>
    <row r="201" spans="3:14">
      <c r="C201" s="4" t="s">
        <v>9</v>
      </c>
      <c r="D201" s="4"/>
      <c r="E201" s="212"/>
      <c r="F201" s="212"/>
      <c r="G201" s="212"/>
      <c r="H201" s="212"/>
      <c r="I201" s="212"/>
      <c r="J201" s="212"/>
    </row>
    <row r="203" spans="3:14">
      <c r="C203" s="206" t="s">
        <v>10</v>
      </c>
      <c r="D203" s="206"/>
      <c r="E203" s="213" t="s">
        <v>11</v>
      </c>
      <c r="F203" s="213"/>
      <c r="G203" s="213"/>
      <c r="H203" s="213"/>
      <c r="I203" s="213"/>
      <c r="J203" s="213"/>
    </row>
    <row r="205" spans="3:14">
      <c r="C205" s="206" t="s">
        <v>12</v>
      </c>
      <c r="D205" s="206"/>
      <c r="E205" s="215" t="s">
        <v>13</v>
      </c>
      <c r="F205" s="215"/>
      <c r="G205" s="215"/>
      <c r="H205" s="215"/>
      <c r="I205" s="215"/>
      <c r="J205" s="215"/>
      <c r="K205" s="215"/>
      <c r="L205" s="215"/>
      <c r="M205" s="215"/>
    </row>
    <row r="206" spans="3:14">
      <c r="C206" s="40"/>
      <c r="D206" s="40"/>
      <c r="E206" s="41"/>
      <c r="F206" s="41"/>
      <c r="G206" s="41"/>
      <c r="H206" s="41"/>
      <c r="I206" s="41"/>
      <c r="J206" s="41"/>
      <c r="K206" s="41"/>
      <c r="L206" s="41"/>
      <c r="M206" s="41"/>
    </row>
    <row r="207" spans="3:14">
      <c r="C207" s="208" t="s">
        <v>64</v>
      </c>
      <c r="D207" s="208"/>
      <c r="E207" s="209" t="s">
        <v>65</v>
      </c>
      <c r="F207" s="209"/>
      <c r="G207" s="209"/>
      <c r="H207" s="209"/>
      <c r="I207" s="209"/>
      <c r="J207" s="209"/>
      <c r="K207" s="209"/>
      <c r="L207" s="209"/>
      <c r="M207" s="209"/>
    </row>
    <row r="208" spans="3:14">
      <c r="E208" s="4"/>
      <c r="F208" s="4"/>
      <c r="G208" s="4"/>
      <c r="H208" s="4"/>
      <c r="I208" s="4"/>
      <c r="J208" s="4"/>
    </row>
    <row r="209" spans="3:13">
      <c r="C209" s="206" t="s">
        <v>14</v>
      </c>
      <c r="D209" s="206"/>
      <c r="E209" s="210" t="s">
        <v>55</v>
      </c>
      <c r="F209" s="210"/>
      <c r="G209" s="210"/>
      <c r="H209" s="210"/>
      <c r="I209" s="210"/>
    </row>
    <row r="210" spans="3:13">
      <c r="C210" s="40"/>
      <c r="D210" s="40"/>
      <c r="E210" s="210"/>
      <c r="F210" s="210"/>
      <c r="G210" s="210"/>
      <c r="H210" s="210"/>
      <c r="I210" s="210"/>
    </row>
    <row r="211" spans="3:13">
      <c r="C211" s="40"/>
      <c r="D211" s="40"/>
      <c r="E211" s="210"/>
      <c r="F211" s="210"/>
      <c r="G211" s="210"/>
      <c r="H211" s="210"/>
      <c r="I211" s="210"/>
    </row>
    <row r="213" spans="3:13">
      <c r="C213" s="206" t="s">
        <v>15</v>
      </c>
      <c r="D213" s="206"/>
      <c r="E213" s="207" t="s">
        <v>54</v>
      </c>
      <c r="F213" s="199"/>
      <c r="G213" s="199"/>
      <c r="H213" s="199"/>
      <c r="I213" s="199"/>
      <c r="J213" s="199"/>
      <c r="K213" s="199"/>
      <c r="L213" s="199"/>
      <c r="M213" s="199"/>
    </row>
    <row r="214" spans="3:13">
      <c r="E214" s="199" t="s">
        <v>53</v>
      </c>
      <c r="F214" s="199"/>
      <c r="G214" s="199"/>
      <c r="H214" s="199"/>
      <c r="I214" s="199"/>
      <c r="J214" s="199"/>
      <c r="K214" s="199"/>
      <c r="L214" s="199"/>
      <c r="M214" s="199"/>
    </row>
    <row r="215" spans="3:13">
      <c r="E215" s="199" t="s">
        <v>51</v>
      </c>
      <c r="F215" s="199"/>
      <c r="G215" s="199"/>
      <c r="H215" s="199"/>
      <c r="I215" s="199"/>
      <c r="J215" s="199"/>
      <c r="K215" s="199"/>
      <c r="L215" s="199"/>
      <c r="M215" s="199"/>
    </row>
    <row r="216" spans="3:13">
      <c r="E216" s="207" t="s">
        <v>48</v>
      </c>
      <c r="F216" s="199"/>
      <c r="G216" s="199"/>
      <c r="H216" s="199"/>
      <c r="I216" s="199"/>
      <c r="J216" s="199"/>
      <c r="K216" s="199"/>
      <c r="L216" s="199"/>
      <c r="M216" s="199"/>
    </row>
    <row r="217" spans="3:13">
      <c r="E217" s="199" t="s">
        <v>52</v>
      </c>
      <c r="F217" s="199"/>
      <c r="G217" s="199"/>
      <c r="H217" s="199"/>
      <c r="I217" s="199"/>
      <c r="J217" s="199"/>
      <c r="K217" s="199"/>
      <c r="L217" s="199"/>
      <c r="M217" s="199"/>
    </row>
    <row r="218" spans="3:13">
      <c r="E218" s="199" t="s">
        <v>16</v>
      </c>
      <c r="F218" s="199"/>
      <c r="G218" s="199"/>
      <c r="H218" s="199"/>
      <c r="I218" s="199"/>
      <c r="J218" s="199"/>
      <c r="K218" s="199"/>
      <c r="L218" s="199"/>
      <c r="M218" s="199"/>
    </row>
    <row r="219" spans="3:13"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</row>
    <row r="220" spans="3:13">
      <c r="C220" s="19" t="s">
        <v>17</v>
      </c>
      <c r="D220" s="20"/>
      <c r="E220" s="20"/>
      <c r="F220" s="20"/>
      <c r="G220" s="20"/>
      <c r="H220" s="20"/>
      <c r="I220" s="20"/>
      <c r="J220" s="20"/>
      <c r="K220" s="20"/>
      <c r="L220" s="20"/>
      <c r="M220" s="20"/>
    </row>
    <row r="221" spans="3:13">
      <c r="C221" s="21" t="s">
        <v>18</v>
      </c>
      <c r="D221" s="20"/>
      <c r="E221" s="20"/>
      <c r="F221" s="20"/>
      <c r="G221" s="20"/>
      <c r="H221" s="20"/>
      <c r="I221" s="20"/>
      <c r="J221" s="20"/>
      <c r="K221" s="20"/>
      <c r="L221" s="20"/>
      <c r="M221" s="20"/>
    </row>
    <row r="222" spans="3:13">
      <c r="C222" s="19" t="s">
        <v>19</v>
      </c>
      <c r="D222" s="20"/>
      <c r="E222" s="20"/>
      <c r="F222" s="20"/>
      <c r="G222" s="20"/>
      <c r="H222" s="20"/>
      <c r="I222" s="20"/>
      <c r="J222" s="20"/>
      <c r="K222" s="20"/>
      <c r="L222" s="20"/>
      <c r="M222" s="20"/>
    </row>
    <row r="223" spans="3:13">
      <c r="C223" s="21" t="s">
        <v>20</v>
      </c>
      <c r="D223" s="20"/>
      <c r="E223" s="20"/>
      <c r="F223" s="20"/>
      <c r="G223" s="20"/>
      <c r="H223" s="20"/>
      <c r="I223" s="20"/>
      <c r="J223" s="20"/>
      <c r="K223" s="20"/>
      <c r="L223" s="20"/>
      <c r="M223" s="20"/>
    </row>
    <row r="224" spans="3:13">
      <c r="C224" s="21" t="s">
        <v>21</v>
      </c>
      <c r="D224" s="20"/>
      <c r="E224" s="20"/>
      <c r="F224" s="20"/>
      <c r="G224" s="20"/>
      <c r="H224" s="20"/>
      <c r="I224" s="20"/>
      <c r="J224" s="20"/>
      <c r="K224" s="20"/>
      <c r="L224" s="20"/>
      <c r="M224" s="20"/>
    </row>
    <row r="225" spans="3:13">
      <c r="C225" s="21" t="s">
        <v>22</v>
      </c>
      <c r="D225" s="20"/>
      <c r="E225" s="20"/>
      <c r="F225" s="20"/>
      <c r="G225" s="20"/>
      <c r="H225" s="20"/>
      <c r="I225" s="20"/>
      <c r="J225" s="20"/>
      <c r="K225" s="20"/>
      <c r="L225" s="20"/>
      <c r="M225" s="20"/>
    </row>
    <row r="226" spans="3:13">
      <c r="C226" s="21" t="s">
        <v>23</v>
      </c>
      <c r="D226" s="20"/>
      <c r="E226" s="20"/>
      <c r="F226" s="20"/>
      <c r="G226" s="20"/>
      <c r="H226" s="20"/>
      <c r="I226" s="20"/>
      <c r="J226" s="20"/>
      <c r="K226" s="20"/>
      <c r="L226" s="20"/>
      <c r="M226" s="20"/>
    </row>
    <row r="227" spans="3:13">
      <c r="C227" s="21" t="s">
        <v>24</v>
      </c>
      <c r="D227" s="20"/>
      <c r="E227" s="20"/>
      <c r="F227" s="20"/>
      <c r="G227" s="20"/>
      <c r="H227" s="20"/>
      <c r="I227" s="20"/>
      <c r="J227" s="20"/>
      <c r="K227" s="20"/>
      <c r="L227" s="20"/>
      <c r="M227" s="20"/>
    </row>
    <row r="228" spans="3:13">
      <c r="C228" s="21" t="s">
        <v>25</v>
      </c>
      <c r="D228" s="20"/>
      <c r="E228" s="20"/>
      <c r="F228" s="20"/>
      <c r="G228" s="20"/>
      <c r="H228" s="20"/>
      <c r="I228" s="20"/>
      <c r="J228" s="20"/>
      <c r="K228" s="20"/>
      <c r="L228" s="20"/>
      <c r="M228" s="20"/>
    </row>
    <row r="229" spans="3:13">
      <c r="C229" s="21" t="s">
        <v>26</v>
      </c>
      <c r="D229" s="20"/>
      <c r="E229" s="20"/>
      <c r="F229" s="20"/>
      <c r="G229" s="20"/>
      <c r="H229" s="20"/>
      <c r="I229" s="20"/>
      <c r="J229" s="20"/>
      <c r="K229" s="20"/>
      <c r="L229" s="20"/>
      <c r="M229" s="20"/>
    </row>
    <row r="230" spans="3:13">
      <c r="C230" s="21" t="s">
        <v>27</v>
      </c>
      <c r="D230" s="20"/>
      <c r="E230" s="20"/>
      <c r="F230" s="20"/>
      <c r="G230" s="20"/>
      <c r="H230" s="20"/>
      <c r="I230" s="20"/>
      <c r="J230" s="20"/>
      <c r="K230" s="20"/>
      <c r="L230" s="20"/>
      <c r="M230" s="20"/>
    </row>
    <row r="231" spans="3:13">
      <c r="C231" s="5" t="s">
        <v>28</v>
      </c>
    </row>
    <row r="232" spans="3:13">
      <c r="C232" s="5" t="s">
        <v>29</v>
      </c>
    </row>
    <row r="233" spans="3:13">
      <c r="C233" s="5" t="s">
        <v>30</v>
      </c>
    </row>
    <row r="234" spans="3:13">
      <c r="C234" s="5"/>
    </row>
    <row r="235" spans="3:13">
      <c r="C235" s="5" t="s">
        <v>31</v>
      </c>
    </row>
    <row r="236" spans="3:13">
      <c r="C236" s="5" t="s">
        <v>32</v>
      </c>
    </row>
    <row r="237" spans="3:13">
      <c r="C237" s="5" t="s">
        <v>33</v>
      </c>
    </row>
    <row r="238" spans="3:13">
      <c r="C238" s="5"/>
    </row>
    <row r="239" spans="3:13">
      <c r="C239" s="5" t="s">
        <v>34</v>
      </c>
    </row>
    <row r="240" spans="3:13" ht="16.5" thickBot="1">
      <c r="C240" s="5" t="s">
        <v>35</v>
      </c>
    </row>
    <row r="241" spans="3:14" ht="25.5">
      <c r="C241" s="200" t="s">
        <v>36</v>
      </c>
      <c r="D241" s="203" t="s">
        <v>37</v>
      </c>
      <c r="E241" s="9" t="s">
        <v>38</v>
      </c>
      <c r="F241" s="10" t="s">
        <v>40</v>
      </c>
      <c r="G241" s="10" t="s">
        <v>41</v>
      </c>
      <c r="H241" s="9" t="s">
        <v>42</v>
      </c>
      <c r="I241" s="9" t="s">
        <v>44</v>
      </c>
      <c r="J241" s="203" t="s">
        <v>46</v>
      </c>
    </row>
    <row r="242" spans="3:14">
      <c r="C242" s="201"/>
      <c r="D242" s="204"/>
      <c r="E242" s="11"/>
      <c r="F242" s="11" t="s">
        <v>49</v>
      </c>
      <c r="G242" s="11" t="s">
        <v>50</v>
      </c>
      <c r="H242" s="12"/>
      <c r="I242" s="11"/>
      <c r="J242" s="204"/>
    </row>
    <row r="243" spans="3:14">
      <c r="C243" s="201"/>
      <c r="D243" s="204"/>
      <c r="E243" s="13" t="s">
        <v>39</v>
      </c>
      <c r="F243" s="14"/>
      <c r="G243" s="14"/>
      <c r="H243" s="12" t="s">
        <v>43</v>
      </c>
      <c r="I243" s="11" t="s">
        <v>45</v>
      </c>
      <c r="J243" s="204"/>
    </row>
    <row r="244" spans="3:14" ht="16.5" thickBot="1">
      <c r="C244" s="202"/>
      <c r="D244" s="205"/>
      <c r="E244" s="15"/>
      <c r="F244" s="15"/>
      <c r="G244" s="15"/>
      <c r="H244" s="15"/>
      <c r="I244" s="16"/>
      <c r="J244" s="205"/>
    </row>
    <row r="245" spans="3:14" ht="16.5" thickBot="1">
      <c r="C245" s="197">
        <v>1</v>
      </c>
      <c r="D245" s="7">
        <v>1</v>
      </c>
      <c r="E245" s="7">
        <v>25</v>
      </c>
      <c r="F245" s="7">
        <v>5</v>
      </c>
      <c r="G245" s="23">
        <v>4.9989999999999997</v>
      </c>
      <c r="H245" s="7">
        <f>G245-F245</f>
        <v>-1.000000000000334E-3</v>
      </c>
      <c r="I245" s="7">
        <f>((G245-F245)/F245)*100</f>
        <v>-2.0000000000006679E-2</v>
      </c>
      <c r="J245" s="8"/>
    </row>
    <row r="246" spans="3:14" ht="16.5" thickBot="1">
      <c r="C246" s="198"/>
      <c r="D246" s="7">
        <v>2</v>
      </c>
      <c r="E246" s="7">
        <v>25</v>
      </c>
      <c r="F246" s="7">
        <v>5</v>
      </c>
      <c r="G246" s="23">
        <v>4.9969999999999999</v>
      </c>
      <c r="H246" s="7">
        <f>G246-F246</f>
        <v>-3.0000000000001137E-3</v>
      </c>
      <c r="I246" s="7">
        <f>((G246-F246)/F246)*100</f>
        <v>-6.0000000000002274E-2</v>
      </c>
      <c r="J246" s="8"/>
      <c r="M246" s="24">
        <f>(I245+I246)/2</f>
        <v>-4.0000000000004476E-2</v>
      </c>
    </row>
    <row r="248" spans="3:14">
      <c r="D248" s="6" t="s">
        <v>47</v>
      </c>
    </row>
    <row r="249" spans="3:14">
      <c r="C249" s="6"/>
    </row>
    <row r="250" spans="3:14" ht="18.75">
      <c r="C250" s="6"/>
      <c r="D250" s="34" t="s">
        <v>66</v>
      </c>
      <c r="E250" s="34"/>
      <c r="F250" s="34"/>
      <c r="G250" s="36" t="s">
        <v>73</v>
      </c>
      <c r="H250" s="36"/>
      <c r="I250" s="36"/>
      <c r="J250" s="36"/>
      <c r="K250" s="36"/>
      <c r="L250" s="36"/>
      <c r="M250" s="36"/>
      <c r="N250" s="35"/>
    </row>
    <row r="251" spans="3:14">
      <c r="C251" s="6"/>
      <c r="E251" s="4"/>
      <c r="F251" s="4"/>
      <c r="G251" s="4"/>
      <c r="H251" s="4"/>
      <c r="I251" s="4"/>
      <c r="J251" s="4"/>
    </row>
    <row r="252" spans="3:14">
      <c r="C252" s="6"/>
      <c r="E252" s="1" t="s">
        <v>68</v>
      </c>
    </row>
    <row r="253" spans="3:14"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</row>
    <row r="254" spans="3:14">
      <c r="C254" s="22" t="s">
        <v>194</v>
      </c>
      <c r="E254" s="22"/>
      <c r="F254" s="22"/>
      <c r="G254" s="22"/>
      <c r="H254" s="22"/>
      <c r="I254" s="22"/>
      <c r="J254" s="22"/>
      <c r="K254" s="22"/>
      <c r="L254" s="22"/>
      <c r="M254" s="22"/>
    </row>
    <row r="255" spans="3:14"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</row>
    <row r="256" spans="3:14">
      <c r="C256" s="6"/>
      <c r="D256" s="6"/>
    </row>
    <row r="258" spans="3:14">
      <c r="J258" s="213" t="s">
        <v>0</v>
      </c>
      <c r="K258" s="213"/>
      <c r="L258" s="213"/>
      <c r="M258" s="213"/>
    </row>
    <row r="259" spans="3:14">
      <c r="J259" s="213" t="s">
        <v>1</v>
      </c>
      <c r="K259" s="213"/>
      <c r="L259" s="213"/>
      <c r="M259" s="213"/>
    </row>
    <row r="260" spans="3:14">
      <c r="J260" s="213" t="s">
        <v>59</v>
      </c>
      <c r="K260" s="213"/>
      <c r="L260" s="213"/>
      <c r="M260" s="213"/>
    </row>
    <row r="261" spans="3:14">
      <c r="J261" s="213" t="s">
        <v>2</v>
      </c>
      <c r="K261" s="213"/>
      <c r="L261" s="213"/>
      <c r="M261" s="213"/>
    </row>
    <row r="262" spans="3:14">
      <c r="J262" s="213"/>
      <c r="K262" s="213"/>
      <c r="L262" s="213"/>
      <c r="M262" s="213"/>
    </row>
    <row r="263" spans="3:14">
      <c r="J263" s="43"/>
      <c r="K263" s="43"/>
      <c r="L263" s="43"/>
      <c r="M263" s="43"/>
    </row>
    <row r="264" spans="3:14">
      <c r="I264" s="3" t="s">
        <v>58</v>
      </c>
      <c r="K264" s="213" t="s">
        <v>57</v>
      </c>
      <c r="L264" s="213"/>
      <c r="M264" s="213"/>
    </row>
    <row r="266" spans="3:14">
      <c r="C266" s="1" t="s">
        <v>3</v>
      </c>
      <c r="J266" s="4" t="s">
        <v>56</v>
      </c>
      <c r="K266" s="4"/>
      <c r="L266" s="4"/>
      <c r="M266" s="43">
        <v>4</v>
      </c>
    </row>
    <row r="268" spans="3:14">
      <c r="C268" s="1" t="s">
        <v>4</v>
      </c>
      <c r="E268" s="214" t="str">
        <f>K264</f>
        <v>11.03.2023y</v>
      </c>
      <c r="F268" s="214"/>
      <c r="G268" s="43"/>
      <c r="H268" s="43"/>
      <c r="I268" s="4"/>
      <c r="J268" s="4" t="s">
        <v>5</v>
      </c>
      <c r="K268" s="4"/>
      <c r="L268" s="214" t="str">
        <f>E268</f>
        <v>11.03.2023y</v>
      </c>
      <c r="M268" s="214"/>
    </row>
    <row r="271" spans="3:14">
      <c r="C271" s="211" t="s">
        <v>7</v>
      </c>
      <c r="D271" s="211"/>
      <c r="E271" s="38" t="s">
        <v>193</v>
      </c>
      <c r="F271" s="38"/>
      <c r="G271" s="38"/>
      <c r="H271" s="38"/>
      <c r="I271" s="38"/>
      <c r="J271" s="38"/>
      <c r="K271" s="38"/>
      <c r="L271" s="38"/>
      <c r="M271" s="38"/>
      <c r="N271" s="38"/>
    </row>
    <row r="272" spans="3:14">
      <c r="C272" s="211" t="s">
        <v>6</v>
      </c>
      <c r="D272" s="211"/>
      <c r="E272" s="38" t="s">
        <v>60</v>
      </c>
      <c r="F272" s="38"/>
      <c r="G272" s="38"/>
      <c r="H272" s="38"/>
      <c r="I272" s="38"/>
      <c r="J272" s="38"/>
      <c r="K272" s="38"/>
      <c r="L272" s="38"/>
      <c r="M272" s="38"/>
      <c r="N272" s="38"/>
    </row>
    <row r="273" spans="3:14">
      <c r="C273" s="42"/>
      <c r="D273" s="42"/>
      <c r="E273" s="32" t="s">
        <v>61</v>
      </c>
      <c r="F273" s="32"/>
      <c r="G273" s="32"/>
      <c r="H273" s="32"/>
      <c r="I273" s="32"/>
      <c r="J273" s="32"/>
      <c r="K273" s="32"/>
      <c r="L273" s="32"/>
      <c r="M273" s="32"/>
      <c r="N273" s="32"/>
    </row>
    <row r="274" spans="3:14">
      <c r="C274" s="42"/>
      <c r="D274" s="42"/>
      <c r="E274" s="38" t="s">
        <v>62</v>
      </c>
      <c r="F274" s="38"/>
      <c r="G274" s="38"/>
      <c r="H274" s="38"/>
      <c r="I274" s="38"/>
      <c r="J274" s="38"/>
      <c r="K274" s="38"/>
      <c r="L274" s="38"/>
      <c r="M274" s="38"/>
      <c r="N274" s="38"/>
    </row>
    <row r="275" spans="3:14">
      <c r="E275" s="4"/>
      <c r="F275" s="4"/>
      <c r="G275" s="4"/>
      <c r="H275" s="4"/>
      <c r="I275" s="4"/>
      <c r="J275" s="4"/>
      <c r="K275" s="4"/>
    </row>
    <row r="277" spans="3:14">
      <c r="C277" s="4" t="s">
        <v>8</v>
      </c>
      <c r="D277" s="4"/>
      <c r="E277" s="212" t="s">
        <v>63</v>
      </c>
      <c r="F277" s="212"/>
      <c r="G277" s="212"/>
      <c r="H277" s="212"/>
      <c r="I277" s="212"/>
      <c r="J277" s="212"/>
    </row>
    <row r="278" spans="3:14">
      <c r="C278" s="4" t="s">
        <v>9</v>
      </c>
      <c r="D278" s="4"/>
      <c r="E278" s="212"/>
      <c r="F278" s="212"/>
      <c r="G278" s="212"/>
      <c r="H278" s="212"/>
      <c r="I278" s="212"/>
      <c r="J278" s="212"/>
    </row>
    <row r="280" spans="3:14">
      <c r="C280" s="206" t="s">
        <v>10</v>
      </c>
      <c r="D280" s="206"/>
      <c r="E280" s="213" t="s">
        <v>11</v>
      </c>
      <c r="F280" s="213"/>
      <c r="G280" s="213"/>
      <c r="H280" s="213"/>
      <c r="I280" s="213"/>
      <c r="J280" s="213"/>
    </row>
    <row r="282" spans="3:14">
      <c r="C282" s="206" t="s">
        <v>12</v>
      </c>
      <c r="D282" s="206"/>
      <c r="E282" s="215" t="s">
        <v>13</v>
      </c>
      <c r="F282" s="215"/>
      <c r="G282" s="215"/>
      <c r="H282" s="215"/>
      <c r="I282" s="215"/>
      <c r="J282" s="215"/>
      <c r="K282" s="215"/>
      <c r="L282" s="215"/>
      <c r="M282" s="215"/>
    </row>
    <row r="283" spans="3:14">
      <c r="C283" s="40"/>
      <c r="D283" s="40"/>
      <c r="E283" s="41"/>
      <c r="F283" s="41"/>
      <c r="G283" s="41"/>
      <c r="H283" s="41"/>
      <c r="I283" s="41"/>
      <c r="J283" s="41"/>
      <c r="K283" s="41"/>
      <c r="L283" s="41"/>
      <c r="M283" s="41"/>
    </row>
    <row r="284" spans="3:14">
      <c r="C284" s="208" t="s">
        <v>64</v>
      </c>
      <c r="D284" s="208"/>
      <c r="E284" s="209" t="s">
        <v>65</v>
      </c>
      <c r="F284" s="209"/>
      <c r="G284" s="209"/>
      <c r="H284" s="209"/>
      <c r="I284" s="209"/>
      <c r="J284" s="209"/>
      <c r="K284" s="209"/>
      <c r="L284" s="209"/>
      <c r="M284" s="209"/>
    </row>
    <row r="285" spans="3:14">
      <c r="E285" s="4"/>
      <c r="F285" s="4"/>
      <c r="G285" s="4"/>
      <c r="H285" s="4"/>
      <c r="I285" s="4"/>
      <c r="J285" s="4"/>
    </row>
    <row r="286" spans="3:14">
      <c r="C286" s="206" t="s">
        <v>14</v>
      </c>
      <c r="D286" s="206"/>
      <c r="E286" s="210" t="s">
        <v>55</v>
      </c>
      <c r="F286" s="210"/>
      <c r="G286" s="210"/>
      <c r="H286" s="210"/>
      <c r="I286" s="210"/>
    </row>
    <row r="287" spans="3:14">
      <c r="C287" s="40"/>
      <c r="D287" s="40"/>
      <c r="E287" s="210"/>
      <c r="F287" s="210"/>
      <c r="G287" s="210"/>
      <c r="H287" s="210"/>
      <c r="I287" s="210"/>
    </row>
    <row r="288" spans="3:14">
      <c r="C288" s="40"/>
      <c r="D288" s="40"/>
      <c r="E288" s="210"/>
      <c r="F288" s="210"/>
      <c r="G288" s="210"/>
      <c r="H288" s="210"/>
      <c r="I288" s="210"/>
    </row>
    <row r="290" spans="3:13">
      <c r="C290" s="206" t="s">
        <v>15</v>
      </c>
      <c r="D290" s="206"/>
      <c r="E290" s="207" t="s">
        <v>54</v>
      </c>
      <c r="F290" s="199"/>
      <c r="G290" s="199"/>
      <c r="H290" s="199"/>
      <c r="I290" s="199"/>
      <c r="J290" s="199"/>
      <c r="K290" s="199"/>
      <c r="L290" s="199"/>
      <c r="M290" s="199"/>
    </row>
    <row r="291" spans="3:13">
      <c r="E291" s="199" t="s">
        <v>53</v>
      </c>
      <c r="F291" s="199"/>
      <c r="G291" s="199"/>
      <c r="H291" s="199"/>
      <c r="I291" s="199"/>
      <c r="J291" s="199"/>
      <c r="K291" s="199"/>
      <c r="L291" s="199"/>
      <c r="M291" s="199"/>
    </row>
    <row r="292" spans="3:13">
      <c r="E292" s="199" t="s">
        <v>51</v>
      </c>
      <c r="F292" s="199"/>
      <c r="G292" s="199"/>
      <c r="H292" s="199"/>
      <c r="I292" s="199"/>
      <c r="J292" s="199"/>
      <c r="K292" s="199"/>
      <c r="L292" s="199"/>
      <c r="M292" s="199"/>
    </row>
    <row r="293" spans="3:13">
      <c r="E293" s="207" t="s">
        <v>48</v>
      </c>
      <c r="F293" s="199"/>
      <c r="G293" s="199"/>
      <c r="H293" s="199"/>
      <c r="I293" s="199"/>
      <c r="J293" s="199"/>
      <c r="K293" s="199"/>
      <c r="L293" s="199"/>
      <c r="M293" s="199"/>
    </row>
    <row r="294" spans="3:13">
      <c r="E294" s="199" t="s">
        <v>52</v>
      </c>
      <c r="F294" s="199"/>
      <c r="G294" s="199"/>
      <c r="H294" s="199"/>
      <c r="I294" s="199"/>
      <c r="J294" s="199"/>
      <c r="K294" s="199"/>
      <c r="L294" s="199"/>
      <c r="M294" s="199"/>
    </row>
    <row r="295" spans="3:13">
      <c r="E295" s="199" t="s">
        <v>16</v>
      </c>
      <c r="F295" s="199"/>
      <c r="G295" s="199"/>
      <c r="H295" s="199"/>
      <c r="I295" s="199"/>
      <c r="J295" s="199"/>
      <c r="K295" s="199"/>
      <c r="L295" s="199"/>
      <c r="M295" s="199"/>
    </row>
    <row r="296" spans="3:13"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</row>
    <row r="297" spans="3:13">
      <c r="C297" s="19" t="s">
        <v>17</v>
      </c>
      <c r="D297" s="20"/>
      <c r="E297" s="20"/>
      <c r="F297" s="20"/>
      <c r="G297" s="20"/>
      <c r="H297" s="20"/>
      <c r="I297" s="20"/>
      <c r="J297" s="20"/>
      <c r="K297" s="20"/>
      <c r="L297" s="20"/>
      <c r="M297" s="20"/>
    </row>
    <row r="298" spans="3:13">
      <c r="C298" s="21" t="s">
        <v>18</v>
      </c>
      <c r="D298" s="20"/>
      <c r="E298" s="20"/>
      <c r="F298" s="20"/>
      <c r="G298" s="20"/>
      <c r="H298" s="20"/>
      <c r="I298" s="20"/>
      <c r="J298" s="20"/>
      <c r="K298" s="20"/>
      <c r="L298" s="20"/>
      <c r="M298" s="20"/>
    </row>
    <row r="299" spans="3:13">
      <c r="C299" s="19" t="s">
        <v>19</v>
      </c>
      <c r="D299" s="20"/>
      <c r="E299" s="20"/>
      <c r="F299" s="20"/>
      <c r="G299" s="20"/>
      <c r="H299" s="20"/>
      <c r="I299" s="20"/>
      <c r="J299" s="20"/>
      <c r="K299" s="20"/>
      <c r="L299" s="20"/>
      <c r="M299" s="20"/>
    </row>
    <row r="300" spans="3:13">
      <c r="C300" s="21" t="s">
        <v>20</v>
      </c>
      <c r="D300" s="20"/>
      <c r="E300" s="20"/>
      <c r="F300" s="20"/>
      <c r="G300" s="20"/>
      <c r="H300" s="20"/>
      <c r="I300" s="20"/>
      <c r="J300" s="20"/>
      <c r="K300" s="20"/>
      <c r="L300" s="20"/>
      <c r="M300" s="20"/>
    </row>
    <row r="301" spans="3:13">
      <c r="C301" s="21" t="s">
        <v>21</v>
      </c>
      <c r="D301" s="20"/>
      <c r="E301" s="20"/>
      <c r="F301" s="20"/>
      <c r="G301" s="20"/>
      <c r="H301" s="20"/>
      <c r="I301" s="20"/>
      <c r="J301" s="20"/>
      <c r="K301" s="20"/>
      <c r="L301" s="20"/>
      <c r="M301" s="20"/>
    </row>
    <row r="302" spans="3:13">
      <c r="C302" s="21" t="s">
        <v>22</v>
      </c>
      <c r="D302" s="20"/>
      <c r="E302" s="20"/>
      <c r="F302" s="20"/>
      <c r="G302" s="20"/>
      <c r="H302" s="20"/>
      <c r="I302" s="20"/>
      <c r="J302" s="20"/>
      <c r="K302" s="20"/>
      <c r="L302" s="20"/>
      <c r="M302" s="20"/>
    </row>
    <row r="303" spans="3:13">
      <c r="C303" s="21" t="s">
        <v>23</v>
      </c>
      <c r="D303" s="20"/>
      <c r="E303" s="20"/>
      <c r="F303" s="20"/>
      <c r="G303" s="20"/>
      <c r="H303" s="20"/>
      <c r="I303" s="20"/>
      <c r="J303" s="20"/>
      <c r="K303" s="20"/>
      <c r="L303" s="20"/>
      <c r="M303" s="20"/>
    </row>
    <row r="304" spans="3:13">
      <c r="C304" s="21" t="s">
        <v>24</v>
      </c>
      <c r="D304" s="20"/>
      <c r="E304" s="20"/>
      <c r="F304" s="20"/>
      <c r="G304" s="20"/>
      <c r="H304" s="20"/>
      <c r="I304" s="20"/>
      <c r="J304" s="20"/>
      <c r="K304" s="20"/>
      <c r="L304" s="20"/>
      <c r="M304" s="20"/>
    </row>
    <row r="305" spans="3:13">
      <c r="C305" s="21" t="s">
        <v>25</v>
      </c>
      <c r="D305" s="20"/>
      <c r="E305" s="20"/>
      <c r="F305" s="20"/>
      <c r="G305" s="20"/>
      <c r="H305" s="20"/>
      <c r="I305" s="20"/>
      <c r="J305" s="20"/>
      <c r="K305" s="20"/>
      <c r="L305" s="20"/>
      <c r="M305" s="20"/>
    </row>
    <row r="306" spans="3:13">
      <c r="C306" s="21" t="s">
        <v>26</v>
      </c>
      <c r="D306" s="20"/>
      <c r="E306" s="20"/>
      <c r="F306" s="20"/>
      <c r="G306" s="20"/>
      <c r="H306" s="20"/>
      <c r="I306" s="20"/>
      <c r="J306" s="20"/>
      <c r="K306" s="20"/>
      <c r="L306" s="20"/>
      <c r="M306" s="20"/>
    </row>
    <row r="307" spans="3:13">
      <c r="C307" s="21" t="s">
        <v>27</v>
      </c>
      <c r="D307" s="20"/>
      <c r="E307" s="20"/>
      <c r="F307" s="20"/>
      <c r="G307" s="20"/>
      <c r="H307" s="20"/>
      <c r="I307" s="20"/>
      <c r="J307" s="20"/>
      <c r="K307" s="20"/>
      <c r="L307" s="20"/>
      <c r="M307" s="20"/>
    </row>
    <row r="308" spans="3:13">
      <c r="C308" s="5" t="s">
        <v>28</v>
      </c>
    </row>
    <row r="309" spans="3:13">
      <c r="C309" s="5" t="s">
        <v>29</v>
      </c>
    </row>
    <row r="310" spans="3:13">
      <c r="C310" s="5" t="s">
        <v>30</v>
      </c>
    </row>
    <row r="311" spans="3:13">
      <c r="C311" s="5"/>
    </row>
    <row r="312" spans="3:13">
      <c r="C312" s="5" t="s">
        <v>31</v>
      </c>
    </row>
    <row r="313" spans="3:13">
      <c r="C313" s="5" t="s">
        <v>32</v>
      </c>
    </row>
    <row r="314" spans="3:13">
      <c r="C314" s="5" t="s">
        <v>33</v>
      </c>
    </row>
    <row r="315" spans="3:13">
      <c r="C315" s="5"/>
    </row>
    <row r="316" spans="3:13">
      <c r="C316" s="5" t="s">
        <v>34</v>
      </c>
    </row>
    <row r="317" spans="3:13" ht="16.5" thickBot="1">
      <c r="C317" s="5" t="s">
        <v>35</v>
      </c>
    </row>
    <row r="318" spans="3:13" ht="25.5">
      <c r="C318" s="200" t="s">
        <v>36</v>
      </c>
      <c r="D318" s="203" t="s">
        <v>37</v>
      </c>
      <c r="E318" s="9" t="s">
        <v>38</v>
      </c>
      <c r="F318" s="10" t="s">
        <v>40</v>
      </c>
      <c r="G318" s="10" t="s">
        <v>41</v>
      </c>
      <c r="H318" s="9" t="s">
        <v>42</v>
      </c>
      <c r="I318" s="9" t="s">
        <v>44</v>
      </c>
      <c r="J318" s="203" t="s">
        <v>46</v>
      </c>
    </row>
    <row r="319" spans="3:13">
      <c r="C319" s="201"/>
      <c r="D319" s="204"/>
      <c r="E319" s="11"/>
      <c r="F319" s="11" t="s">
        <v>49</v>
      </c>
      <c r="G319" s="11" t="s">
        <v>50</v>
      </c>
      <c r="H319" s="12"/>
      <c r="I319" s="11"/>
      <c r="J319" s="204"/>
    </row>
    <row r="320" spans="3:13">
      <c r="C320" s="201"/>
      <c r="D320" s="204"/>
      <c r="E320" s="13" t="s">
        <v>39</v>
      </c>
      <c r="F320" s="14"/>
      <c r="G320" s="14"/>
      <c r="H320" s="12" t="s">
        <v>43</v>
      </c>
      <c r="I320" s="11" t="s">
        <v>45</v>
      </c>
      <c r="J320" s="204"/>
    </row>
    <row r="321" spans="3:14" ht="16.5" thickBot="1">
      <c r="C321" s="202"/>
      <c r="D321" s="205"/>
      <c r="E321" s="15"/>
      <c r="F321" s="15"/>
      <c r="G321" s="15"/>
      <c r="H321" s="15"/>
      <c r="I321" s="16"/>
      <c r="J321" s="205"/>
    </row>
    <row r="322" spans="3:14" ht="16.5" thickBot="1">
      <c r="C322" s="197">
        <v>1</v>
      </c>
      <c r="D322" s="7">
        <v>1</v>
      </c>
      <c r="E322" s="7">
        <v>25</v>
      </c>
      <c r="F322" s="7">
        <v>5</v>
      </c>
      <c r="G322" s="23">
        <v>4.9989999999999997</v>
      </c>
      <c r="H322" s="7">
        <f>G322-F322</f>
        <v>-1.000000000000334E-3</v>
      </c>
      <c r="I322" s="7">
        <f>((G322-F322)/F322)*100</f>
        <v>-2.0000000000006679E-2</v>
      </c>
      <c r="J322" s="8"/>
    </row>
    <row r="323" spans="3:14" ht="16.5" thickBot="1">
      <c r="C323" s="198"/>
      <c r="D323" s="7">
        <v>2</v>
      </c>
      <c r="E323" s="7">
        <v>25</v>
      </c>
      <c r="F323" s="7">
        <v>5</v>
      </c>
      <c r="G323" s="23">
        <v>4.9969999999999999</v>
      </c>
      <c r="H323" s="7">
        <f>G323-F323</f>
        <v>-3.0000000000001137E-3</v>
      </c>
      <c r="I323" s="7">
        <f>((G323-F323)/F323)*100</f>
        <v>-6.0000000000002274E-2</v>
      </c>
      <c r="J323" s="8"/>
      <c r="M323" s="24">
        <f>(I322+I323)/2</f>
        <v>-4.0000000000004476E-2</v>
      </c>
    </row>
    <row r="325" spans="3:14">
      <c r="D325" s="6" t="s">
        <v>47</v>
      </c>
    </row>
    <row r="326" spans="3:14">
      <c r="C326" s="6"/>
    </row>
    <row r="327" spans="3:14" ht="18.75">
      <c r="C327" s="6"/>
      <c r="D327" s="34" t="s">
        <v>66</v>
      </c>
      <c r="E327" s="34"/>
      <c r="F327" s="34"/>
      <c r="G327" s="36" t="s">
        <v>73</v>
      </c>
      <c r="H327" s="36"/>
      <c r="I327" s="36"/>
      <c r="J327" s="36"/>
      <c r="K327" s="36"/>
      <c r="L327" s="36"/>
      <c r="M327" s="36"/>
      <c r="N327" s="35"/>
    </row>
    <row r="328" spans="3:14">
      <c r="C328" s="6"/>
      <c r="E328" s="4"/>
      <c r="F328" s="4"/>
      <c r="G328" s="4"/>
      <c r="H328" s="4"/>
      <c r="I328" s="4"/>
      <c r="J328" s="4"/>
    </row>
    <row r="329" spans="3:14">
      <c r="C329" s="6"/>
      <c r="E329" s="1" t="s">
        <v>68</v>
      </c>
    </row>
    <row r="330" spans="3:14"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</row>
    <row r="331" spans="3:14">
      <c r="C331" s="22" t="s">
        <v>194</v>
      </c>
      <c r="E331" s="22"/>
      <c r="F331" s="22"/>
      <c r="G331" s="22"/>
      <c r="H331" s="22"/>
      <c r="I331" s="22"/>
      <c r="J331" s="22"/>
      <c r="K331" s="22"/>
      <c r="L331" s="22"/>
      <c r="M331" s="22"/>
    </row>
    <row r="332" spans="3:14"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</row>
    <row r="333" spans="3:14">
      <c r="C333" s="6"/>
      <c r="D333" s="6"/>
    </row>
    <row r="335" spans="3:14">
      <c r="J335" s="213" t="s">
        <v>0</v>
      </c>
      <c r="K335" s="213"/>
      <c r="L335" s="213"/>
      <c r="M335" s="213"/>
    </row>
    <row r="336" spans="3:14">
      <c r="J336" s="213" t="s">
        <v>1</v>
      </c>
      <c r="K336" s="213"/>
      <c r="L336" s="213"/>
      <c r="M336" s="213"/>
    </row>
    <row r="337" spans="3:14">
      <c r="J337" s="213" t="s">
        <v>59</v>
      </c>
      <c r="K337" s="213"/>
      <c r="L337" s="213"/>
      <c r="M337" s="213"/>
    </row>
    <row r="338" spans="3:14">
      <c r="J338" s="213" t="s">
        <v>2</v>
      </c>
      <c r="K338" s="213"/>
      <c r="L338" s="213"/>
      <c r="M338" s="213"/>
    </row>
    <row r="339" spans="3:14">
      <c r="J339" s="213"/>
      <c r="K339" s="213"/>
      <c r="L339" s="213"/>
      <c r="M339" s="213"/>
    </row>
    <row r="340" spans="3:14">
      <c r="J340" s="43"/>
      <c r="K340" s="43"/>
      <c r="L340" s="43"/>
      <c r="M340" s="43"/>
    </row>
    <row r="341" spans="3:14">
      <c r="I341" s="3" t="s">
        <v>58</v>
      </c>
      <c r="K341" s="213" t="s">
        <v>69</v>
      </c>
      <c r="L341" s="213"/>
      <c r="M341" s="213"/>
    </row>
    <row r="343" spans="3:14">
      <c r="C343" s="1" t="s">
        <v>3</v>
      </c>
      <c r="J343" s="4" t="s">
        <v>56</v>
      </c>
      <c r="K343" s="4"/>
      <c r="L343" s="4"/>
      <c r="M343" s="43">
        <v>5</v>
      </c>
    </row>
    <row r="345" spans="3:14">
      <c r="C345" s="1" t="s">
        <v>4</v>
      </c>
      <c r="E345" s="214" t="str">
        <f>K341</f>
        <v>12.03.2023y</v>
      </c>
      <c r="F345" s="214"/>
      <c r="G345" s="43"/>
      <c r="H345" s="43"/>
      <c r="I345" s="4"/>
      <c r="J345" s="4" t="s">
        <v>5</v>
      </c>
      <c r="K345" s="4"/>
      <c r="L345" s="214" t="str">
        <f>E345</f>
        <v>12.03.2023y</v>
      </c>
      <c r="M345" s="214"/>
    </row>
    <row r="348" spans="3:14">
      <c r="C348" s="211" t="s">
        <v>7</v>
      </c>
      <c r="D348" s="211"/>
      <c r="E348" s="38" t="s">
        <v>193</v>
      </c>
      <c r="F348" s="38"/>
      <c r="G348" s="38"/>
      <c r="H348" s="38"/>
      <c r="I348" s="38"/>
      <c r="J348" s="38"/>
      <c r="K348" s="38"/>
      <c r="L348" s="38"/>
      <c r="M348" s="38"/>
      <c r="N348" s="38"/>
    </row>
    <row r="349" spans="3:14">
      <c r="C349" s="211" t="s">
        <v>6</v>
      </c>
      <c r="D349" s="211"/>
      <c r="E349" s="38" t="s">
        <v>60</v>
      </c>
      <c r="F349" s="38"/>
      <c r="G349" s="38"/>
      <c r="H349" s="38"/>
      <c r="I349" s="38"/>
      <c r="J349" s="38"/>
      <c r="K349" s="38"/>
      <c r="L349" s="38"/>
      <c r="M349" s="38"/>
      <c r="N349" s="38"/>
    </row>
    <row r="350" spans="3:14">
      <c r="C350" s="42"/>
      <c r="D350" s="42"/>
      <c r="E350" s="32" t="s">
        <v>61</v>
      </c>
      <c r="F350" s="32"/>
      <c r="G350" s="32"/>
      <c r="H350" s="32"/>
      <c r="I350" s="32"/>
      <c r="J350" s="32"/>
      <c r="K350" s="32"/>
      <c r="L350" s="32"/>
      <c r="M350" s="32"/>
      <c r="N350" s="32"/>
    </row>
    <row r="351" spans="3:14">
      <c r="C351" s="42"/>
      <c r="D351" s="42"/>
      <c r="E351" s="38" t="s">
        <v>62</v>
      </c>
      <c r="F351" s="38"/>
      <c r="G351" s="38"/>
      <c r="H351" s="38"/>
      <c r="I351" s="38"/>
      <c r="J351" s="38"/>
      <c r="K351" s="38"/>
      <c r="L351" s="38"/>
      <c r="M351" s="38"/>
      <c r="N351" s="38"/>
    </row>
    <row r="352" spans="3:14">
      <c r="E352" s="4"/>
      <c r="F352" s="4"/>
      <c r="G352" s="4"/>
      <c r="H352" s="4"/>
      <c r="I352" s="4"/>
      <c r="J352" s="4"/>
      <c r="K352" s="4"/>
    </row>
    <row r="354" spans="3:13">
      <c r="C354" s="4" t="s">
        <v>8</v>
      </c>
      <c r="D354" s="4"/>
      <c r="E354" s="212" t="s">
        <v>63</v>
      </c>
      <c r="F354" s="212"/>
      <c r="G354" s="212"/>
      <c r="H354" s="212"/>
      <c r="I354" s="212"/>
      <c r="J354" s="212"/>
    </row>
    <row r="355" spans="3:13">
      <c r="C355" s="4" t="s">
        <v>9</v>
      </c>
      <c r="D355" s="4"/>
      <c r="E355" s="212"/>
      <c r="F355" s="212"/>
      <c r="G355" s="212"/>
      <c r="H355" s="212"/>
      <c r="I355" s="212"/>
      <c r="J355" s="212"/>
    </row>
    <row r="357" spans="3:13">
      <c r="C357" s="206" t="s">
        <v>10</v>
      </c>
      <c r="D357" s="206"/>
      <c r="E357" s="213" t="s">
        <v>11</v>
      </c>
      <c r="F357" s="213"/>
      <c r="G357" s="213"/>
      <c r="H357" s="213"/>
      <c r="I357" s="213"/>
      <c r="J357" s="213"/>
    </row>
    <row r="359" spans="3:13">
      <c r="C359" s="206" t="s">
        <v>12</v>
      </c>
      <c r="D359" s="206"/>
      <c r="E359" s="215" t="s">
        <v>13</v>
      </c>
      <c r="F359" s="215"/>
      <c r="G359" s="215"/>
      <c r="H359" s="215"/>
      <c r="I359" s="215"/>
      <c r="J359" s="215"/>
      <c r="K359" s="215"/>
      <c r="L359" s="215"/>
      <c r="M359" s="215"/>
    </row>
    <row r="360" spans="3:13">
      <c r="C360" s="40"/>
      <c r="D360" s="40"/>
      <c r="E360" s="41"/>
      <c r="F360" s="41"/>
      <c r="G360" s="41"/>
      <c r="H360" s="41"/>
      <c r="I360" s="41"/>
      <c r="J360" s="41"/>
      <c r="K360" s="41"/>
      <c r="L360" s="41"/>
      <c r="M360" s="41"/>
    </row>
    <row r="361" spans="3:13">
      <c r="C361" s="208" t="s">
        <v>64</v>
      </c>
      <c r="D361" s="208"/>
      <c r="E361" s="209" t="s">
        <v>65</v>
      </c>
      <c r="F361" s="209"/>
      <c r="G361" s="209"/>
      <c r="H361" s="209"/>
      <c r="I361" s="209"/>
      <c r="J361" s="209"/>
      <c r="K361" s="209"/>
      <c r="L361" s="209"/>
      <c r="M361" s="209"/>
    </row>
    <row r="362" spans="3:13">
      <c r="E362" s="4"/>
      <c r="F362" s="4"/>
      <c r="G362" s="4"/>
      <c r="H362" s="4"/>
      <c r="I362" s="4"/>
      <c r="J362" s="4"/>
    </row>
    <row r="363" spans="3:13">
      <c r="C363" s="206" t="s">
        <v>14</v>
      </c>
      <c r="D363" s="206"/>
      <c r="E363" s="210" t="s">
        <v>55</v>
      </c>
      <c r="F363" s="210"/>
      <c r="G363" s="210"/>
      <c r="H363" s="210"/>
      <c r="I363" s="210"/>
    </row>
    <row r="364" spans="3:13">
      <c r="C364" s="40"/>
      <c r="D364" s="40"/>
      <c r="E364" s="210"/>
      <c r="F364" s="210"/>
      <c r="G364" s="210"/>
      <c r="H364" s="210"/>
      <c r="I364" s="210"/>
    </row>
    <row r="365" spans="3:13">
      <c r="C365" s="40"/>
      <c r="D365" s="40"/>
      <c r="E365" s="210"/>
      <c r="F365" s="210"/>
      <c r="G365" s="210"/>
      <c r="H365" s="210"/>
      <c r="I365" s="210"/>
    </row>
    <row r="367" spans="3:13">
      <c r="C367" s="206" t="s">
        <v>15</v>
      </c>
      <c r="D367" s="206"/>
      <c r="E367" s="207" t="s">
        <v>54</v>
      </c>
      <c r="F367" s="199"/>
      <c r="G367" s="199"/>
      <c r="H367" s="199"/>
      <c r="I367" s="199"/>
      <c r="J367" s="199"/>
      <c r="K367" s="199"/>
      <c r="L367" s="199"/>
      <c r="M367" s="199"/>
    </row>
    <row r="368" spans="3:13">
      <c r="E368" s="199" t="s">
        <v>53</v>
      </c>
      <c r="F368" s="199"/>
      <c r="G368" s="199"/>
      <c r="H368" s="199"/>
      <c r="I368" s="199"/>
      <c r="J368" s="199"/>
      <c r="K368" s="199"/>
      <c r="L368" s="199"/>
      <c r="M368" s="199"/>
    </row>
    <row r="369" spans="3:13">
      <c r="E369" s="199" t="s">
        <v>51</v>
      </c>
      <c r="F369" s="199"/>
      <c r="G369" s="199"/>
      <c r="H369" s="199"/>
      <c r="I369" s="199"/>
      <c r="J369" s="199"/>
      <c r="K369" s="199"/>
      <c r="L369" s="199"/>
      <c r="M369" s="199"/>
    </row>
    <row r="370" spans="3:13">
      <c r="E370" s="207" t="s">
        <v>48</v>
      </c>
      <c r="F370" s="199"/>
      <c r="G370" s="199"/>
      <c r="H370" s="199"/>
      <c r="I370" s="199"/>
      <c r="J370" s="199"/>
      <c r="K370" s="199"/>
      <c r="L370" s="199"/>
      <c r="M370" s="199"/>
    </row>
    <row r="371" spans="3:13">
      <c r="E371" s="199" t="s">
        <v>52</v>
      </c>
      <c r="F371" s="199"/>
      <c r="G371" s="199"/>
      <c r="H371" s="199"/>
      <c r="I371" s="199"/>
      <c r="J371" s="199"/>
      <c r="K371" s="199"/>
      <c r="L371" s="199"/>
      <c r="M371" s="199"/>
    </row>
    <row r="372" spans="3:13">
      <c r="E372" s="199" t="s">
        <v>16</v>
      </c>
      <c r="F372" s="199"/>
      <c r="G372" s="199"/>
      <c r="H372" s="199"/>
      <c r="I372" s="199"/>
      <c r="J372" s="199"/>
      <c r="K372" s="199"/>
      <c r="L372" s="199"/>
      <c r="M372" s="199"/>
    </row>
    <row r="373" spans="3:13"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</row>
    <row r="374" spans="3:13">
      <c r="C374" s="19" t="s">
        <v>17</v>
      </c>
      <c r="D374" s="20"/>
      <c r="E374" s="20"/>
      <c r="F374" s="20"/>
      <c r="G374" s="20"/>
      <c r="H374" s="20"/>
      <c r="I374" s="20"/>
      <c r="J374" s="20"/>
      <c r="K374" s="20"/>
      <c r="L374" s="20"/>
      <c r="M374" s="20"/>
    </row>
    <row r="375" spans="3:13">
      <c r="C375" s="21" t="s">
        <v>18</v>
      </c>
      <c r="D375" s="20"/>
      <c r="E375" s="20"/>
      <c r="F375" s="20"/>
      <c r="G375" s="20"/>
      <c r="H375" s="20"/>
      <c r="I375" s="20"/>
      <c r="J375" s="20"/>
      <c r="K375" s="20"/>
      <c r="L375" s="20"/>
      <c r="M375" s="20"/>
    </row>
    <row r="376" spans="3:13">
      <c r="C376" s="19" t="s">
        <v>19</v>
      </c>
      <c r="D376" s="20"/>
      <c r="E376" s="20"/>
      <c r="F376" s="20"/>
      <c r="G376" s="20"/>
      <c r="H376" s="20"/>
      <c r="I376" s="20"/>
      <c r="J376" s="20"/>
      <c r="K376" s="20"/>
      <c r="L376" s="20"/>
      <c r="M376" s="20"/>
    </row>
    <row r="377" spans="3:13">
      <c r="C377" s="21" t="s">
        <v>20</v>
      </c>
      <c r="D377" s="20"/>
      <c r="E377" s="20"/>
      <c r="F377" s="20"/>
      <c r="G377" s="20"/>
      <c r="H377" s="20"/>
      <c r="I377" s="20"/>
      <c r="J377" s="20"/>
      <c r="K377" s="20"/>
      <c r="L377" s="20"/>
      <c r="M377" s="20"/>
    </row>
    <row r="378" spans="3:13">
      <c r="C378" s="21" t="s">
        <v>21</v>
      </c>
      <c r="D378" s="20"/>
      <c r="E378" s="20"/>
      <c r="F378" s="20"/>
      <c r="G378" s="20"/>
      <c r="H378" s="20"/>
      <c r="I378" s="20"/>
      <c r="J378" s="20"/>
      <c r="K378" s="20"/>
      <c r="L378" s="20"/>
      <c r="M378" s="20"/>
    </row>
    <row r="379" spans="3:13">
      <c r="C379" s="21" t="s">
        <v>22</v>
      </c>
      <c r="D379" s="20"/>
      <c r="E379" s="20"/>
      <c r="F379" s="20"/>
      <c r="G379" s="20"/>
      <c r="H379" s="20"/>
      <c r="I379" s="20"/>
      <c r="J379" s="20"/>
      <c r="K379" s="20"/>
      <c r="L379" s="20"/>
      <c r="M379" s="20"/>
    </row>
    <row r="380" spans="3:13">
      <c r="C380" s="21" t="s">
        <v>23</v>
      </c>
      <c r="D380" s="20"/>
      <c r="E380" s="20"/>
      <c r="F380" s="20"/>
      <c r="G380" s="20"/>
      <c r="H380" s="20"/>
      <c r="I380" s="20"/>
      <c r="J380" s="20"/>
      <c r="K380" s="20"/>
      <c r="L380" s="20"/>
      <c r="M380" s="20"/>
    </row>
    <row r="381" spans="3:13">
      <c r="C381" s="21" t="s">
        <v>24</v>
      </c>
      <c r="D381" s="20"/>
      <c r="E381" s="20"/>
      <c r="F381" s="20"/>
      <c r="G381" s="20"/>
      <c r="H381" s="20"/>
      <c r="I381" s="20"/>
      <c r="J381" s="20"/>
      <c r="K381" s="20"/>
      <c r="L381" s="20"/>
      <c r="M381" s="20"/>
    </row>
    <row r="382" spans="3:13">
      <c r="C382" s="21" t="s">
        <v>25</v>
      </c>
      <c r="D382" s="20"/>
      <c r="E382" s="20"/>
      <c r="F382" s="20"/>
      <c r="G382" s="20"/>
      <c r="H382" s="20"/>
      <c r="I382" s="20"/>
      <c r="J382" s="20"/>
      <c r="K382" s="20"/>
      <c r="L382" s="20"/>
      <c r="M382" s="20"/>
    </row>
    <row r="383" spans="3:13">
      <c r="C383" s="21" t="s">
        <v>26</v>
      </c>
      <c r="D383" s="20"/>
      <c r="E383" s="20"/>
      <c r="F383" s="20"/>
      <c r="G383" s="20"/>
      <c r="H383" s="20"/>
      <c r="I383" s="20"/>
      <c r="J383" s="20"/>
      <c r="K383" s="20"/>
      <c r="L383" s="20"/>
      <c r="M383" s="20"/>
    </row>
    <row r="384" spans="3:13">
      <c r="C384" s="21" t="s">
        <v>27</v>
      </c>
      <c r="D384" s="20"/>
      <c r="E384" s="20"/>
      <c r="F384" s="20"/>
      <c r="G384" s="20"/>
      <c r="H384" s="20"/>
      <c r="I384" s="20"/>
      <c r="J384" s="20"/>
      <c r="K384" s="20"/>
      <c r="L384" s="20"/>
      <c r="M384" s="20"/>
    </row>
    <row r="385" spans="3:13">
      <c r="C385" s="5" t="s">
        <v>28</v>
      </c>
    </row>
    <row r="386" spans="3:13">
      <c r="C386" s="5" t="s">
        <v>29</v>
      </c>
    </row>
    <row r="387" spans="3:13">
      <c r="C387" s="5" t="s">
        <v>30</v>
      </c>
    </row>
    <row r="388" spans="3:13">
      <c r="C388" s="5"/>
    </row>
    <row r="389" spans="3:13">
      <c r="C389" s="5" t="s">
        <v>31</v>
      </c>
    </row>
    <row r="390" spans="3:13">
      <c r="C390" s="5" t="s">
        <v>32</v>
      </c>
    </row>
    <row r="391" spans="3:13">
      <c r="C391" s="5" t="s">
        <v>33</v>
      </c>
    </row>
    <row r="392" spans="3:13">
      <c r="C392" s="5"/>
    </row>
    <row r="393" spans="3:13">
      <c r="C393" s="5" t="s">
        <v>34</v>
      </c>
    </row>
    <row r="394" spans="3:13" ht="16.5" thickBot="1">
      <c r="C394" s="5" t="s">
        <v>35</v>
      </c>
    </row>
    <row r="395" spans="3:13" ht="25.5">
      <c r="C395" s="200" t="s">
        <v>36</v>
      </c>
      <c r="D395" s="203" t="s">
        <v>37</v>
      </c>
      <c r="E395" s="9" t="s">
        <v>38</v>
      </c>
      <c r="F395" s="10" t="s">
        <v>40</v>
      </c>
      <c r="G395" s="10" t="s">
        <v>41</v>
      </c>
      <c r="H395" s="9" t="s">
        <v>42</v>
      </c>
      <c r="I395" s="9" t="s">
        <v>44</v>
      </c>
      <c r="J395" s="203" t="s">
        <v>46</v>
      </c>
    </row>
    <row r="396" spans="3:13">
      <c r="C396" s="201"/>
      <c r="D396" s="204"/>
      <c r="E396" s="11"/>
      <c r="F396" s="11" t="s">
        <v>49</v>
      </c>
      <c r="G396" s="11" t="s">
        <v>50</v>
      </c>
      <c r="H396" s="12"/>
      <c r="I396" s="11"/>
      <c r="J396" s="204"/>
    </row>
    <row r="397" spans="3:13">
      <c r="C397" s="201"/>
      <c r="D397" s="204"/>
      <c r="E397" s="13" t="s">
        <v>39</v>
      </c>
      <c r="F397" s="14"/>
      <c r="G397" s="14"/>
      <c r="H397" s="12" t="s">
        <v>43</v>
      </c>
      <c r="I397" s="11" t="s">
        <v>45</v>
      </c>
      <c r="J397" s="204"/>
    </row>
    <row r="398" spans="3:13" ht="16.5" thickBot="1">
      <c r="C398" s="202"/>
      <c r="D398" s="205"/>
      <c r="E398" s="15"/>
      <c r="F398" s="15"/>
      <c r="G398" s="15"/>
      <c r="H398" s="15"/>
      <c r="I398" s="16"/>
      <c r="J398" s="205"/>
    </row>
    <row r="399" spans="3:13" ht="16.5" thickBot="1">
      <c r="C399" s="197">
        <v>1</v>
      </c>
      <c r="D399" s="7">
        <v>1</v>
      </c>
      <c r="E399" s="7">
        <v>25</v>
      </c>
      <c r="F399" s="7">
        <v>5</v>
      </c>
      <c r="G399" s="23">
        <v>4.9980000000000002</v>
      </c>
      <c r="H399" s="7">
        <f>G399-F399</f>
        <v>-1.9999999999997797E-3</v>
      </c>
      <c r="I399" s="7">
        <f>((G399-F399)/F399)*100</f>
        <v>-3.9999999999995595E-2</v>
      </c>
      <c r="J399" s="8"/>
    </row>
    <row r="400" spans="3:13" ht="16.5" thickBot="1">
      <c r="C400" s="198"/>
      <c r="D400" s="7">
        <v>2</v>
      </c>
      <c r="E400" s="7">
        <v>25</v>
      </c>
      <c r="F400" s="7">
        <v>5</v>
      </c>
      <c r="G400" s="23">
        <v>4.9989999999999997</v>
      </c>
      <c r="H400" s="7">
        <f>G400-F400</f>
        <v>-1.000000000000334E-3</v>
      </c>
      <c r="I400" s="7">
        <f>((G400-F400)/F400)*100</f>
        <v>-2.0000000000006679E-2</v>
      </c>
      <c r="J400" s="8"/>
      <c r="M400" s="24">
        <f>(I399+I400)/2</f>
        <v>-3.0000000000001137E-2</v>
      </c>
    </row>
    <row r="402" spans="3:14">
      <c r="D402" s="6" t="s">
        <v>47</v>
      </c>
    </row>
    <row r="403" spans="3:14">
      <c r="C403" s="6"/>
    </row>
    <row r="404" spans="3:14" ht="18.75">
      <c r="C404" s="6"/>
      <c r="D404" s="34" t="s">
        <v>66</v>
      </c>
      <c r="E404" s="34"/>
      <c r="F404" s="34"/>
      <c r="G404" s="36" t="s">
        <v>73</v>
      </c>
      <c r="H404" s="36"/>
      <c r="I404" s="36"/>
      <c r="J404" s="36"/>
      <c r="K404" s="36"/>
      <c r="L404" s="36"/>
      <c r="M404" s="36"/>
      <c r="N404" s="35"/>
    </row>
    <row r="405" spans="3:14">
      <c r="C405" s="6"/>
      <c r="E405" s="4"/>
      <c r="F405" s="4"/>
      <c r="G405" s="4"/>
      <c r="H405" s="4"/>
      <c r="I405" s="4"/>
      <c r="J405" s="4"/>
    </row>
    <row r="406" spans="3:14">
      <c r="C406" s="6"/>
      <c r="E406" s="1" t="s">
        <v>68</v>
      </c>
    </row>
    <row r="407" spans="3:14"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</row>
    <row r="408" spans="3:14">
      <c r="C408" s="22" t="s">
        <v>194</v>
      </c>
      <c r="E408" s="22"/>
      <c r="F408" s="22"/>
      <c r="G408" s="22"/>
      <c r="H408" s="22"/>
      <c r="I408" s="22"/>
      <c r="J408" s="22"/>
      <c r="K408" s="22"/>
      <c r="L408" s="22"/>
      <c r="M408" s="22"/>
    </row>
    <row r="409" spans="3:14"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</row>
    <row r="410" spans="3:14">
      <c r="C410" s="6"/>
      <c r="D410" s="6"/>
    </row>
    <row r="412" spans="3:14">
      <c r="J412" s="213" t="s">
        <v>0</v>
      </c>
      <c r="K412" s="213"/>
      <c r="L412" s="213"/>
      <c r="M412" s="213"/>
    </row>
    <row r="413" spans="3:14">
      <c r="J413" s="213" t="s">
        <v>1</v>
      </c>
      <c r="K413" s="213"/>
      <c r="L413" s="213"/>
      <c r="M413" s="213"/>
    </row>
    <row r="414" spans="3:14">
      <c r="J414" s="213" t="s">
        <v>59</v>
      </c>
      <c r="K414" s="213"/>
      <c r="L414" s="213"/>
      <c r="M414" s="213"/>
    </row>
    <row r="415" spans="3:14">
      <c r="J415" s="213" t="s">
        <v>2</v>
      </c>
      <c r="K415" s="213"/>
      <c r="L415" s="213"/>
      <c r="M415" s="213"/>
    </row>
    <row r="416" spans="3:14">
      <c r="J416" s="213"/>
      <c r="K416" s="213"/>
      <c r="L416" s="213"/>
      <c r="M416" s="213"/>
    </row>
    <row r="417" spans="3:14">
      <c r="J417" s="43"/>
      <c r="K417" s="43"/>
      <c r="L417" s="43"/>
      <c r="M417" s="43"/>
    </row>
    <row r="418" spans="3:14">
      <c r="I418" s="3" t="s">
        <v>58</v>
      </c>
      <c r="K418" s="213" t="s">
        <v>69</v>
      </c>
      <c r="L418" s="213"/>
      <c r="M418" s="213"/>
    </row>
    <row r="420" spans="3:14">
      <c r="C420" s="1" t="s">
        <v>3</v>
      </c>
      <c r="J420" s="4" t="s">
        <v>56</v>
      </c>
      <c r="K420" s="4"/>
      <c r="L420" s="4"/>
      <c r="M420" s="43">
        <v>6</v>
      </c>
    </row>
    <row r="422" spans="3:14">
      <c r="C422" s="1" t="s">
        <v>4</v>
      </c>
      <c r="E422" s="214" t="str">
        <f>K418</f>
        <v>12.03.2023y</v>
      </c>
      <c r="F422" s="214"/>
      <c r="G422" s="43"/>
      <c r="H422" s="43"/>
      <c r="I422" s="4"/>
      <c r="J422" s="4" t="s">
        <v>5</v>
      </c>
      <c r="K422" s="4"/>
      <c r="L422" s="214" t="str">
        <f>E422</f>
        <v>12.03.2023y</v>
      </c>
      <c r="M422" s="214"/>
    </row>
    <row r="425" spans="3:14">
      <c r="C425" s="211" t="s">
        <v>7</v>
      </c>
      <c r="D425" s="211"/>
      <c r="E425" s="38" t="s">
        <v>193</v>
      </c>
      <c r="F425" s="38"/>
      <c r="G425" s="38"/>
      <c r="H425" s="38"/>
      <c r="I425" s="38"/>
      <c r="J425" s="38"/>
      <c r="K425" s="38"/>
      <c r="L425" s="38"/>
      <c r="M425" s="38"/>
      <c r="N425" s="38"/>
    </row>
    <row r="426" spans="3:14">
      <c r="C426" s="211" t="s">
        <v>6</v>
      </c>
      <c r="D426" s="211"/>
      <c r="E426" s="38" t="s">
        <v>60</v>
      </c>
      <c r="F426" s="38"/>
      <c r="G426" s="38"/>
      <c r="H426" s="38"/>
      <c r="I426" s="38"/>
      <c r="J426" s="38"/>
      <c r="K426" s="38"/>
      <c r="L426" s="38"/>
      <c r="M426" s="38"/>
      <c r="N426" s="38"/>
    </row>
    <row r="427" spans="3:14">
      <c r="C427" s="42"/>
      <c r="D427" s="42"/>
      <c r="E427" s="32" t="s">
        <v>61</v>
      </c>
      <c r="F427" s="32"/>
      <c r="G427" s="32"/>
      <c r="H427" s="32"/>
      <c r="I427" s="32"/>
      <c r="J427" s="32"/>
      <c r="K427" s="32"/>
      <c r="L427" s="32"/>
      <c r="M427" s="32"/>
      <c r="N427" s="32"/>
    </row>
    <row r="428" spans="3:14">
      <c r="C428" s="42"/>
      <c r="D428" s="42"/>
      <c r="E428" s="38" t="s">
        <v>62</v>
      </c>
      <c r="F428" s="38"/>
      <c r="G428" s="38"/>
      <c r="H428" s="38"/>
      <c r="I428" s="38"/>
      <c r="J428" s="38"/>
      <c r="K428" s="38"/>
      <c r="L428" s="38"/>
      <c r="M428" s="38"/>
      <c r="N428" s="38"/>
    </row>
    <row r="429" spans="3:14">
      <c r="E429" s="4"/>
      <c r="F429" s="4"/>
      <c r="G429" s="4"/>
      <c r="H429" s="4"/>
      <c r="I429" s="4"/>
      <c r="J429" s="4"/>
      <c r="K429" s="4"/>
    </row>
    <row r="431" spans="3:14">
      <c r="C431" s="4" t="s">
        <v>8</v>
      </c>
      <c r="D431" s="4"/>
      <c r="E431" s="212" t="s">
        <v>63</v>
      </c>
      <c r="F431" s="212"/>
      <c r="G431" s="212"/>
      <c r="H431" s="212"/>
      <c r="I431" s="212"/>
      <c r="J431" s="212"/>
    </row>
    <row r="432" spans="3:14">
      <c r="C432" s="4" t="s">
        <v>9</v>
      </c>
      <c r="D432" s="4"/>
      <c r="E432" s="212"/>
      <c r="F432" s="212"/>
      <c r="G432" s="212"/>
      <c r="H432" s="212"/>
      <c r="I432" s="212"/>
      <c r="J432" s="212"/>
    </row>
    <row r="434" spans="3:13">
      <c r="C434" s="206" t="s">
        <v>10</v>
      </c>
      <c r="D434" s="206"/>
      <c r="E434" s="213" t="s">
        <v>11</v>
      </c>
      <c r="F434" s="213"/>
      <c r="G434" s="213"/>
      <c r="H434" s="213"/>
      <c r="I434" s="213"/>
      <c r="J434" s="213"/>
    </row>
    <row r="436" spans="3:13">
      <c r="C436" s="206" t="s">
        <v>12</v>
      </c>
      <c r="D436" s="206"/>
      <c r="E436" s="215" t="s">
        <v>13</v>
      </c>
      <c r="F436" s="215"/>
      <c r="G436" s="215"/>
      <c r="H436" s="215"/>
      <c r="I436" s="215"/>
      <c r="J436" s="215"/>
      <c r="K436" s="215"/>
      <c r="L436" s="215"/>
      <c r="M436" s="215"/>
    </row>
    <row r="437" spans="3:13">
      <c r="C437" s="40"/>
      <c r="D437" s="40"/>
      <c r="E437" s="41"/>
      <c r="F437" s="41"/>
      <c r="G437" s="41"/>
      <c r="H437" s="41"/>
      <c r="I437" s="41"/>
      <c r="J437" s="41"/>
      <c r="K437" s="41"/>
      <c r="L437" s="41"/>
      <c r="M437" s="41"/>
    </row>
    <row r="438" spans="3:13">
      <c r="C438" s="208" t="s">
        <v>64</v>
      </c>
      <c r="D438" s="208"/>
      <c r="E438" s="209" t="s">
        <v>65</v>
      </c>
      <c r="F438" s="209"/>
      <c r="G438" s="209"/>
      <c r="H438" s="209"/>
      <c r="I438" s="209"/>
      <c r="J438" s="209"/>
      <c r="K438" s="209"/>
      <c r="L438" s="209"/>
      <c r="M438" s="209"/>
    </row>
    <row r="439" spans="3:13">
      <c r="E439" s="4"/>
      <c r="F439" s="4"/>
      <c r="G439" s="4"/>
      <c r="H439" s="4"/>
      <c r="I439" s="4"/>
      <c r="J439" s="4"/>
    </row>
    <row r="440" spans="3:13">
      <c r="C440" s="206" t="s">
        <v>14</v>
      </c>
      <c r="D440" s="206"/>
      <c r="E440" s="210" t="s">
        <v>55</v>
      </c>
      <c r="F440" s="210"/>
      <c r="G440" s="210"/>
      <c r="H440" s="210"/>
      <c r="I440" s="210"/>
    </row>
    <row r="441" spans="3:13">
      <c r="C441" s="40"/>
      <c r="D441" s="40"/>
      <c r="E441" s="210"/>
      <c r="F441" s="210"/>
      <c r="G441" s="210"/>
      <c r="H441" s="210"/>
      <c r="I441" s="210"/>
    </row>
    <row r="442" spans="3:13">
      <c r="C442" s="40"/>
      <c r="D442" s="40"/>
      <c r="E442" s="210"/>
      <c r="F442" s="210"/>
      <c r="G442" s="210"/>
      <c r="H442" s="210"/>
      <c r="I442" s="210"/>
    </row>
    <row r="444" spans="3:13">
      <c r="C444" s="206" t="s">
        <v>15</v>
      </c>
      <c r="D444" s="206"/>
      <c r="E444" s="207" t="s">
        <v>54</v>
      </c>
      <c r="F444" s="199"/>
      <c r="G444" s="199"/>
      <c r="H444" s="199"/>
      <c r="I444" s="199"/>
      <c r="J444" s="199"/>
      <c r="K444" s="199"/>
      <c r="L444" s="199"/>
      <c r="M444" s="199"/>
    </row>
    <row r="445" spans="3:13">
      <c r="E445" s="199" t="s">
        <v>53</v>
      </c>
      <c r="F445" s="199"/>
      <c r="G445" s="199"/>
      <c r="H445" s="199"/>
      <c r="I445" s="199"/>
      <c r="J445" s="199"/>
      <c r="K445" s="199"/>
      <c r="L445" s="199"/>
      <c r="M445" s="199"/>
    </row>
    <row r="446" spans="3:13">
      <c r="E446" s="199" t="s">
        <v>51</v>
      </c>
      <c r="F446" s="199"/>
      <c r="G446" s="199"/>
      <c r="H446" s="199"/>
      <c r="I446" s="199"/>
      <c r="J446" s="199"/>
      <c r="K446" s="199"/>
      <c r="L446" s="199"/>
      <c r="M446" s="199"/>
    </row>
    <row r="447" spans="3:13">
      <c r="E447" s="207" t="s">
        <v>48</v>
      </c>
      <c r="F447" s="199"/>
      <c r="G447" s="199"/>
      <c r="H447" s="199"/>
      <c r="I447" s="199"/>
      <c r="J447" s="199"/>
      <c r="K447" s="199"/>
      <c r="L447" s="199"/>
      <c r="M447" s="199"/>
    </row>
    <row r="448" spans="3:13">
      <c r="E448" s="199" t="s">
        <v>52</v>
      </c>
      <c r="F448" s="199"/>
      <c r="G448" s="199"/>
      <c r="H448" s="199"/>
      <c r="I448" s="199"/>
      <c r="J448" s="199"/>
      <c r="K448" s="199"/>
      <c r="L448" s="199"/>
      <c r="M448" s="199"/>
    </row>
    <row r="449" spans="3:13">
      <c r="E449" s="199" t="s">
        <v>16</v>
      </c>
      <c r="F449" s="199"/>
      <c r="G449" s="199"/>
      <c r="H449" s="199"/>
      <c r="I449" s="199"/>
      <c r="J449" s="199"/>
      <c r="K449" s="199"/>
      <c r="L449" s="199"/>
      <c r="M449" s="199"/>
    </row>
    <row r="450" spans="3:13"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</row>
    <row r="451" spans="3:13">
      <c r="C451" s="19" t="s">
        <v>17</v>
      </c>
      <c r="D451" s="20"/>
      <c r="E451" s="20"/>
      <c r="F451" s="20"/>
      <c r="G451" s="20"/>
      <c r="H451" s="20"/>
      <c r="I451" s="20"/>
      <c r="J451" s="20"/>
      <c r="K451" s="20"/>
      <c r="L451" s="20"/>
      <c r="M451" s="20"/>
    </row>
    <row r="452" spans="3:13">
      <c r="C452" s="21" t="s">
        <v>18</v>
      </c>
      <c r="D452" s="20"/>
      <c r="E452" s="20"/>
      <c r="F452" s="20"/>
      <c r="G452" s="20"/>
      <c r="H452" s="20"/>
      <c r="I452" s="20"/>
      <c r="J452" s="20"/>
      <c r="K452" s="20"/>
      <c r="L452" s="20"/>
      <c r="M452" s="20"/>
    </row>
    <row r="453" spans="3:13">
      <c r="C453" s="19" t="s">
        <v>19</v>
      </c>
      <c r="D453" s="20"/>
      <c r="E453" s="20"/>
      <c r="F453" s="20"/>
      <c r="G453" s="20"/>
      <c r="H453" s="20"/>
      <c r="I453" s="20"/>
      <c r="J453" s="20"/>
      <c r="K453" s="20"/>
      <c r="L453" s="20"/>
      <c r="M453" s="20"/>
    </row>
    <row r="454" spans="3:13">
      <c r="C454" s="21" t="s">
        <v>20</v>
      </c>
      <c r="D454" s="20"/>
      <c r="E454" s="20"/>
      <c r="F454" s="20"/>
      <c r="G454" s="20"/>
      <c r="H454" s="20"/>
      <c r="I454" s="20"/>
      <c r="J454" s="20"/>
      <c r="K454" s="20"/>
      <c r="L454" s="20"/>
      <c r="M454" s="20"/>
    </row>
    <row r="455" spans="3:13">
      <c r="C455" s="21" t="s">
        <v>21</v>
      </c>
      <c r="D455" s="20"/>
      <c r="E455" s="20"/>
      <c r="F455" s="20"/>
      <c r="G455" s="20"/>
      <c r="H455" s="20"/>
      <c r="I455" s="20"/>
      <c r="J455" s="20"/>
      <c r="K455" s="20"/>
      <c r="L455" s="20"/>
      <c r="M455" s="20"/>
    </row>
    <row r="456" spans="3:13">
      <c r="C456" s="21" t="s">
        <v>22</v>
      </c>
      <c r="D456" s="20"/>
      <c r="E456" s="20"/>
      <c r="F456" s="20"/>
      <c r="G456" s="20"/>
      <c r="H456" s="20"/>
      <c r="I456" s="20"/>
      <c r="J456" s="20"/>
      <c r="K456" s="20"/>
      <c r="L456" s="20"/>
      <c r="M456" s="20"/>
    </row>
    <row r="457" spans="3:13">
      <c r="C457" s="21" t="s">
        <v>23</v>
      </c>
      <c r="D457" s="20"/>
      <c r="E457" s="20"/>
      <c r="F457" s="20"/>
      <c r="G457" s="20"/>
      <c r="H457" s="20"/>
      <c r="I457" s="20"/>
      <c r="J457" s="20"/>
      <c r="K457" s="20"/>
      <c r="L457" s="20"/>
      <c r="M457" s="20"/>
    </row>
    <row r="458" spans="3:13">
      <c r="C458" s="21" t="s">
        <v>24</v>
      </c>
      <c r="D458" s="20"/>
      <c r="E458" s="20"/>
      <c r="F458" s="20"/>
      <c r="G458" s="20"/>
      <c r="H458" s="20"/>
      <c r="I458" s="20"/>
      <c r="J458" s="20"/>
      <c r="K458" s="20"/>
      <c r="L458" s="20"/>
      <c r="M458" s="20"/>
    </row>
    <row r="459" spans="3:13">
      <c r="C459" s="21" t="s">
        <v>25</v>
      </c>
      <c r="D459" s="20"/>
      <c r="E459" s="20"/>
      <c r="F459" s="20"/>
      <c r="G459" s="20"/>
      <c r="H459" s="20"/>
      <c r="I459" s="20"/>
      <c r="J459" s="20"/>
      <c r="K459" s="20"/>
      <c r="L459" s="20"/>
      <c r="M459" s="20"/>
    </row>
    <row r="460" spans="3:13">
      <c r="C460" s="21" t="s">
        <v>26</v>
      </c>
      <c r="D460" s="20"/>
      <c r="E460" s="20"/>
      <c r="F460" s="20"/>
      <c r="G460" s="20"/>
      <c r="H460" s="20"/>
      <c r="I460" s="20"/>
      <c r="J460" s="20"/>
      <c r="K460" s="20"/>
      <c r="L460" s="20"/>
      <c r="M460" s="20"/>
    </row>
    <row r="461" spans="3:13">
      <c r="C461" s="21" t="s">
        <v>27</v>
      </c>
      <c r="D461" s="20"/>
      <c r="E461" s="20"/>
      <c r="F461" s="20"/>
      <c r="G461" s="20"/>
      <c r="H461" s="20"/>
      <c r="I461" s="20"/>
      <c r="J461" s="20"/>
      <c r="K461" s="20"/>
      <c r="L461" s="20"/>
      <c r="M461" s="20"/>
    </row>
    <row r="462" spans="3:13">
      <c r="C462" s="5" t="s">
        <v>28</v>
      </c>
    </row>
    <row r="463" spans="3:13">
      <c r="C463" s="5" t="s">
        <v>29</v>
      </c>
    </row>
    <row r="464" spans="3:13">
      <c r="C464" s="5" t="s">
        <v>30</v>
      </c>
    </row>
    <row r="465" spans="3:13">
      <c r="C465" s="5"/>
    </row>
    <row r="466" spans="3:13">
      <c r="C466" s="5" t="s">
        <v>31</v>
      </c>
    </row>
    <row r="467" spans="3:13">
      <c r="C467" s="5" t="s">
        <v>32</v>
      </c>
    </row>
    <row r="468" spans="3:13">
      <c r="C468" s="5" t="s">
        <v>33</v>
      </c>
    </row>
    <row r="469" spans="3:13">
      <c r="C469" s="5"/>
    </row>
    <row r="470" spans="3:13">
      <c r="C470" s="5" t="s">
        <v>34</v>
      </c>
    </row>
    <row r="471" spans="3:13" ht="16.5" thickBot="1">
      <c r="C471" s="5" t="s">
        <v>35</v>
      </c>
    </row>
    <row r="472" spans="3:13" ht="25.5">
      <c r="C472" s="200" t="s">
        <v>36</v>
      </c>
      <c r="D472" s="203" t="s">
        <v>37</v>
      </c>
      <c r="E472" s="9" t="s">
        <v>38</v>
      </c>
      <c r="F472" s="10" t="s">
        <v>40</v>
      </c>
      <c r="G472" s="10" t="s">
        <v>41</v>
      </c>
      <c r="H472" s="9" t="s">
        <v>42</v>
      </c>
      <c r="I472" s="9" t="s">
        <v>44</v>
      </c>
      <c r="J472" s="203" t="s">
        <v>46</v>
      </c>
    </row>
    <row r="473" spans="3:13">
      <c r="C473" s="201"/>
      <c r="D473" s="204"/>
      <c r="E473" s="11"/>
      <c r="F473" s="11" t="s">
        <v>49</v>
      </c>
      <c r="G473" s="11" t="s">
        <v>50</v>
      </c>
      <c r="H473" s="12"/>
      <c r="I473" s="11"/>
      <c r="J473" s="204"/>
    </row>
    <row r="474" spans="3:13">
      <c r="C474" s="201"/>
      <c r="D474" s="204"/>
      <c r="E474" s="13" t="s">
        <v>39</v>
      </c>
      <c r="F474" s="14"/>
      <c r="G474" s="14"/>
      <c r="H474" s="12" t="s">
        <v>43</v>
      </c>
      <c r="I474" s="11" t="s">
        <v>45</v>
      </c>
      <c r="J474" s="204"/>
    </row>
    <row r="475" spans="3:13" ht="16.5" thickBot="1">
      <c r="C475" s="202"/>
      <c r="D475" s="205"/>
      <c r="E475" s="15"/>
      <c r="F475" s="15"/>
      <c r="G475" s="15"/>
      <c r="H475" s="15"/>
      <c r="I475" s="16"/>
      <c r="J475" s="205"/>
    </row>
    <row r="476" spans="3:13" ht="16.5" thickBot="1">
      <c r="C476" s="197">
        <v>1</v>
      </c>
      <c r="D476" s="7">
        <v>1</v>
      </c>
      <c r="E476" s="7">
        <v>25</v>
      </c>
      <c r="F476" s="7">
        <v>5</v>
      </c>
      <c r="G476" s="23">
        <v>4.9989999999999997</v>
      </c>
      <c r="H476" s="7">
        <f>G476-F476</f>
        <v>-1.000000000000334E-3</v>
      </c>
      <c r="I476" s="7">
        <f>((G476-F476)/F476)*100</f>
        <v>-2.0000000000006679E-2</v>
      </c>
      <c r="J476" s="8"/>
    </row>
    <row r="477" spans="3:13" ht="16.5" thickBot="1">
      <c r="C477" s="198"/>
      <c r="D477" s="7">
        <v>2</v>
      </c>
      <c r="E477" s="7">
        <v>25</v>
      </c>
      <c r="F477" s="7">
        <v>5</v>
      </c>
      <c r="G477" s="23">
        <v>4.992</v>
      </c>
      <c r="H477" s="7">
        <f>G477-F477</f>
        <v>-8.0000000000000071E-3</v>
      </c>
      <c r="I477" s="7">
        <f>((G477-F477)/F477)*100</f>
        <v>-0.16000000000000014</v>
      </c>
      <c r="J477" s="8"/>
      <c r="M477" s="24">
        <f>(I476+I477)/2</f>
        <v>-9.0000000000003411E-2</v>
      </c>
    </row>
    <row r="479" spans="3:13">
      <c r="D479" s="6" t="s">
        <v>47</v>
      </c>
    </row>
    <row r="480" spans="3:13">
      <c r="C480" s="6"/>
    </row>
    <row r="481" spans="3:14" ht="18.75">
      <c r="C481" s="6"/>
      <c r="D481" s="34" t="s">
        <v>66</v>
      </c>
      <c r="E481" s="34"/>
      <c r="F481" s="34"/>
      <c r="G481" s="36" t="s">
        <v>73</v>
      </c>
      <c r="H481" s="36"/>
      <c r="I481" s="36"/>
      <c r="J481" s="36"/>
      <c r="K481" s="36"/>
      <c r="L481" s="36"/>
      <c r="M481" s="36"/>
      <c r="N481" s="35"/>
    </row>
    <row r="482" spans="3:14">
      <c r="C482" s="6"/>
      <c r="E482" s="4"/>
      <c r="F482" s="4"/>
      <c r="G482" s="4"/>
      <c r="H482" s="4"/>
      <c r="I482" s="4"/>
      <c r="J482" s="4"/>
    </row>
    <row r="483" spans="3:14">
      <c r="C483" s="6"/>
      <c r="E483" s="1" t="s">
        <v>68</v>
      </c>
    </row>
    <row r="484" spans="3:14"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</row>
    <row r="485" spans="3:14">
      <c r="C485" s="22" t="s">
        <v>194</v>
      </c>
      <c r="E485" s="22"/>
      <c r="F485" s="22"/>
      <c r="G485" s="22"/>
      <c r="H485" s="22"/>
      <c r="I485" s="22"/>
      <c r="J485" s="22"/>
      <c r="K485" s="22"/>
      <c r="L485" s="22"/>
      <c r="M485" s="22"/>
    </row>
    <row r="486" spans="3:14"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</row>
    <row r="487" spans="3:14">
      <c r="C487" s="6"/>
      <c r="D487" s="6"/>
    </row>
    <row r="489" spans="3:14">
      <c r="J489" s="213" t="s">
        <v>0</v>
      </c>
      <c r="K489" s="213"/>
      <c r="L489" s="213"/>
      <c r="M489" s="213"/>
    </row>
    <row r="490" spans="3:14">
      <c r="J490" s="213" t="s">
        <v>1</v>
      </c>
      <c r="K490" s="213"/>
      <c r="L490" s="213"/>
      <c r="M490" s="213"/>
    </row>
    <row r="491" spans="3:14">
      <c r="J491" s="213" t="s">
        <v>59</v>
      </c>
      <c r="K491" s="213"/>
      <c r="L491" s="213"/>
      <c r="M491" s="213"/>
    </row>
    <row r="492" spans="3:14">
      <c r="J492" s="213" t="s">
        <v>2</v>
      </c>
      <c r="K492" s="213"/>
      <c r="L492" s="213"/>
      <c r="M492" s="213"/>
    </row>
    <row r="493" spans="3:14">
      <c r="J493" s="213"/>
      <c r="K493" s="213"/>
      <c r="L493" s="213"/>
      <c r="M493" s="213"/>
    </row>
    <row r="494" spans="3:14">
      <c r="J494" s="43"/>
      <c r="K494" s="43"/>
      <c r="L494" s="43"/>
      <c r="M494" s="43"/>
    </row>
    <row r="495" spans="3:14">
      <c r="I495" s="3" t="s">
        <v>58</v>
      </c>
      <c r="K495" s="213" t="s">
        <v>69</v>
      </c>
      <c r="L495" s="213"/>
      <c r="M495" s="213"/>
    </row>
    <row r="497" spans="3:14">
      <c r="C497" s="1" t="s">
        <v>3</v>
      </c>
      <c r="J497" s="4" t="s">
        <v>56</v>
      </c>
      <c r="K497" s="4"/>
      <c r="L497" s="4"/>
      <c r="M497" s="43">
        <v>7</v>
      </c>
    </row>
    <row r="499" spans="3:14">
      <c r="C499" s="1" t="s">
        <v>4</v>
      </c>
      <c r="E499" s="214" t="str">
        <f>K495</f>
        <v>12.03.2023y</v>
      </c>
      <c r="F499" s="214"/>
      <c r="G499" s="43"/>
      <c r="H499" s="43"/>
      <c r="I499" s="4"/>
      <c r="J499" s="4" t="s">
        <v>5</v>
      </c>
      <c r="K499" s="4"/>
      <c r="L499" s="214" t="str">
        <f>E499</f>
        <v>12.03.2023y</v>
      </c>
      <c r="M499" s="214"/>
    </row>
    <row r="502" spans="3:14">
      <c r="C502" s="211" t="s">
        <v>7</v>
      </c>
      <c r="D502" s="211"/>
      <c r="E502" s="38" t="s">
        <v>193</v>
      </c>
      <c r="F502" s="38"/>
      <c r="G502" s="38"/>
      <c r="H502" s="38"/>
      <c r="I502" s="38"/>
      <c r="J502" s="38"/>
      <c r="K502" s="38"/>
      <c r="L502" s="38"/>
      <c r="M502" s="38"/>
      <c r="N502" s="38"/>
    </row>
    <row r="503" spans="3:14">
      <c r="C503" s="211" t="s">
        <v>6</v>
      </c>
      <c r="D503" s="211"/>
      <c r="E503" s="38" t="s">
        <v>60</v>
      </c>
      <c r="F503" s="38"/>
      <c r="G503" s="38"/>
      <c r="H503" s="38"/>
      <c r="I503" s="38"/>
      <c r="J503" s="38"/>
      <c r="K503" s="38"/>
      <c r="L503" s="38"/>
      <c r="M503" s="38"/>
      <c r="N503" s="38"/>
    </row>
    <row r="504" spans="3:14">
      <c r="C504" s="42"/>
      <c r="D504" s="42"/>
      <c r="E504" s="32" t="s">
        <v>61</v>
      </c>
      <c r="F504" s="32"/>
      <c r="G504" s="32"/>
      <c r="H504" s="32"/>
      <c r="I504" s="32"/>
      <c r="J504" s="32"/>
      <c r="K504" s="32"/>
      <c r="L504" s="32"/>
      <c r="M504" s="32"/>
      <c r="N504" s="32"/>
    </row>
    <row r="505" spans="3:14">
      <c r="C505" s="42"/>
      <c r="D505" s="42"/>
      <c r="E505" s="38" t="s">
        <v>62</v>
      </c>
      <c r="F505" s="38"/>
      <c r="G505" s="38"/>
      <c r="H505" s="38"/>
      <c r="I505" s="38"/>
      <c r="J505" s="38"/>
      <c r="K505" s="38"/>
      <c r="L505" s="38"/>
      <c r="M505" s="38"/>
      <c r="N505" s="38"/>
    </row>
    <row r="506" spans="3:14">
      <c r="E506" s="4"/>
      <c r="F506" s="4"/>
      <c r="G506" s="4"/>
      <c r="H506" s="4"/>
      <c r="I506" s="4"/>
      <c r="J506" s="4"/>
      <c r="K506" s="4"/>
    </row>
    <row r="508" spans="3:14">
      <c r="C508" s="4" t="s">
        <v>8</v>
      </c>
      <c r="D508" s="4"/>
      <c r="E508" s="212" t="s">
        <v>63</v>
      </c>
      <c r="F508" s="212"/>
      <c r="G508" s="212"/>
      <c r="H508" s="212"/>
      <c r="I508" s="212"/>
      <c r="J508" s="212"/>
    </row>
    <row r="509" spans="3:14">
      <c r="C509" s="4" t="s">
        <v>9</v>
      </c>
      <c r="D509" s="4"/>
      <c r="E509" s="212"/>
      <c r="F509" s="212"/>
      <c r="G509" s="212"/>
      <c r="H509" s="212"/>
      <c r="I509" s="212"/>
      <c r="J509" s="212"/>
    </row>
    <row r="511" spans="3:14">
      <c r="C511" s="206" t="s">
        <v>10</v>
      </c>
      <c r="D511" s="206"/>
      <c r="E511" s="213" t="s">
        <v>11</v>
      </c>
      <c r="F511" s="213"/>
      <c r="G511" s="213"/>
      <c r="H511" s="213"/>
      <c r="I511" s="213"/>
      <c r="J511" s="213"/>
    </row>
    <row r="513" spans="3:13">
      <c r="C513" s="206" t="s">
        <v>12</v>
      </c>
      <c r="D513" s="206"/>
      <c r="E513" s="215" t="s">
        <v>13</v>
      </c>
      <c r="F513" s="215"/>
      <c r="G513" s="215"/>
      <c r="H513" s="215"/>
      <c r="I513" s="215"/>
      <c r="J513" s="215"/>
      <c r="K513" s="215"/>
      <c r="L513" s="215"/>
      <c r="M513" s="215"/>
    </row>
    <row r="514" spans="3:13">
      <c r="C514" s="40"/>
      <c r="D514" s="40"/>
      <c r="E514" s="41"/>
      <c r="F514" s="41"/>
      <c r="G514" s="41"/>
      <c r="H514" s="41"/>
      <c r="I514" s="41"/>
      <c r="J514" s="41"/>
      <c r="K514" s="41"/>
      <c r="L514" s="41"/>
      <c r="M514" s="41"/>
    </row>
    <row r="515" spans="3:13">
      <c r="C515" s="208" t="s">
        <v>64</v>
      </c>
      <c r="D515" s="208"/>
      <c r="E515" s="209" t="s">
        <v>65</v>
      </c>
      <c r="F515" s="209"/>
      <c r="G515" s="209"/>
      <c r="H515" s="209"/>
      <c r="I515" s="209"/>
      <c r="J515" s="209"/>
      <c r="K515" s="209"/>
      <c r="L515" s="209"/>
      <c r="M515" s="209"/>
    </row>
    <row r="516" spans="3:13">
      <c r="E516" s="4"/>
      <c r="F516" s="4"/>
      <c r="G516" s="4"/>
      <c r="H516" s="4"/>
      <c r="I516" s="4"/>
      <c r="J516" s="4"/>
    </row>
    <row r="517" spans="3:13">
      <c r="C517" s="206" t="s">
        <v>14</v>
      </c>
      <c r="D517" s="206"/>
      <c r="E517" s="210" t="s">
        <v>55</v>
      </c>
      <c r="F517" s="210"/>
      <c r="G517" s="210"/>
      <c r="H517" s="210"/>
      <c r="I517" s="210"/>
    </row>
    <row r="518" spans="3:13">
      <c r="C518" s="40"/>
      <c r="D518" s="40"/>
      <c r="E518" s="210"/>
      <c r="F518" s="210"/>
      <c r="G518" s="210"/>
      <c r="H518" s="210"/>
      <c r="I518" s="210"/>
    </row>
    <row r="519" spans="3:13">
      <c r="C519" s="40"/>
      <c r="D519" s="40"/>
      <c r="E519" s="210"/>
      <c r="F519" s="210"/>
      <c r="G519" s="210"/>
      <c r="H519" s="210"/>
      <c r="I519" s="210"/>
    </row>
    <row r="521" spans="3:13">
      <c r="C521" s="206" t="s">
        <v>15</v>
      </c>
      <c r="D521" s="206"/>
      <c r="E521" s="207" t="s">
        <v>54</v>
      </c>
      <c r="F521" s="199"/>
      <c r="G521" s="199"/>
      <c r="H521" s="199"/>
      <c r="I521" s="199"/>
      <c r="J521" s="199"/>
      <c r="K521" s="199"/>
      <c r="L521" s="199"/>
      <c r="M521" s="199"/>
    </row>
    <row r="522" spans="3:13">
      <c r="E522" s="199" t="s">
        <v>53</v>
      </c>
      <c r="F522" s="199"/>
      <c r="G522" s="199"/>
      <c r="H522" s="199"/>
      <c r="I522" s="199"/>
      <c r="J522" s="199"/>
      <c r="K522" s="199"/>
      <c r="L522" s="199"/>
      <c r="M522" s="199"/>
    </row>
    <row r="523" spans="3:13">
      <c r="E523" s="199" t="s">
        <v>51</v>
      </c>
      <c r="F523" s="199"/>
      <c r="G523" s="199"/>
      <c r="H523" s="199"/>
      <c r="I523" s="199"/>
      <c r="J523" s="199"/>
      <c r="K523" s="199"/>
      <c r="L523" s="199"/>
      <c r="M523" s="199"/>
    </row>
    <row r="524" spans="3:13">
      <c r="E524" s="207" t="s">
        <v>48</v>
      </c>
      <c r="F524" s="199"/>
      <c r="G524" s="199"/>
      <c r="H524" s="199"/>
      <c r="I524" s="199"/>
      <c r="J524" s="199"/>
      <c r="K524" s="199"/>
      <c r="L524" s="199"/>
      <c r="M524" s="199"/>
    </row>
    <row r="525" spans="3:13">
      <c r="E525" s="199" t="s">
        <v>52</v>
      </c>
      <c r="F525" s="199"/>
      <c r="G525" s="199"/>
      <c r="H525" s="199"/>
      <c r="I525" s="199"/>
      <c r="J525" s="199"/>
      <c r="K525" s="199"/>
      <c r="L525" s="199"/>
      <c r="M525" s="199"/>
    </row>
    <row r="526" spans="3:13">
      <c r="E526" s="199" t="s">
        <v>16</v>
      </c>
      <c r="F526" s="199"/>
      <c r="G526" s="199"/>
      <c r="H526" s="199"/>
      <c r="I526" s="199"/>
      <c r="J526" s="199"/>
      <c r="K526" s="199"/>
      <c r="L526" s="199"/>
      <c r="M526" s="199"/>
    </row>
    <row r="527" spans="3:13"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</row>
    <row r="528" spans="3:13">
      <c r="C528" s="19" t="s">
        <v>17</v>
      </c>
      <c r="D528" s="20"/>
      <c r="E528" s="20"/>
      <c r="F528" s="20"/>
      <c r="G528" s="20"/>
      <c r="H528" s="20"/>
      <c r="I528" s="20"/>
      <c r="J528" s="20"/>
      <c r="K528" s="20"/>
      <c r="L528" s="20"/>
      <c r="M528" s="20"/>
    </row>
    <row r="529" spans="3:13">
      <c r="C529" s="21" t="s">
        <v>18</v>
      </c>
      <c r="D529" s="20"/>
      <c r="E529" s="20"/>
      <c r="F529" s="20"/>
      <c r="G529" s="20"/>
      <c r="H529" s="20"/>
      <c r="I529" s="20"/>
      <c r="J529" s="20"/>
      <c r="K529" s="20"/>
      <c r="L529" s="20"/>
      <c r="M529" s="20"/>
    </row>
    <row r="530" spans="3:13">
      <c r="C530" s="19" t="s">
        <v>19</v>
      </c>
      <c r="D530" s="20"/>
      <c r="E530" s="20"/>
      <c r="F530" s="20"/>
      <c r="G530" s="20"/>
      <c r="H530" s="20"/>
      <c r="I530" s="20"/>
      <c r="J530" s="20"/>
      <c r="K530" s="20"/>
      <c r="L530" s="20"/>
      <c r="M530" s="20"/>
    </row>
    <row r="531" spans="3:13">
      <c r="C531" s="21" t="s">
        <v>20</v>
      </c>
      <c r="D531" s="20"/>
      <c r="E531" s="20"/>
      <c r="F531" s="20"/>
      <c r="G531" s="20"/>
      <c r="H531" s="20"/>
      <c r="I531" s="20"/>
      <c r="J531" s="20"/>
      <c r="K531" s="20"/>
      <c r="L531" s="20"/>
      <c r="M531" s="20"/>
    </row>
    <row r="532" spans="3:13">
      <c r="C532" s="21" t="s">
        <v>21</v>
      </c>
      <c r="D532" s="20"/>
      <c r="E532" s="20"/>
      <c r="F532" s="20"/>
      <c r="G532" s="20"/>
      <c r="H532" s="20"/>
      <c r="I532" s="20"/>
      <c r="J532" s="20"/>
      <c r="K532" s="20"/>
      <c r="L532" s="20"/>
      <c r="M532" s="20"/>
    </row>
    <row r="533" spans="3:13">
      <c r="C533" s="21" t="s">
        <v>22</v>
      </c>
      <c r="D533" s="20"/>
      <c r="E533" s="20"/>
      <c r="F533" s="20"/>
      <c r="G533" s="20"/>
      <c r="H533" s="20"/>
      <c r="I533" s="20"/>
      <c r="J533" s="20"/>
      <c r="K533" s="20"/>
      <c r="L533" s="20"/>
      <c r="M533" s="20"/>
    </row>
    <row r="534" spans="3:13">
      <c r="C534" s="21" t="s">
        <v>23</v>
      </c>
      <c r="D534" s="20"/>
      <c r="E534" s="20"/>
      <c r="F534" s="20"/>
      <c r="G534" s="20"/>
      <c r="H534" s="20"/>
      <c r="I534" s="20"/>
      <c r="J534" s="20"/>
      <c r="K534" s="20"/>
      <c r="L534" s="20"/>
      <c r="M534" s="20"/>
    </row>
    <row r="535" spans="3:13">
      <c r="C535" s="21" t="s">
        <v>24</v>
      </c>
      <c r="D535" s="20"/>
      <c r="E535" s="20"/>
      <c r="F535" s="20"/>
      <c r="G535" s="20"/>
      <c r="H535" s="20"/>
      <c r="I535" s="20"/>
      <c r="J535" s="20"/>
      <c r="K535" s="20"/>
      <c r="L535" s="20"/>
      <c r="M535" s="20"/>
    </row>
    <row r="536" spans="3:13">
      <c r="C536" s="21" t="s">
        <v>25</v>
      </c>
      <c r="D536" s="20"/>
      <c r="E536" s="20"/>
      <c r="F536" s="20"/>
      <c r="G536" s="20"/>
      <c r="H536" s="20"/>
      <c r="I536" s="20"/>
      <c r="J536" s="20"/>
      <c r="K536" s="20"/>
      <c r="L536" s="20"/>
      <c r="M536" s="20"/>
    </row>
    <row r="537" spans="3:13">
      <c r="C537" s="21" t="s">
        <v>26</v>
      </c>
      <c r="D537" s="20"/>
      <c r="E537" s="20"/>
      <c r="F537" s="20"/>
      <c r="G537" s="20"/>
      <c r="H537" s="20"/>
      <c r="I537" s="20"/>
      <c r="J537" s="20"/>
      <c r="K537" s="20"/>
      <c r="L537" s="20"/>
      <c r="M537" s="20"/>
    </row>
    <row r="538" spans="3:13">
      <c r="C538" s="21" t="s">
        <v>27</v>
      </c>
      <c r="D538" s="20"/>
      <c r="E538" s="20"/>
      <c r="F538" s="20"/>
      <c r="G538" s="20"/>
      <c r="H538" s="20"/>
      <c r="I538" s="20"/>
      <c r="J538" s="20"/>
      <c r="K538" s="20"/>
      <c r="L538" s="20"/>
      <c r="M538" s="20"/>
    </row>
    <row r="539" spans="3:13">
      <c r="C539" s="5" t="s">
        <v>28</v>
      </c>
    </row>
    <row r="540" spans="3:13">
      <c r="C540" s="5" t="s">
        <v>29</v>
      </c>
    </row>
    <row r="541" spans="3:13">
      <c r="C541" s="5" t="s">
        <v>30</v>
      </c>
    </row>
    <row r="542" spans="3:13">
      <c r="C542" s="5"/>
    </row>
    <row r="543" spans="3:13">
      <c r="C543" s="5" t="s">
        <v>31</v>
      </c>
    </row>
    <row r="544" spans="3:13">
      <c r="C544" s="5" t="s">
        <v>32</v>
      </c>
    </row>
    <row r="545" spans="3:14">
      <c r="C545" s="5" t="s">
        <v>33</v>
      </c>
    </row>
    <row r="546" spans="3:14">
      <c r="C546" s="5"/>
    </row>
    <row r="547" spans="3:14">
      <c r="C547" s="5" t="s">
        <v>34</v>
      </c>
    </row>
    <row r="548" spans="3:14" ht="16.5" thickBot="1">
      <c r="C548" s="5" t="s">
        <v>35</v>
      </c>
    </row>
    <row r="549" spans="3:14" ht="25.5">
      <c r="C549" s="200" t="s">
        <v>36</v>
      </c>
      <c r="D549" s="203" t="s">
        <v>37</v>
      </c>
      <c r="E549" s="9" t="s">
        <v>38</v>
      </c>
      <c r="F549" s="10" t="s">
        <v>40</v>
      </c>
      <c r="G549" s="10" t="s">
        <v>41</v>
      </c>
      <c r="H549" s="9" t="s">
        <v>42</v>
      </c>
      <c r="I549" s="9" t="s">
        <v>44</v>
      </c>
      <c r="J549" s="203" t="s">
        <v>46</v>
      </c>
    </row>
    <row r="550" spans="3:14">
      <c r="C550" s="201"/>
      <c r="D550" s="204"/>
      <c r="E550" s="11"/>
      <c r="F550" s="11" t="s">
        <v>49</v>
      </c>
      <c r="G550" s="11" t="s">
        <v>50</v>
      </c>
      <c r="H550" s="12"/>
      <c r="I550" s="11"/>
      <c r="J550" s="204"/>
    </row>
    <row r="551" spans="3:14">
      <c r="C551" s="201"/>
      <c r="D551" s="204"/>
      <c r="E551" s="13" t="s">
        <v>39</v>
      </c>
      <c r="F551" s="14"/>
      <c r="G551" s="14"/>
      <c r="H551" s="12" t="s">
        <v>43</v>
      </c>
      <c r="I551" s="11" t="s">
        <v>45</v>
      </c>
      <c r="J551" s="204"/>
    </row>
    <row r="552" spans="3:14" ht="16.5" thickBot="1">
      <c r="C552" s="202"/>
      <c r="D552" s="205"/>
      <c r="E552" s="15"/>
      <c r="F552" s="15"/>
      <c r="G552" s="15"/>
      <c r="H552" s="15"/>
      <c r="I552" s="16"/>
      <c r="J552" s="205"/>
    </row>
    <row r="553" spans="3:14" ht="16.5" thickBot="1">
      <c r="C553" s="197">
        <v>1</v>
      </c>
      <c r="D553" s="7">
        <v>1</v>
      </c>
      <c r="E553" s="7">
        <v>25</v>
      </c>
      <c r="F553" s="7">
        <v>5</v>
      </c>
      <c r="G553" s="23">
        <v>4.9950000000000001</v>
      </c>
      <c r="H553" s="7">
        <f>G553-F553</f>
        <v>-4.9999999999998934E-3</v>
      </c>
      <c r="I553" s="7">
        <f>((G553-F553)/F553)*100</f>
        <v>-9.9999999999997882E-2</v>
      </c>
      <c r="J553" s="8"/>
    </row>
    <row r="554" spans="3:14" ht="16.5" thickBot="1">
      <c r="C554" s="198"/>
      <c r="D554" s="7">
        <v>2</v>
      </c>
      <c r="E554" s="7">
        <v>25</v>
      </c>
      <c r="F554" s="7">
        <v>5</v>
      </c>
      <c r="G554" s="23">
        <v>4.9969999999999999</v>
      </c>
      <c r="H554" s="7">
        <f>G554-F554</f>
        <v>-3.0000000000001137E-3</v>
      </c>
      <c r="I554" s="7">
        <f>((G554-F554)/F554)*100</f>
        <v>-6.0000000000002274E-2</v>
      </c>
      <c r="J554" s="8"/>
      <c r="M554" s="24">
        <f>(I553+I554)/2</f>
        <v>-8.0000000000000071E-2</v>
      </c>
    </row>
    <row r="556" spans="3:14">
      <c r="D556" s="6" t="s">
        <v>47</v>
      </c>
    </row>
    <row r="557" spans="3:14">
      <c r="C557" s="6"/>
    </row>
    <row r="558" spans="3:14" ht="18.75">
      <c r="C558" s="6"/>
      <c r="D558" s="34" t="s">
        <v>66</v>
      </c>
      <c r="E558" s="34"/>
      <c r="F558" s="34"/>
      <c r="G558" s="36" t="s">
        <v>73</v>
      </c>
      <c r="H558" s="36"/>
      <c r="I558" s="36"/>
      <c r="J558" s="36"/>
      <c r="K558" s="36"/>
      <c r="L558" s="36"/>
      <c r="M558" s="36"/>
      <c r="N558" s="35"/>
    </row>
    <row r="559" spans="3:14">
      <c r="C559" s="6"/>
      <c r="E559" s="4"/>
      <c r="F559" s="4"/>
      <c r="G559" s="4"/>
      <c r="H559" s="4"/>
      <c r="I559" s="4"/>
      <c r="J559" s="4"/>
    </row>
    <row r="560" spans="3:14">
      <c r="C560" s="6"/>
      <c r="E560" s="1" t="s">
        <v>68</v>
      </c>
    </row>
    <row r="561" spans="3:13"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</row>
    <row r="562" spans="3:13">
      <c r="C562" s="22" t="s">
        <v>194</v>
      </c>
      <c r="E562" s="22"/>
      <c r="F562" s="22"/>
      <c r="G562" s="22"/>
      <c r="H562" s="22"/>
      <c r="I562" s="22"/>
      <c r="J562" s="22"/>
      <c r="K562" s="22"/>
      <c r="L562" s="22"/>
      <c r="M562" s="22"/>
    </row>
    <row r="563" spans="3:13"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</row>
    <row r="564" spans="3:13">
      <c r="C564" s="6"/>
      <c r="D564" s="6"/>
    </row>
    <row r="567" spans="3:13">
      <c r="J567" s="213" t="s">
        <v>0</v>
      </c>
      <c r="K567" s="213"/>
      <c r="L567" s="213"/>
      <c r="M567" s="213"/>
    </row>
    <row r="568" spans="3:13">
      <c r="J568" s="213" t="s">
        <v>1</v>
      </c>
      <c r="K568" s="213"/>
      <c r="L568" s="213"/>
      <c r="M568" s="213"/>
    </row>
    <row r="569" spans="3:13">
      <c r="J569" s="213" t="s">
        <v>59</v>
      </c>
      <c r="K569" s="213"/>
      <c r="L569" s="213"/>
      <c r="M569" s="213"/>
    </row>
    <row r="570" spans="3:13">
      <c r="J570" s="213" t="s">
        <v>2</v>
      </c>
      <c r="K570" s="213"/>
      <c r="L570" s="213"/>
      <c r="M570" s="213"/>
    </row>
    <row r="571" spans="3:13">
      <c r="J571" s="213"/>
      <c r="K571" s="213"/>
      <c r="L571" s="213"/>
      <c r="M571" s="213"/>
    </row>
    <row r="572" spans="3:13">
      <c r="J572" s="43"/>
      <c r="K572" s="43"/>
      <c r="L572" s="43"/>
      <c r="M572" s="43"/>
    </row>
    <row r="573" spans="3:13">
      <c r="I573" s="3" t="s">
        <v>58</v>
      </c>
      <c r="K573" s="213" t="s">
        <v>69</v>
      </c>
      <c r="L573" s="213"/>
      <c r="M573" s="213"/>
    </row>
    <row r="575" spans="3:13">
      <c r="C575" s="1" t="s">
        <v>3</v>
      </c>
      <c r="J575" s="4" t="s">
        <v>56</v>
      </c>
      <c r="K575" s="4"/>
      <c r="L575" s="4"/>
      <c r="M575" s="43">
        <v>8</v>
      </c>
    </row>
    <row r="577" spans="3:14">
      <c r="C577" s="1" t="s">
        <v>4</v>
      </c>
      <c r="E577" s="214" t="str">
        <f>K573</f>
        <v>12.03.2023y</v>
      </c>
      <c r="F577" s="214"/>
      <c r="G577" s="43"/>
      <c r="H577" s="43"/>
      <c r="I577" s="4"/>
      <c r="J577" s="4" t="s">
        <v>5</v>
      </c>
      <c r="K577" s="4"/>
      <c r="L577" s="214" t="str">
        <f>E577</f>
        <v>12.03.2023y</v>
      </c>
      <c r="M577" s="214"/>
    </row>
    <row r="580" spans="3:14">
      <c r="C580" s="211" t="s">
        <v>7</v>
      </c>
      <c r="D580" s="211"/>
      <c r="E580" s="38" t="s">
        <v>193</v>
      </c>
      <c r="F580" s="38"/>
      <c r="G580" s="38"/>
      <c r="H580" s="38"/>
      <c r="I580" s="38"/>
      <c r="J580" s="38"/>
      <c r="K580" s="38"/>
      <c r="L580" s="38"/>
      <c r="M580" s="38"/>
      <c r="N580" s="38"/>
    </row>
    <row r="581" spans="3:14">
      <c r="C581" s="211" t="s">
        <v>6</v>
      </c>
      <c r="D581" s="211"/>
      <c r="E581" s="38" t="s">
        <v>60</v>
      </c>
      <c r="F581" s="38"/>
      <c r="G581" s="38"/>
      <c r="H581" s="38"/>
      <c r="I581" s="38"/>
      <c r="J581" s="38"/>
      <c r="K581" s="38"/>
      <c r="L581" s="38"/>
      <c r="M581" s="38"/>
      <c r="N581" s="38"/>
    </row>
    <row r="582" spans="3:14">
      <c r="C582" s="42"/>
      <c r="D582" s="42"/>
      <c r="E582" s="32" t="s">
        <v>61</v>
      </c>
      <c r="F582" s="32"/>
      <c r="G582" s="32"/>
      <c r="H582" s="32"/>
      <c r="I582" s="32"/>
      <c r="J582" s="32"/>
      <c r="K582" s="32"/>
      <c r="L582" s="32"/>
      <c r="M582" s="32"/>
      <c r="N582" s="32"/>
    </row>
    <row r="583" spans="3:14">
      <c r="C583" s="42"/>
      <c r="D583" s="42"/>
      <c r="E583" s="38" t="s">
        <v>62</v>
      </c>
      <c r="F583" s="38"/>
      <c r="G583" s="38"/>
      <c r="H583" s="38"/>
      <c r="I583" s="38"/>
      <c r="J583" s="38"/>
      <c r="K583" s="38"/>
      <c r="L583" s="38"/>
      <c r="M583" s="38"/>
      <c r="N583" s="38"/>
    </row>
    <row r="584" spans="3:14">
      <c r="E584" s="4"/>
      <c r="F584" s="4"/>
      <c r="G584" s="4"/>
      <c r="H584" s="4"/>
      <c r="I584" s="4"/>
      <c r="J584" s="4"/>
      <c r="K584" s="4"/>
    </row>
    <row r="586" spans="3:14">
      <c r="C586" s="4" t="s">
        <v>8</v>
      </c>
      <c r="D586" s="4"/>
      <c r="E586" s="212" t="s">
        <v>63</v>
      </c>
      <c r="F586" s="212"/>
      <c r="G586" s="212"/>
      <c r="H586" s="212"/>
      <c r="I586" s="212"/>
      <c r="J586" s="212"/>
    </row>
    <row r="587" spans="3:14">
      <c r="C587" s="4" t="s">
        <v>9</v>
      </c>
      <c r="D587" s="4"/>
      <c r="E587" s="212"/>
      <c r="F587" s="212"/>
      <c r="G587" s="212"/>
      <c r="H587" s="212"/>
      <c r="I587" s="212"/>
      <c r="J587" s="212"/>
    </row>
    <row r="589" spans="3:14">
      <c r="C589" s="206" t="s">
        <v>10</v>
      </c>
      <c r="D589" s="206"/>
      <c r="E589" s="213" t="s">
        <v>11</v>
      </c>
      <c r="F589" s="213"/>
      <c r="G589" s="213"/>
      <c r="H589" s="213"/>
      <c r="I589" s="213"/>
      <c r="J589" s="213"/>
    </row>
    <row r="591" spans="3:14">
      <c r="C591" s="206" t="s">
        <v>12</v>
      </c>
      <c r="D591" s="206"/>
      <c r="E591" s="215" t="s">
        <v>13</v>
      </c>
      <c r="F591" s="215"/>
      <c r="G591" s="215"/>
      <c r="H591" s="215"/>
      <c r="I591" s="215"/>
      <c r="J591" s="215"/>
      <c r="K591" s="215"/>
      <c r="L591" s="215"/>
      <c r="M591" s="215"/>
    </row>
    <row r="592" spans="3:14">
      <c r="C592" s="40"/>
      <c r="D592" s="40"/>
      <c r="E592" s="41"/>
      <c r="F592" s="41"/>
      <c r="G592" s="41"/>
      <c r="H592" s="41"/>
      <c r="I592" s="41"/>
      <c r="J592" s="41"/>
      <c r="K592" s="41"/>
      <c r="L592" s="41"/>
      <c r="M592" s="41"/>
    </row>
    <row r="593" spans="3:13">
      <c r="C593" s="208" t="s">
        <v>64</v>
      </c>
      <c r="D593" s="208"/>
      <c r="E593" s="209" t="s">
        <v>65</v>
      </c>
      <c r="F593" s="209"/>
      <c r="G593" s="209"/>
      <c r="H593" s="209"/>
      <c r="I593" s="209"/>
      <c r="J593" s="209"/>
      <c r="K593" s="209"/>
      <c r="L593" s="209"/>
      <c r="M593" s="209"/>
    </row>
    <row r="594" spans="3:13">
      <c r="E594" s="4"/>
      <c r="F594" s="4"/>
      <c r="G594" s="4"/>
      <c r="H594" s="4"/>
      <c r="I594" s="4"/>
      <c r="J594" s="4"/>
    </row>
    <row r="595" spans="3:13">
      <c r="C595" s="206" t="s">
        <v>14</v>
      </c>
      <c r="D595" s="206"/>
      <c r="E595" s="210" t="s">
        <v>55</v>
      </c>
      <c r="F595" s="210"/>
      <c r="G595" s="210"/>
      <c r="H595" s="210"/>
      <c r="I595" s="210"/>
    </row>
    <row r="596" spans="3:13">
      <c r="C596" s="40"/>
      <c r="D596" s="40"/>
      <c r="E596" s="210"/>
      <c r="F596" s="210"/>
      <c r="G596" s="210"/>
      <c r="H596" s="210"/>
      <c r="I596" s="210"/>
    </row>
    <row r="597" spans="3:13">
      <c r="C597" s="40"/>
      <c r="D597" s="40"/>
      <c r="E597" s="210"/>
      <c r="F597" s="210"/>
      <c r="G597" s="210"/>
      <c r="H597" s="210"/>
      <c r="I597" s="210"/>
    </row>
    <row r="599" spans="3:13">
      <c r="C599" s="206" t="s">
        <v>15</v>
      </c>
      <c r="D599" s="206"/>
      <c r="E599" s="207" t="s">
        <v>54</v>
      </c>
      <c r="F599" s="199"/>
      <c r="G599" s="199"/>
      <c r="H599" s="199"/>
      <c r="I599" s="199"/>
      <c r="J599" s="199"/>
      <c r="K599" s="199"/>
      <c r="L599" s="199"/>
      <c r="M599" s="199"/>
    </row>
    <row r="600" spans="3:13">
      <c r="E600" s="199" t="s">
        <v>53</v>
      </c>
      <c r="F600" s="199"/>
      <c r="G600" s="199"/>
      <c r="H600" s="199"/>
      <c r="I600" s="199"/>
      <c r="J600" s="199"/>
      <c r="K600" s="199"/>
      <c r="L600" s="199"/>
      <c r="M600" s="199"/>
    </row>
    <row r="601" spans="3:13">
      <c r="E601" s="199" t="s">
        <v>51</v>
      </c>
      <c r="F601" s="199"/>
      <c r="G601" s="199"/>
      <c r="H601" s="199"/>
      <c r="I601" s="199"/>
      <c r="J601" s="199"/>
      <c r="K601" s="199"/>
      <c r="L601" s="199"/>
      <c r="M601" s="199"/>
    </row>
    <row r="602" spans="3:13">
      <c r="E602" s="207" t="s">
        <v>48</v>
      </c>
      <c r="F602" s="199"/>
      <c r="G602" s="199"/>
      <c r="H602" s="199"/>
      <c r="I602" s="199"/>
      <c r="J602" s="199"/>
      <c r="K602" s="199"/>
      <c r="L602" s="199"/>
      <c r="M602" s="199"/>
    </row>
    <row r="603" spans="3:13">
      <c r="E603" s="199" t="s">
        <v>52</v>
      </c>
      <c r="F603" s="199"/>
      <c r="G603" s="199"/>
      <c r="H603" s="199"/>
      <c r="I603" s="199"/>
      <c r="J603" s="199"/>
      <c r="K603" s="199"/>
      <c r="L603" s="199"/>
      <c r="M603" s="199"/>
    </row>
    <row r="604" spans="3:13">
      <c r="E604" s="199" t="s">
        <v>16</v>
      </c>
      <c r="F604" s="199"/>
      <c r="G604" s="199"/>
      <c r="H604" s="199"/>
      <c r="I604" s="199"/>
      <c r="J604" s="199"/>
      <c r="K604" s="199"/>
      <c r="L604" s="199"/>
      <c r="M604" s="199"/>
    </row>
    <row r="605" spans="3:13"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</row>
    <row r="606" spans="3:13">
      <c r="C606" s="19" t="s">
        <v>17</v>
      </c>
      <c r="D606" s="20"/>
      <c r="E606" s="20"/>
      <c r="F606" s="20"/>
      <c r="G606" s="20"/>
      <c r="H606" s="20"/>
      <c r="I606" s="20"/>
      <c r="J606" s="20"/>
      <c r="K606" s="20"/>
      <c r="L606" s="20"/>
      <c r="M606" s="20"/>
    </row>
    <row r="607" spans="3:13">
      <c r="C607" s="21" t="s">
        <v>18</v>
      </c>
      <c r="D607" s="20"/>
      <c r="E607" s="20"/>
      <c r="F607" s="20"/>
      <c r="G607" s="20"/>
      <c r="H607" s="20"/>
      <c r="I607" s="20"/>
      <c r="J607" s="20"/>
      <c r="K607" s="20"/>
      <c r="L607" s="20"/>
      <c r="M607" s="20"/>
    </row>
    <row r="608" spans="3:13">
      <c r="C608" s="19" t="s">
        <v>19</v>
      </c>
      <c r="D608" s="20"/>
      <c r="E608" s="20"/>
      <c r="F608" s="20"/>
      <c r="G608" s="20"/>
      <c r="H608" s="20"/>
      <c r="I608" s="20"/>
      <c r="J608" s="20"/>
      <c r="K608" s="20"/>
      <c r="L608" s="20"/>
      <c r="M608" s="20"/>
    </row>
    <row r="609" spans="3:13">
      <c r="C609" s="21" t="s">
        <v>20</v>
      </c>
      <c r="D609" s="20"/>
      <c r="E609" s="20"/>
      <c r="F609" s="20"/>
      <c r="G609" s="20"/>
      <c r="H609" s="20"/>
      <c r="I609" s="20"/>
      <c r="J609" s="20"/>
      <c r="K609" s="20"/>
      <c r="L609" s="20"/>
      <c r="M609" s="20"/>
    </row>
    <row r="610" spans="3:13">
      <c r="C610" s="21" t="s">
        <v>21</v>
      </c>
      <c r="D610" s="20"/>
      <c r="E610" s="20"/>
      <c r="F610" s="20"/>
      <c r="G610" s="20"/>
      <c r="H610" s="20"/>
      <c r="I610" s="20"/>
      <c r="J610" s="20"/>
      <c r="K610" s="20"/>
      <c r="L610" s="20"/>
      <c r="M610" s="20"/>
    </row>
    <row r="611" spans="3:13">
      <c r="C611" s="21" t="s">
        <v>22</v>
      </c>
      <c r="D611" s="20"/>
      <c r="E611" s="20"/>
      <c r="F611" s="20"/>
      <c r="G611" s="20"/>
      <c r="H611" s="20"/>
      <c r="I611" s="20"/>
      <c r="J611" s="20"/>
      <c r="K611" s="20"/>
      <c r="L611" s="20"/>
      <c r="M611" s="20"/>
    </row>
    <row r="612" spans="3:13">
      <c r="C612" s="21" t="s">
        <v>23</v>
      </c>
      <c r="D612" s="20"/>
      <c r="E612" s="20"/>
      <c r="F612" s="20"/>
      <c r="G612" s="20"/>
      <c r="H612" s="20"/>
      <c r="I612" s="20"/>
      <c r="J612" s="20"/>
      <c r="K612" s="20"/>
      <c r="L612" s="20"/>
      <c r="M612" s="20"/>
    </row>
    <row r="613" spans="3:13">
      <c r="C613" s="21" t="s">
        <v>24</v>
      </c>
      <c r="D613" s="20"/>
      <c r="E613" s="20"/>
      <c r="F613" s="20"/>
      <c r="G613" s="20"/>
      <c r="H613" s="20"/>
      <c r="I613" s="20"/>
      <c r="J613" s="20"/>
      <c r="K613" s="20"/>
      <c r="L613" s="20"/>
      <c r="M613" s="20"/>
    </row>
    <row r="614" spans="3:13">
      <c r="C614" s="21" t="s">
        <v>25</v>
      </c>
      <c r="D614" s="20"/>
      <c r="E614" s="20"/>
      <c r="F614" s="20"/>
      <c r="G614" s="20"/>
      <c r="H614" s="20"/>
      <c r="I614" s="20"/>
      <c r="J614" s="20"/>
      <c r="K614" s="20"/>
      <c r="L614" s="20"/>
      <c r="M614" s="20"/>
    </row>
    <row r="615" spans="3:13">
      <c r="C615" s="21" t="s">
        <v>26</v>
      </c>
      <c r="D615" s="20"/>
      <c r="E615" s="20"/>
      <c r="F615" s="20"/>
      <c r="G615" s="20"/>
      <c r="H615" s="20"/>
      <c r="I615" s="20"/>
      <c r="J615" s="20"/>
      <c r="K615" s="20"/>
      <c r="L615" s="20"/>
      <c r="M615" s="20"/>
    </row>
    <row r="616" spans="3:13">
      <c r="C616" s="21" t="s">
        <v>27</v>
      </c>
      <c r="D616" s="20"/>
      <c r="E616" s="20"/>
      <c r="F616" s="20"/>
      <c r="G616" s="20"/>
      <c r="H616" s="20"/>
      <c r="I616" s="20"/>
      <c r="J616" s="20"/>
      <c r="K616" s="20"/>
      <c r="L616" s="20"/>
      <c r="M616" s="20"/>
    </row>
    <row r="617" spans="3:13">
      <c r="C617" s="5" t="s">
        <v>28</v>
      </c>
    </row>
    <row r="618" spans="3:13">
      <c r="C618" s="5" t="s">
        <v>29</v>
      </c>
    </row>
    <row r="619" spans="3:13">
      <c r="C619" s="5" t="s">
        <v>30</v>
      </c>
    </row>
    <row r="620" spans="3:13">
      <c r="C620" s="5"/>
    </row>
    <row r="621" spans="3:13">
      <c r="C621" s="5" t="s">
        <v>31</v>
      </c>
    </row>
    <row r="622" spans="3:13">
      <c r="C622" s="5" t="s">
        <v>32</v>
      </c>
    </row>
    <row r="623" spans="3:13">
      <c r="C623" s="5" t="s">
        <v>33</v>
      </c>
    </row>
    <row r="624" spans="3:13">
      <c r="C624" s="5"/>
    </row>
    <row r="625" spans="3:14">
      <c r="C625" s="5" t="s">
        <v>34</v>
      </c>
    </row>
    <row r="626" spans="3:14" ht="16.5" thickBot="1">
      <c r="C626" s="5" t="s">
        <v>35</v>
      </c>
    </row>
    <row r="627" spans="3:14" ht="25.5">
      <c r="C627" s="200" t="s">
        <v>36</v>
      </c>
      <c r="D627" s="203" t="s">
        <v>37</v>
      </c>
      <c r="E627" s="9" t="s">
        <v>38</v>
      </c>
      <c r="F627" s="10" t="s">
        <v>40</v>
      </c>
      <c r="G627" s="10" t="s">
        <v>41</v>
      </c>
      <c r="H627" s="9" t="s">
        <v>42</v>
      </c>
      <c r="I627" s="9" t="s">
        <v>44</v>
      </c>
      <c r="J627" s="203" t="s">
        <v>46</v>
      </c>
    </row>
    <row r="628" spans="3:14">
      <c r="C628" s="201"/>
      <c r="D628" s="204"/>
      <c r="E628" s="11"/>
      <c r="F628" s="11" t="s">
        <v>49</v>
      </c>
      <c r="G628" s="11" t="s">
        <v>50</v>
      </c>
      <c r="H628" s="12"/>
      <c r="I628" s="11"/>
      <c r="J628" s="204"/>
    </row>
    <row r="629" spans="3:14">
      <c r="C629" s="201"/>
      <c r="D629" s="204"/>
      <c r="E629" s="13" t="s">
        <v>39</v>
      </c>
      <c r="F629" s="14"/>
      <c r="G629" s="14"/>
      <c r="H629" s="12" t="s">
        <v>43</v>
      </c>
      <c r="I629" s="11" t="s">
        <v>45</v>
      </c>
      <c r="J629" s="204"/>
    </row>
    <row r="630" spans="3:14" ht="16.5" thickBot="1">
      <c r="C630" s="202"/>
      <c r="D630" s="205"/>
      <c r="E630" s="15"/>
      <c r="F630" s="15"/>
      <c r="G630" s="15"/>
      <c r="H630" s="15"/>
      <c r="I630" s="16"/>
      <c r="J630" s="205"/>
    </row>
    <row r="631" spans="3:14" ht="16.5" thickBot="1">
      <c r="C631" s="197">
        <v>1</v>
      </c>
      <c r="D631" s="7">
        <v>1</v>
      </c>
      <c r="E631" s="7">
        <v>25</v>
      </c>
      <c r="F631" s="7">
        <v>5</v>
      </c>
      <c r="G631" s="23">
        <v>4.9989999999999997</v>
      </c>
      <c r="H631" s="7">
        <f>G631-F631</f>
        <v>-1.000000000000334E-3</v>
      </c>
      <c r="I631" s="7">
        <f>((G631-F631)/F631)*100</f>
        <v>-2.0000000000006679E-2</v>
      </c>
      <c r="J631" s="8"/>
    </row>
    <row r="632" spans="3:14" ht="16.5" thickBot="1">
      <c r="C632" s="198"/>
      <c r="D632" s="7">
        <v>2</v>
      </c>
      <c r="E632" s="7">
        <v>25</v>
      </c>
      <c r="F632" s="7">
        <v>5</v>
      </c>
      <c r="G632" s="23">
        <v>4.9980000000000002</v>
      </c>
      <c r="H632" s="7">
        <f>G632-F632</f>
        <v>-1.9999999999997797E-3</v>
      </c>
      <c r="I632" s="7">
        <f>((G632-F632)/F632)*100</f>
        <v>-3.9999999999995595E-2</v>
      </c>
      <c r="J632" s="8"/>
      <c r="M632" s="24">
        <f>(I631+I632)/2</f>
        <v>-3.0000000000001137E-2</v>
      </c>
    </row>
    <row r="634" spans="3:14">
      <c r="D634" s="6" t="s">
        <v>47</v>
      </c>
    </row>
    <row r="635" spans="3:14">
      <c r="C635" s="6"/>
    </row>
    <row r="636" spans="3:14" ht="18.75">
      <c r="C636" s="6"/>
      <c r="D636" s="34" t="s">
        <v>66</v>
      </c>
      <c r="E636" s="34"/>
      <c r="F636" s="34"/>
      <c r="G636" s="36" t="s">
        <v>73</v>
      </c>
      <c r="H636" s="36"/>
      <c r="I636" s="36"/>
      <c r="J636" s="36"/>
      <c r="K636" s="36"/>
      <c r="L636" s="36"/>
      <c r="M636" s="36"/>
      <c r="N636" s="35"/>
    </row>
    <row r="637" spans="3:14">
      <c r="C637" s="6"/>
      <c r="E637" s="4"/>
      <c r="F637" s="4"/>
      <c r="G637" s="4"/>
      <c r="H637" s="4"/>
      <c r="I637" s="4"/>
      <c r="J637" s="4"/>
    </row>
    <row r="638" spans="3:14">
      <c r="C638" s="6"/>
      <c r="E638" s="1" t="s">
        <v>68</v>
      </c>
    </row>
    <row r="639" spans="3:14"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</row>
    <row r="640" spans="3:14">
      <c r="C640" s="22" t="s">
        <v>194</v>
      </c>
      <c r="E640" s="22"/>
      <c r="F640" s="22"/>
      <c r="G640" s="22"/>
      <c r="H640" s="22"/>
      <c r="I640" s="22"/>
      <c r="J640" s="22"/>
      <c r="K640" s="22"/>
      <c r="L640" s="22"/>
      <c r="M640" s="22"/>
    </row>
    <row r="641" spans="3:13"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</row>
    <row r="642" spans="3:13">
      <c r="C642" s="6"/>
      <c r="D642" s="6"/>
    </row>
    <row r="645" spans="3:13">
      <c r="J645" s="213" t="s">
        <v>0</v>
      </c>
      <c r="K645" s="213"/>
      <c r="L645" s="213"/>
      <c r="M645" s="213"/>
    </row>
    <row r="646" spans="3:13">
      <c r="J646" s="213" t="s">
        <v>1</v>
      </c>
      <c r="K646" s="213"/>
      <c r="L646" s="213"/>
      <c r="M646" s="213"/>
    </row>
    <row r="647" spans="3:13">
      <c r="J647" s="213" t="s">
        <v>59</v>
      </c>
      <c r="K647" s="213"/>
      <c r="L647" s="213"/>
      <c r="M647" s="213"/>
    </row>
    <row r="648" spans="3:13">
      <c r="J648" s="213" t="s">
        <v>2</v>
      </c>
      <c r="K648" s="213"/>
      <c r="L648" s="213"/>
      <c r="M648" s="213"/>
    </row>
    <row r="649" spans="3:13">
      <c r="J649" s="213"/>
      <c r="K649" s="213"/>
      <c r="L649" s="213"/>
      <c r="M649" s="213"/>
    </row>
    <row r="650" spans="3:13">
      <c r="J650" s="43"/>
      <c r="K650" s="43"/>
      <c r="L650" s="43"/>
      <c r="M650" s="43"/>
    </row>
    <row r="651" spans="3:13">
      <c r="I651" s="3" t="s">
        <v>58</v>
      </c>
      <c r="K651" s="213" t="s">
        <v>70</v>
      </c>
      <c r="L651" s="213"/>
      <c r="M651" s="213"/>
    </row>
    <row r="653" spans="3:13">
      <c r="C653" s="1" t="s">
        <v>3</v>
      </c>
      <c r="J653" s="4" t="s">
        <v>56</v>
      </c>
      <c r="K653" s="4"/>
      <c r="L653" s="4"/>
      <c r="M653" s="43">
        <v>9</v>
      </c>
    </row>
    <row r="655" spans="3:13">
      <c r="C655" s="1" t="s">
        <v>4</v>
      </c>
      <c r="E655" s="214" t="str">
        <f>K651</f>
        <v>13.03.2023y</v>
      </c>
      <c r="F655" s="214"/>
      <c r="G655" s="43"/>
      <c r="H655" s="43"/>
      <c r="I655" s="4"/>
      <c r="J655" s="4" t="s">
        <v>5</v>
      </c>
      <c r="K655" s="4"/>
      <c r="L655" s="214" t="str">
        <f>E655</f>
        <v>13.03.2023y</v>
      </c>
      <c r="M655" s="214"/>
    </row>
    <row r="658" spans="3:14">
      <c r="C658" s="211" t="s">
        <v>7</v>
      </c>
      <c r="D658" s="211"/>
      <c r="E658" s="38" t="s">
        <v>193</v>
      </c>
      <c r="F658" s="38"/>
      <c r="G658" s="38"/>
      <c r="H658" s="38"/>
      <c r="I658" s="38"/>
      <c r="J658" s="38"/>
      <c r="K658" s="38"/>
      <c r="L658" s="38"/>
      <c r="M658" s="38"/>
      <c r="N658" s="38"/>
    </row>
    <row r="659" spans="3:14">
      <c r="C659" s="211" t="s">
        <v>6</v>
      </c>
      <c r="D659" s="211"/>
      <c r="E659" s="38" t="s">
        <v>60</v>
      </c>
      <c r="F659" s="38"/>
      <c r="G659" s="38"/>
      <c r="H659" s="38"/>
      <c r="I659" s="38"/>
      <c r="J659" s="38"/>
      <c r="K659" s="38"/>
      <c r="L659" s="38"/>
      <c r="M659" s="38"/>
      <c r="N659" s="38"/>
    </row>
    <row r="660" spans="3:14">
      <c r="C660" s="42"/>
      <c r="D660" s="42"/>
      <c r="E660" s="32" t="s">
        <v>61</v>
      </c>
      <c r="F660" s="32"/>
      <c r="G660" s="32"/>
      <c r="H660" s="32"/>
      <c r="I660" s="32"/>
      <c r="J660" s="32"/>
      <c r="K660" s="32"/>
      <c r="L660" s="32"/>
      <c r="M660" s="32"/>
      <c r="N660" s="32"/>
    </row>
    <row r="661" spans="3:14">
      <c r="C661" s="42"/>
      <c r="D661" s="42"/>
      <c r="E661" s="38" t="s">
        <v>62</v>
      </c>
      <c r="F661" s="38"/>
      <c r="G661" s="38"/>
      <c r="H661" s="38"/>
      <c r="I661" s="38"/>
      <c r="J661" s="38"/>
      <c r="K661" s="38"/>
      <c r="L661" s="38"/>
      <c r="M661" s="38"/>
      <c r="N661" s="38"/>
    </row>
    <row r="662" spans="3:14">
      <c r="E662" s="4"/>
      <c r="F662" s="4"/>
      <c r="G662" s="4"/>
      <c r="H662" s="4"/>
      <c r="I662" s="4"/>
      <c r="J662" s="4"/>
      <c r="K662" s="4"/>
    </row>
    <row r="664" spans="3:14">
      <c r="C664" s="4" t="s">
        <v>8</v>
      </c>
      <c r="D664" s="4"/>
      <c r="E664" s="212" t="s">
        <v>63</v>
      </c>
      <c r="F664" s="212"/>
      <c r="G664" s="212"/>
      <c r="H664" s="212"/>
      <c r="I664" s="212"/>
      <c r="J664" s="212"/>
    </row>
    <row r="665" spans="3:14">
      <c r="C665" s="4" t="s">
        <v>9</v>
      </c>
      <c r="D665" s="4"/>
      <c r="E665" s="212"/>
      <c r="F665" s="212"/>
      <c r="G665" s="212"/>
      <c r="H665" s="212"/>
      <c r="I665" s="212"/>
      <c r="J665" s="212"/>
    </row>
    <row r="667" spans="3:14">
      <c r="C667" s="206" t="s">
        <v>10</v>
      </c>
      <c r="D667" s="206"/>
      <c r="E667" s="213" t="s">
        <v>11</v>
      </c>
      <c r="F667" s="213"/>
      <c r="G667" s="213"/>
      <c r="H667" s="213"/>
      <c r="I667" s="213"/>
      <c r="J667" s="213"/>
    </row>
    <row r="669" spans="3:14">
      <c r="C669" s="206" t="s">
        <v>12</v>
      </c>
      <c r="D669" s="206"/>
      <c r="E669" s="215" t="s">
        <v>13</v>
      </c>
      <c r="F669" s="215"/>
      <c r="G669" s="215"/>
      <c r="H669" s="215"/>
      <c r="I669" s="215"/>
      <c r="J669" s="215"/>
      <c r="K669" s="215"/>
      <c r="L669" s="215"/>
      <c r="M669" s="215"/>
    </row>
    <row r="670" spans="3:14">
      <c r="C670" s="40"/>
      <c r="D670" s="40"/>
      <c r="E670" s="41"/>
      <c r="F670" s="41"/>
      <c r="G670" s="41"/>
      <c r="H670" s="41"/>
      <c r="I670" s="41"/>
      <c r="J670" s="41"/>
      <c r="K670" s="41"/>
      <c r="L670" s="41"/>
      <c r="M670" s="41"/>
    </row>
    <row r="671" spans="3:14">
      <c r="C671" s="208" t="s">
        <v>64</v>
      </c>
      <c r="D671" s="208"/>
      <c r="E671" s="209" t="s">
        <v>65</v>
      </c>
      <c r="F671" s="209"/>
      <c r="G671" s="209"/>
      <c r="H671" s="209"/>
      <c r="I671" s="209"/>
      <c r="J671" s="209"/>
      <c r="K671" s="209"/>
      <c r="L671" s="209"/>
      <c r="M671" s="209"/>
    </row>
    <row r="672" spans="3:14">
      <c r="E672" s="4"/>
      <c r="F672" s="4"/>
      <c r="G672" s="4"/>
      <c r="H672" s="4"/>
      <c r="I672" s="4"/>
      <c r="J672" s="4"/>
    </row>
    <row r="673" spans="3:13">
      <c r="C673" s="206" t="s">
        <v>14</v>
      </c>
      <c r="D673" s="206"/>
      <c r="E673" s="210" t="s">
        <v>55</v>
      </c>
      <c r="F673" s="210"/>
      <c r="G673" s="210"/>
      <c r="H673" s="210"/>
      <c r="I673" s="210"/>
    </row>
    <row r="674" spans="3:13">
      <c r="C674" s="40"/>
      <c r="D674" s="40"/>
      <c r="E674" s="210"/>
      <c r="F674" s="210"/>
      <c r="G674" s="210"/>
      <c r="H674" s="210"/>
      <c r="I674" s="210"/>
    </row>
    <row r="675" spans="3:13">
      <c r="C675" s="40"/>
      <c r="D675" s="40"/>
      <c r="E675" s="210"/>
      <c r="F675" s="210"/>
      <c r="G675" s="210"/>
      <c r="H675" s="210"/>
      <c r="I675" s="210"/>
    </row>
    <row r="677" spans="3:13">
      <c r="C677" s="206" t="s">
        <v>15</v>
      </c>
      <c r="D677" s="206"/>
      <c r="E677" s="207" t="s">
        <v>54</v>
      </c>
      <c r="F677" s="199"/>
      <c r="G677" s="199"/>
      <c r="H677" s="199"/>
      <c r="I677" s="199"/>
      <c r="J677" s="199"/>
      <c r="K677" s="199"/>
      <c r="L677" s="199"/>
      <c r="M677" s="199"/>
    </row>
    <row r="678" spans="3:13">
      <c r="E678" s="199" t="s">
        <v>53</v>
      </c>
      <c r="F678" s="199"/>
      <c r="G678" s="199"/>
      <c r="H678" s="199"/>
      <c r="I678" s="199"/>
      <c r="J678" s="199"/>
      <c r="K678" s="199"/>
      <c r="L678" s="199"/>
      <c r="M678" s="199"/>
    </row>
    <row r="679" spans="3:13">
      <c r="E679" s="199" t="s">
        <v>51</v>
      </c>
      <c r="F679" s="199"/>
      <c r="G679" s="199"/>
      <c r="H679" s="199"/>
      <c r="I679" s="199"/>
      <c r="J679" s="199"/>
      <c r="K679" s="199"/>
      <c r="L679" s="199"/>
      <c r="M679" s="199"/>
    </row>
    <row r="680" spans="3:13">
      <c r="E680" s="207" t="s">
        <v>48</v>
      </c>
      <c r="F680" s="199"/>
      <c r="G680" s="199"/>
      <c r="H680" s="199"/>
      <c r="I680" s="199"/>
      <c r="J680" s="199"/>
      <c r="K680" s="199"/>
      <c r="L680" s="199"/>
      <c r="M680" s="199"/>
    </row>
    <row r="681" spans="3:13">
      <c r="E681" s="199" t="s">
        <v>52</v>
      </c>
      <c r="F681" s="199"/>
      <c r="G681" s="199"/>
      <c r="H681" s="199"/>
      <c r="I681" s="199"/>
      <c r="J681" s="199"/>
      <c r="K681" s="199"/>
      <c r="L681" s="199"/>
      <c r="M681" s="199"/>
    </row>
    <row r="682" spans="3:13">
      <c r="E682" s="199" t="s">
        <v>16</v>
      </c>
      <c r="F682" s="199"/>
      <c r="G682" s="199"/>
      <c r="H682" s="199"/>
      <c r="I682" s="199"/>
      <c r="J682" s="199"/>
      <c r="K682" s="199"/>
      <c r="L682" s="199"/>
      <c r="M682" s="199"/>
    </row>
    <row r="683" spans="3:13"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</row>
    <row r="684" spans="3:13">
      <c r="C684" s="19" t="s">
        <v>17</v>
      </c>
      <c r="D684" s="20"/>
      <c r="E684" s="20"/>
      <c r="F684" s="20"/>
      <c r="G684" s="20"/>
      <c r="H684" s="20"/>
      <c r="I684" s="20"/>
      <c r="J684" s="20"/>
      <c r="K684" s="20"/>
      <c r="L684" s="20"/>
      <c r="M684" s="20"/>
    </row>
    <row r="685" spans="3:13">
      <c r="C685" s="21" t="s">
        <v>18</v>
      </c>
      <c r="D685" s="20"/>
      <c r="E685" s="20"/>
      <c r="F685" s="20"/>
      <c r="G685" s="20"/>
      <c r="H685" s="20"/>
      <c r="I685" s="20"/>
      <c r="J685" s="20"/>
      <c r="K685" s="20"/>
      <c r="L685" s="20"/>
      <c r="M685" s="20"/>
    </row>
    <row r="686" spans="3:13">
      <c r="C686" s="19" t="s">
        <v>19</v>
      </c>
      <c r="D686" s="20"/>
      <c r="E686" s="20"/>
      <c r="F686" s="20"/>
      <c r="G686" s="20"/>
      <c r="H686" s="20"/>
      <c r="I686" s="20"/>
      <c r="J686" s="20"/>
      <c r="K686" s="20"/>
      <c r="L686" s="20"/>
      <c r="M686" s="20"/>
    </row>
    <row r="687" spans="3:13">
      <c r="C687" s="21" t="s">
        <v>20</v>
      </c>
      <c r="D687" s="20"/>
      <c r="E687" s="20"/>
      <c r="F687" s="20"/>
      <c r="G687" s="20"/>
      <c r="H687" s="20"/>
      <c r="I687" s="20"/>
      <c r="J687" s="20"/>
      <c r="K687" s="20"/>
      <c r="L687" s="20"/>
      <c r="M687" s="20"/>
    </row>
    <row r="688" spans="3:13">
      <c r="C688" s="21" t="s">
        <v>21</v>
      </c>
      <c r="D688" s="20"/>
      <c r="E688" s="20"/>
      <c r="F688" s="20"/>
      <c r="G688" s="20"/>
      <c r="H688" s="20"/>
      <c r="I688" s="20"/>
      <c r="J688" s="20"/>
      <c r="K688" s="20"/>
      <c r="L688" s="20"/>
      <c r="M688" s="20"/>
    </row>
    <row r="689" spans="3:13">
      <c r="C689" s="21" t="s">
        <v>22</v>
      </c>
      <c r="D689" s="20"/>
      <c r="E689" s="20"/>
      <c r="F689" s="20"/>
      <c r="G689" s="20"/>
      <c r="H689" s="20"/>
      <c r="I689" s="20"/>
      <c r="J689" s="20"/>
      <c r="K689" s="20"/>
      <c r="L689" s="20"/>
      <c r="M689" s="20"/>
    </row>
    <row r="690" spans="3:13">
      <c r="C690" s="21" t="s">
        <v>23</v>
      </c>
      <c r="D690" s="20"/>
      <c r="E690" s="20"/>
      <c r="F690" s="20"/>
      <c r="G690" s="20"/>
      <c r="H690" s="20"/>
      <c r="I690" s="20"/>
      <c r="J690" s="20"/>
      <c r="K690" s="20"/>
      <c r="L690" s="20"/>
      <c r="M690" s="20"/>
    </row>
    <row r="691" spans="3:13">
      <c r="C691" s="21" t="s">
        <v>24</v>
      </c>
      <c r="D691" s="20"/>
      <c r="E691" s="20"/>
      <c r="F691" s="20"/>
      <c r="G691" s="20"/>
      <c r="H691" s="20"/>
      <c r="I691" s="20"/>
      <c r="J691" s="20"/>
      <c r="K691" s="20"/>
      <c r="L691" s="20"/>
      <c r="M691" s="20"/>
    </row>
    <row r="692" spans="3:13">
      <c r="C692" s="21" t="s">
        <v>25</v>
      </c>
      <c r="D692" s="20"/>
      <c r="E692" s="20"/>
      <c r="F692" s="20"/>
      <c r="G692" s="20"/>
      <c r="H692" s="20"/>
      <c r="I692" s="20"/>
      <c r="J692" s="20"/>
      <c r="K692" s="20"/>
      <c r="L692" s="20"/>
      <c r="M692" s="20"/>
    </row>
    <row r="693" spans="3:13">
      <c r="C693" s="21" t="s">
        <v>26</v>
      </c>
      <c r="D693" s="20"/>
      <c r="E693" s="20"/>
      <c r="F693" s="20"/>
      <c r="G693" s="20"/>
      <c r="H693" s="20"/>
      <c r="I693" s="20"/>
      <c r="J693" s="20"/>
      <c r="K693" s="20"/>
      <c r="L693" s="20"/>
      <c r="M693" s="20"/>
    </row>
    <row r="694" spans="3:13">
      <c r="C694" s="21" t="s">
        <v>27</v>
      </c>
      <c r="D694" s="20"/>
      <c r="E694" s="20"/>
      <c r="F694" s="20"/>
      <c r="G694" s="20"/>
      <c r="H694" s="20"/>
      <c r="I694" s="20"/>
      <c r="J694" s="20"/>
      <c r="K694" s="20"/>
      <c r="L694" s="20"/>
      <c r="M694" s="20"/>
    </row>
    <row r="695" spans="3:13">
      <c r="C695" s="5" t="s">
        <v>28</v>
      </c>
    </row>
    <row r="696" spans="3:13">
      <c r="C696" s="5" t="s">
        <v>29</v>
      </c>
    </row>
    <row r="697" spans="3:13">
      <c r="C697" s="5" t="s">
        <v>30</v>
      </c>
    </row>
    <row r="698" spans="3:13">
      <c r="C698" s="5"/>
    </row>
    <row r="699" spans="3:13">
      <c r="C699" s="5" t="s">
        <v>31</v>
      </c>
    </row>
    <row r="700" spans="3:13">
      <c r="C700" s="5" t="s">
        <v>32</v>
      </c>
    </row>
    <row r="701" spans="3:13">
      <c r="C701" s="5" t="s">
        <v>33</v>
      </c>
    </row>
    <row r="702" spans="3:13">
      <c r="C702" s="5"/>
    </row>
    <row r="703" spans="3:13">
      <c r="C703" s="5" t="s">
        <v>34</v>
      </c>
    </row>
    <row r="704" spans="3:13" ht="16.5" thickBot="1">
      <c r="C704" s="5" t="s">
        <v>35</v>
      </c>
    </row>
    <row r="705" spans="3:14" ht="25.5">
      <c r="C705" s="200" t="s">
        <v>36</v>
      </c>
      <c r="D705" s="203" t="s">
        <v>37</v>
      </c>
      <c r="E705" s="9" t="s">
        <v>38</v>
      </c>
      <c r="F705" s="10" t="s">
        <v>40</v>
      </c>
      <c r="G705" s="10" t="s">
        <v>41</v>
      </c>
      <c r="H705" s="9" t="s">
        <v>42</v>
      </c>
      <c r="I705" s="9" t="s">
        <v>44</v>
      </c>
      <c r="J705" s="203" t="s">
        <v>46</v>
      </c>
    </row>
    <row r="706" spans="3:14">
      <c r="C706" s="201"/>
      <c r="D706" s="204"/>
      <c r="E706" s="11"/>
      <c r="F706" s="11" t="s">
        <v>49</v>
      </c>
      <c r="G706" s="11" t="s">
        <v>50</v>
      </c>
      <c r="H706" s="12"/>
      <c r="I706" s="11"/>
      <c r="J706" s="204"/>
    </row>
    <row r="707" spans="3:14">
      <c r="C707" s="201"/>
      <c r="D707" s="204"/>
      <c r="E707" s="13" t="s">
        <v>39</v>
      </c>
      <c r="F707" s="14"/>
      <c r="G707" s="14"/>
      <c r="H707" s="12" t="s">
        <v>43</v>
      </c>
      <c r="I707" s="11" t="s">
        <v>45</v>
      </c>
      <c r="J707" s="204"/>
    </row>
    <row r="708" spans="3:14" ht="16.5" thickBot="1">
      <c r="C708" s="202"/>
      <c r="D708" s="205"/>
      <c r="E708" s="15"/>
      <c r="F708" s="15"/>
      <c r="G708" s="15"/>
      <c r="H708" s="15"/>
      <c r="I708" s="16"/>
      <c r="J708" s="205"/>
    </row>
    <row r="709" spans="3:14" ht="16.5" thickBot="1">
      <c r="C709" s="197">
        <v>1</v>
      </c>
      <c r="D709" s="7">
        <v>1</v>
      </c>
      <c r="E709" s="7">
        <v>25</v>
      </c>
      <c r="F709" s="7">
        <v>5</v>
      </c>
      <c r="G709" s="23">
        <v>4.9980000000000002</v>
      </c>
      <c r="H709" s="7">
        <f>G709-F709</f>
        <v>-1.9999999999997797E-3</v>
      </c>
      <c r="I709" s="7">
        <f>((G709-F709)/F709)*100</f>
        <v>-3.9999999999995595E-2</v>
      </c>
      <c r="J709" s="8"/>
    </row>
    <row r="710" spans="3:14" ht="16.5" thickBot="1">
      <c r="C710" s="198"/>
      <c r="D710" s="7">
        <v>2</v>
      </c>
      <c r="E710" s="7">
        <v>25</v>
      </c>
      <c r="F710" s="7">
        <v>5</v>
      </c>
      <c r="G710" s="23">
        <v>4.992</v>
      </c>
      <c r="H710" s="7">
        <f>G710-F710</f>
        <v>-8.0000000000000071E-3</v>
      </c>
      <c r="I710" s="7">
        <f>((G710-F710)/F710)*100</f>
        <v>-0.16000000000000014</v>
      </c>
      <c r="J710" s="8"/>
      <c r="M710" s="24">
        <f>(I709+I710)/2</f>
        <v>-9.9999999999997868E-2</v>
      </c>
    </row>
    <row r="712" spans="3:14">
      <c r="D712" s="6" t="s">
        <v>47</v>
      </c>
    </row>
    <row r="713" spans="3:14">
      <c r="C713" s="6"/>
    </row>
    <row r="714" spans="3:14" ht="18.75">
      <c r="C714" s="6"/>
      <c r="D714" s="34" t="s">
        <v>66</v>
      </c>
      <c r="E714" s="34"/>
      <c r="F714" s="34"/>
      <c r="G714" s="36" t="s">
        <v>73</v>
      </c>
      <c r="H714" s="36"/>
      <c r="I714" s="36"/>
      <c r="J714" s="36"/>
      <c r="K714" s="36"/>
      <c r="L714" s="36"/>
      <c r="M714" s="36"/>
      <c r="N714" s="35"/>
    </row>
    <row r="715" spans="3:14">
      <c r="C715" s="6"/>
      <c r="E715" s="4"/>
      <c r="F715" s="4"/>
      <c r="G715" s="4"/>
      <c r="H715" s="4"/>
      <c r="I715" s="4"/>
      <c r="J715" s="4"/>
    </row>
    <row r="716" spans="3:14">
      <c r="C716" s="6"/>
      <c r="E716" s="1" t="s">
        <v>68</v>
      </c>
    </row>
    <row r="717" spans="3:14"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</row>
    <row r="718" spans="3:14">
      <c r="C718" s="22" t="s">
        <v>194</v>
      </c>
      <c r="E718" s="22"/>
      <c r="F718" s="22"/>
      <c r="G718" s="22"/>
      <c r="H718" s="22"/>
      <c r="I718" s="22"/>
      <c r="J718" s="22"/>
      <c r="K718" s="22"/>
      <c r="L718" s="22"/>
      <c r="M718" s="22"/>
    </row>
    <row r="719" spans="3:14"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</row>
    <row r="720" spans="3:14">
      <c r="C720" s="6"/>
      <c r="D720" s="6"/>
    </row>
    <row r="723" spans="3:14">
      <c r="J723" s="213" t="s">
        <v>0</v>
      </c>
      <c r="K723" s="213"/>
      <c r="L723" s="213"/>
      <c r="M723" s="213"/>
    </row>
    <row r="724" spans="3:14">
      <c r="J724" s="213" t="s">
        <v>1</v>
      </c>
      <c r="K724" s="213"/>
      <c r="L724" s="213"/>
      <c r="M724" s="213"/>
    </row>
    <row r="725" spans="3:14">
      <c r="J725" s="213" t="s">
        <v>59</v>
      </c>
      <c r="K725" s="213"/>
      <c r="L725" s="213"/>
      <c r="M725" s="213"/>
    </row>
    <row r="726" spans="3:14">
      <c r="J726" s="213" t="s">
        <v>2</v>
      </c>
      <c r="K726" s="213"/>
      <c r="L726" s="213"/>
      <c r="M726" s="213"/>
    </row>
    <row r="727" spans="3:14">
      <c r="J727" s="213"/>
      <c r="K727" s="213"/>
      <c r="L727" s="213"/>
      <c r="M727" s="213"/>
    </row>
    <row r="728" spans="3:14">
      <c r="J728" s="43"/>
      <c r="K728" s="43"/>
      <c r="L728" s="43"/>
      <c r="M728" s="43"/>
    </row>
    <row r="729" spans="3:14">
      <c r="I729" s="3" t="s">
        <v>58</v>
      </c>
      <c r="K729" s="213" t="s">
        <v>70</v>
      </c>
      <c r="L729" s="213"/>
      <c r="M729" s="213"/>
    </row>
    <row r="731" spans="3:14">
      <c r="C731" s="1" t="s">
        <v>3</v>
      </c>
      <c r="J731" s="4" t="s">
        <v>56</v>
      </c>
      <c r="K731" s="4"/>
      <c r="L731" s="4"/>
      <c r="M731" s="43">
        <v>10</v>
      </c>
    </row>
    <row r="733" spans="3:14">
      <c r="C733" s="1" t="s">
        <v>4</v>
      </c>
      <c r="E733" s="214" t="str">
        <f>K729</f>
        <v>13.03.2023y</v>
      </c>
      <c r="F733" s="214"/>
      <c r="G733" s="43"/>
      <c r="H733" s="43"/>
      <c r="I733" s="4"/>
      <c r="J733" s="4" t="s">
        <v>5</v>
      </c>
      <c r="K733" s="4"/>
      <c r="L733" s="214" t="str">
        <f>E733</f>
        <v>13.03.2023y</v>
      </c>
      <c r="M733" s="214"/>
    </row>
    <row r="736" spans="3:14">
      <c r="C736" s="211" t="s">
        <v>7</v>
      </c>
      <c r="D736" s="211"/>
      <c r="E736" s="38" t="s">
        <v>193</v>
      </c>
      <c r="F736" s="38"/>
      <c r="G736" s="38"/>
      <c r="H736" s="38"/>
      <c r="I736" s="38"/>
      <c r="J736" s="38"/>
      <c r="K736" s="38"/>
      <c r="L736" s="38"/>
      <c r="M736" s="38"/>
      <c r="N736" s="38"/>
    </row>
    <row r="737" spans="3:14">
      <c r="C737" s="211" t="s">
        <v>6</v>
      </c>
      <c r="D737" s="211"/>
      <c r="E737" s="38" t="s">
        <v>60</v>
      </c>
      <c r="F737" s="38"/>
      <c r="G737" s="38"/>
      <c r="H737" s="38"/>
      <c r="I737" s="38"/>
      <c r="J737" s="38"/>
      <c r="K737" s="38"/>
      <c r="L737" s="38"/>
      <c r="M737" s="38"/>
      <c r="N737" s="38"/>
    </row>
    <row r="738" spans="3:14">
      <c r="C738" s="42"/>
      <c r="D738" s="42"/>
      <c r="E738" s="32" t="s">
        <v>61</v>
      </c>
      <c r="F738" s="32"/>
      <c r="G738" s="32"/>
      <c r="H738" s="32"/>
      <c r="I738" s="32"/>
      <c r="J738" s="32"/>
      <c r="K738" s="32"/>
      <c r="L738" s="32"/>
      <c r="M738" s="32"/>
      <c r="N738" s="32"/>
    </row>
    <row r="739" spans="3:14">
      <c r="C739" s="42"/>
      <c r="D739" s="42"/>
      <c r="E739" s="38" t="s">
        <v>62</v>
      </c>
      <c r="F739" s="38"/>
      <c r="G739" s="38"/>
      <c r="H739" s="38"/>
      <c r="I739" s="38"/>
      <c r="J739" s="38"/>
      <c r="K739" s="38"/>
      <c r="L739" s="38"/>
      <c r="M739" s="38"/>
      <c r="N739" s="38"/>
    </row>
    <row r="740" spans="3:14">
      <c r="E740" s="4"/>
      <c r="F740" s="4"/>
      <c r="G740" s="4"/>
      <c r="H740" s="4"/>
      <c r="I740" s="4"/>
      <c r="J740" s="4"/>
      <c r="K740" s="4"/>
    </row>
    <row r="742" spans="3:14">
      <c r="C742" s="4" t="s">
        <v>8</v>
      </c>
      <c r="D742" s="4"/>
      <c r="E742" s="212" t="s">
        <v>63</v>
      </c>
      <c r="F742" s="212"/>
      <c r="G742" s="212"/>
      <c r="H742" s="212"/>
      <c r="I742" s="212"/>
      <c r="J742" s="212"/>
    </row>
    <row r="743" spans="3:14">
      <c r="C743" s="4" t="s">
        <v>9</v>
      </c>
      <c r="D743" s="4"/>
      <c r="E743" s="212"/>
      <c r="F743" s="212"/>
      <c r="G743" s="212"/>
      <c r="H743" s="212"/>
      <c r="I743" s="212"/>
      <c r="J743" s="212"/>
    </row>
    <row r="745" spans="3:14">
      <c r="C745" s="206" t="s">
        <v>10</v>
      </c>
      <c r="D745" s="206"/>
      <c r="E745" s="213" t="s">
        <v>11</v>
      </c>
      <c r="F745" s="213"/>
      <c r="G745" s="213"/>
      <c r="H745" s="213"/>
      <c r="I745" s="213"/>
      <c r="J745" s="213"/>
    </row>
    <row r="747" spans="3:14">
      <c r="C747" s="206" t="s">
        <v>12</v>
      </c>
      <c r="D747" s="206"/>
      <c r="E747" s="215" t="s">
        <v>13</v>
      </c>
      <c r="F747" s="215"/>
      <c r="G747" s="215"/>
      <c r="H747" s="215"/>
      <c r="I747" s="215"/>
      <c r="J747" s="215"/>
      <c r="K747" s="215"/>
      <c r="L747" s="215"/>
      <c r="M747" s="215"/>
    </row>
    <row r="748" spans="3:14">
      <c r="C748" s="40"/>
      <c r="D748" s="40"/>
      <c r="E748" s="41"/>
      <c r="F748" s="41"/>
      <c r="G748" s="41"/>
      <c r="H748" s="41"/>
      <c r="I748" s="41"/>
      <c r="J748" s="41"/>
      <c r="K748" s="41"/>
      <c r="L748" s="41"/>
      <c r="M748" s="41"/>
    </row>
    <row r="749" spans="3:14">
      <c r="C749" s="208" t="s">
        <v>64</v>
      </c>
      <c r="D749" s="208"/>
      <c r="E749" s="209" t="s">
        <v>65</v>
      </c>
      <c r="F749" s="209"/>
      <c r="G749" s="209"/>
      <c r="H749" s="209"/>
      <c r="I749" s="209"/>
      <c r="J749" s="209"/>
      <c r="K749" s="209"/>
      <c r="L749" s="209"/>
      <c r="M749" s="209"/>
    </row>
    <row r="750" spans="3:14">
      <c r="E750" s="4"/>
      <c r="F750" s="4"/>
      <c r="G750" s="4"/>
      <c r="H750" s="4"/>
      <c r="I750" s="4"/>
      <c r="J750" s="4"/>
    </row>
    <row r="751" spans="3:14">
      <c r="C751" s="206" t="s">
        <v>14</v>
      </c>
      <c r="D751" s="206"/>
      <c r="E751" s="210" t="s">
        <v>55</v>
      </c>
      <c r="F751" s="210"/>
      <c r="G751" s="210"/>
      <c r="H751" s="210"/>
      <c r="I751" s="210"/>
    </row>
    <row r="752" spans="3:14">
      <c r="C752" s="40"/>
      <c r="D752" s="40"/>
      <c r="E752" s="210"/>
      <c r="F752" s="210"/>
      <c r="G752" s="210"/>
      <c r="H752" s="210"/>
      <c r="I752" s="210"/>
    </row>
    <row r="753" spans="3:13">
      <c r="C753" s="40"/>
      <c r="D753" s="40"/>
      <c r="E753" s="210"/>
      <c r="F753" s="210"/>
      <c r="G753" s="210"/>
      <c r="H753" s="210"/>
      <c r="I753" s="210"/>
    </row>
    <row r="755" spans="3:13">
      <c r="C755" s="206" t="s">
        <v>15</v>
      </c>
      <c r="D755" s="206"/>
      <c r="E755" s="207" t="s">
        <v>54</v>
      </c>
      <c r="F755" s="199"/>
      <c r="G755" s="199"/>
      <c r="H755" s="199"/>
      <c r="I755" s="199"/>
      <c r="J755" s="199"/>
      <c r="K755" s="199"/>
      <c r="L755" s="199"/>
      <c r="M755" s="199"/>
    </row>
    <row r="756" spans="3:13">
      <c r="E756" s="199" t="s">
        <v>53</v>
      </c>
      <c r="F756" s="199"/>
      <c r="G756" s="199"/>
      <c r="H756" s="199"/>
      <c r="I756" s="199"/>
      <c r="J756" s="199"/>
      <c r="K756" s="199"/>
      <c r="L756" s="199"/>
      <c r="M756" s="199"/>
    </row>
    <row r="757" spans="3:13">
      <c r="E757" s="199" t="s">
        <v>51</v>
      </c>
      <c r="F757" s="199"/>
      <c r="G757" s="199"/>
      <c r="H757" s="199"/>
      <c r="I757" s="199"/>
      <c r="J757" s="199"/>
      <c r="K757" s="199"/>
      <c r="L757" s="199"/>
      <c r="M757" s="199"/>
    </row>
    <row r="758" spans="3:13">
      <c r="E758" s="207" t="s">
        <v>48</v>
      </c>
      <c r="F758" s="199"/>
      <c r="G758" s="199"/>
      <c r="H758" s="199"/>
      <c r="I758" s="199"/>
      <c r="J758" s="199"/>
      <c r="K758" s="199"/>
      <c r="L758" s="199"/>
      <c r="M758" s="199"/>
    </row>
    <row r="759" spans="3:13">
      <c r="E759" s="199" t="s">
        <v>52</v>
      </c>
      <c r="F759" s="199"/>
      <c r="G759" s="199"/>
      <c r="H759" s="199"/>
      <c r="I759" s="199"/>
      <c r="J759" s="199"/>
      <c r="K759" s="199"/>
      <c r="L759" s="199"/>
      <c r="M759" s="199"/>
    </row>
    <row r="760" spans="3:13">
      <c r="E760" s="199" t="s">
        <v>16</v>
      </c>
      <c r="F760" s="199"/>
      <c r="G760" s="199"/>
      <c r="H760" s="199"/>
      <c r="I760" s="199"/>
      <c r="J760" s="199"/>
      <c r="K760" s="199"/>
      <c r="L760" s="199"/>
      <c r="M760" s="199"/>
    </row>
    <row r="761" spans="3:13"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</row>
    <row r="762" spans="3:13">
      <c r="C762" s="19" t="s">
        <v>17</v>
      </c>
      <c r="D762" s="20"/>
      <c r="E762" s="20"/>
      <c r="F762" s="20"/>
      <c r="G762" s="20"/>
      <c r="H762" s="20"/>
      <c r="I762" s="20"/>
      <c r="J762" s="20"/>
      <c r="K762" s="20"/>
      <c r="L762" s="20"/>
      <c r="M762" s="20"/>
    </row>
    <row r="763" spans="3:13">
      <c r="C763" s="21" t="s">
        <v>18</v>
      </c>
      <c r="D763" s="20"/>
      <c r="E763" s="20"/>
      <c r="F763" s="20"/>
      <c r="G763" s="20"/>
      <c r="H763" s="20"/>
      <c r="I763" s="20"/>
      <c r="J763" s="20"/>
      <c r="K763" s="20"/>
      <c r="L763" s="20"/>
      <c r="M763" s="20"/>
    </row>
    <row r="764" spans="3:13">
      <c r="C764" s="19" t="s">
        <v>19</v>
      </c>
      <c r="D764" s="20"/>
      <c r="E764" s="20"/>
      <c r="F764" s="20"/>
      <c r="G764" s="20"/>
      <c r="H764" s="20"/>
      <c r="I764" s="20"/>
      <c r="J764" s="20"/>
      <c r="K764" s="20"/>
      <c r="L764" s="20"/>
      <c r="M764" s="20"/>
    </row>
    <row r="765" spans="3:13">
      <c r="C765" s="21" t="s">
        <v>20</v>
      </c>
      <c r="D765" s="20"/>
      <c r="E765" s="20"/>
      <c r="F765" s="20"/>
      <c r="G765" s="20"/>
      <c r="H765" s="20"/>
      <c r="I765" s="20"/>
      <c r="J765" s="20"/>
      <c r="K765" s="20"/>
      <c r="L765" s="20"/>
      <c r="M765" s="20"/>
    </row>
    <row r="766" spans="3:13">
      <c r="C766" s="21" t="s">
        <v>21</v>
      </c>
      <c r="D766" s="20"/>
      <c r="E766" s="20"/>
      <c r="F766" s="20"/>
      <c r="G766" s="20"/>
      <c r="H766" s="20"/>
      <c r="I766" s="20"/>
      <c r="J766" s="20"/>
      <c r="K766" s="20"/>
      <c r="L766" s="20"/>
      <c r="M766" s="20"/>
    </row>
    <row r="767" spans="3:13">
      <c r="C767" s="21" t="s">
        <v>22</v>
      </c>
      <c r="D767" s="20"/>
      <c r="E767" s="20"/>
      <c r="F767" s="20"/>
      <c r="G767" s="20"/>
      <c r="H767" s="20"/>
      <c r="I767" s="20"/>
      <c r="J767" s="20"/>
      <c r="K767" s="20"/>
      <c r="L767" s="20"/>
      <c r="M767" s="20"/>
    </row>
    <row r="768" spans="3:13">
      <c r="C768" s="21" t="s">
        <v>23</v>
      </c>
      <c r="D768" s="20"/>
      <c r="E768" s="20"/>
      <c r="F768" s="20"/>
      <c r="G768" s="20"/>
      <c r="H768" s="20"/>
      <c r="I768" s="20"/>
      <c r="J768" s="20"/>
      <c r="K768" s="20"/>
      <c r="L768" s="20"/>
      <c r="M768" s="20"/>
    </row>
    <row r="769" spans="3:13">
      <c r="C769" s="21" t="s">
        <v>24</v>
      </c>
      <c r="D769" s="20"/>
      <c r="E769" s="20"/>
      <c r="F769" s="20"/>
      <c r="G769" s="20"/>
      <c r="H769" s="20"/>
      <c r="I769" s="20"/>
      <c r="J769" s="20"/>
      <c r="K769" s="20"/>
      <c r="L769" s="20"/>
      <c r="M769" s="20"/>
    </row>
    <row r="770" spans="3:13">
      <c r="C770" s="21" t="s">
        <v>25</v>
      </c>
      <c r="D770" s="20"/>
      <c r="E770" s="20"/>
      <c r="F770" s="20"/>
      <c r="G770" s="20"/>
      <c r="H770" s="20"/>
      <c r="I770" s="20"/>
      <c r="J770" s="20"/>
      <c r="K770" s="20"/>
      <c r="L770" s="20"/>
      <c r="M770" s="20"/>
    </row>
    <row r="771" spans="3:13">
      <c r="C771" s="21" t="s">
        <v>26</v>
      </c>
      <c r="D771" s="20"/>
      <c r="E771" s="20"/>
      <c r="F771" s="20"/>
      <c r="G771" s="20"/>
      <c r="H771" s="20"/>
      <c r="I771" s="20"/>
      <c r="J771" s="20"/>
      <c r="K771" s="20"/>
      <c r="L771" s="20"/>
      <c r="M771" s="20"/>
    </row>
    <row r="772" spans="3:13">
      <c r="C772" s="21" t="s">
        <v>27</v>
      </c>
      <c r="D772" s="20"/>
      <c r="E772" s="20"/>
      <c r="F772" s="20"/>
      <c r="G772" s="20"/>
      <c r="H772" s="20"/>
      <c r="I772" s="20"/>
      <c r="J772" s="20"/>
      <c r="K772" s="20"/>
      <c r="L772" s="20"/>
      <c r="M772" s="20"/>
    </row>
    <row r="773" spans="3:13">
      <c r="C773" s="5" t="s">
        <v>28</v>
      </c>
    </row>
    <row r="774" spans="3:13">
      <c r="C774" s="5" t="s">
        <v>29</v>
      </c>
    </row>
    <row r="775" spans="3:13">
      <c r="C775" s="5" t="s">
        <v>30</v>
      </c>
    </row>
    <row r="776" spans="3:13">
      <c r="C776" s="5"/>
    </row>
    <row r="777" spans="3:13">
      <c r="C777" s="5" t="s">
        <v>31</v>
      </c>
    </row>
    <row r="778" spans="3:13">
      <c r="C778" s="5" t="s">
        <v>32</v>
      </c>
    </row>
    <row r="779" spans="3:13">
      <c r="C779" s="5" t="s">
        <v>33</v>
      </c>
    </row>
    <row r="780" spans="3:13">
      <c r="C780" s="5"/>
    </row>
    <row r="781" spans="3:13">
      <c r="C781" s="5" t="s">
        <v>34</v>
      </c>
    </row>
    <row r="782" spans="3:13" ht="16.5" thickBot="1">
      <c r="C782" s="5" t="s">
        <v>35</v>
      </c>
    </row>
    <row r="783" spans="3:13" ht="25.5">
      <c r="C783" s="200" t="s">
        <v>36</v>
      </c>
      <c r="D783" s="203" t="s">
        <v>37</v>
      </c>
      <c r="E783" s="9" t="s">
        <v>38</v>
      </c>
      <c r="F783" s="10" t="s">
        <v>40</v>
      </c>
      <c r="G783" s="10" t="s">
        <v>41</v>
      </c>
      <c r="H783" s="9" t="s">
        <v>42</v>
      </c>
      <c r="I783" s="9" t="s">
        <v>44</v>
      </c>
      <c r="J783" s="203" t="s">
        <v>46</v>
      </c>
    </row>
    <row r="784" spans="3:13">
      <c r="C784" s="201"/>
      <c r="D784" s="204"/>
      <c r="E784" s="11"/>
      <c r="F784" s="11" t="s">
        <v>49</v>
      </c>
      <c r="G784" s="11" t="s">
        <v>50</v>
      </c>
      <c r="H784" s="12"/>
      <c r="I784" s="11"/>
      <c r="J784" s="204"/>
    </row>
    <row r="785" spans="3:14">
      <c r="C785" s="201"/>
      <c r="D785" s="204"/>
      <c r="E785" s="13" t="s">
        <v>39</v>
      </c>
      <c r="F785" s="14"/>
      <c r="G785" s="14"/>
      <c r="H785" s="12" t="s">
        <v>43</v>
      </c>
      <c r="I785" s="11" t="s">
        <v>45</v>
      </c>
      <c r="J785" s="204"/>
    </row>
    <row r="786" spans="3:14" ht="16.5" thickBot="1">
      <c r="C786" s="202"/>
      <c r="D786" s="205"/>
      <c r="E786" s="15"/>
      <c r="F786" s="15"/>
      <c r="G786" s="15"/>
      <c r="H786" s="15"/>
      <c r="I786" s="16"/>
      <c r="J786" s="205"/>
    </row>
    <row r="787" spans="3:14" ht="16.5" thickBot="1">
      <c r="C787" s="197">
        <v>1</v>
      </c>
      <c r="D787" s="7">
        <v>1</v>
      </c>
      <c r="E787" s="7">
        <v>25</v>
      </c>
      <c r="F787" s="7">
        <v>5</v>
      </c>
      <c r="G787" s="23">
        <v>4.9969999999999999</v>
      </c>
      <c r="H787" s="7">
        <f>G787-F787</f>
        <v>-3.0000000000001137E-3</v>
      </c>
      <c r="I787" s="7">
        <f>((G787-F787)/F787)*100</f>
        <v>-6.0000000000002274E-2</v>
      </c>
      <c r="J787" s="8"/>
    </row>
    <row r="788" spans="3:14" ht="16.5" thickBot="1">
      <c r="C788" s="198"/>
      <c r="D788" s="7">
        <v>2</v>
      </c>
      <c r="E788" s="7">
        <v>25</v>
      </c>
      <c r="F788" s="7">
        <v>5</v>
      </c>
      <c r="G788" s="23">
        <v>4.9989999999999997</v>
      </c>
      <c r="H788" s="7">
        <f>G788-F788</f>
        <v>-1.000000000000334E-3</v>
      </c>
      <c r="I788" s="7">
        <f>((G788-F788)/F788)*100</f>
        <v>-2.0000000000006679E-2</v>
      </c>
      <c r="J788" s="8"/>
      <c r="M788" s="24">
        <f>(I787+I788)/2</f>
        <v>-4.0000000000004476E-2</v>
      </c>
    </row>
    <row r="790" spans="3:14">
      <c r="D790" s="6" t="s">
        <v>47</v>
      </c>
    </row>
    <row r="791" spans="3:14">
      <c r="C791" s="6"/>
    </row>
    <row r="792" spans="3:14" ht="18.75">
      <c r="C792" s="6"/>
      <c r="D792" s="34" t="s">
        <v>66</v>
      </c>
      <c r="E792" s="34"/>
      <c r="F792" s="34"/>
      <c r="G792" s="36" t="s">
        <v>73</v>
      </c>
      <c r="H792" s="36"/>
      <c r="I792" s="36"/>
      <c r="J792" s="36"/>
      <c r="K792" s="36"/>
      <c r="L792" s="36"/>
      <c r="M792" s="36"/>
      <c r="N792" s="35"/>
    </row>
    <row r="793" spans="3:14">
      <c r="C793" s="6"/>
      <c r="E793" s="4"/>
      <c r="F793" s="4"/>
      <c r="G793" s="4"/>
      <c r="H793" s="4"/>
      <c r="I793" s="4"/>
      <c r="J793" s="4"/>
    </row>
    <row r="794" spans="3:14">
      <c r="C794" s="6"/>
      <c r="E794" s="1" t="s">
        <v>68</v>
      </c>
    </row>
    <row r="795" spans="3:14"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</row>
    <row r="796" spans="3:14">
      <c r="C796" s="22" t="s">
        <v>194</v>
      </c>
      <c r="E796" s="22"/>
      <c r="F796" s="22"/>
      <c r="G796" s="22"/>
      <c r="H796" s="22"/>
      <c r="I796" s="22"/>
      <c r="J796" s="22"/>
      <c r="K796" s="22"/>
      <c r="L796" s="22"/>
      <c r="M796" s="22"/>
    </row>
    <row r="797" spans="3:14"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</row>
    <row r="798" spans="3:14">
      <c r="C798" s="6"/>
      <c r="D798" s="6"/>
    </row>
    <row r="799" spans="3:14">
      <c r="J799" s="213" t="s">
        <v>0</v>
      </c>
      <c r="K799" s="213"/>
      <c r="L799" s="213"/>
      <c r="M799" s="213"/>
    </row>
    <row r="800" spans="3:14">
      <c r="J800" s="213" t="s">
        <v>1</v>
      </c>
      <c r="K800" s="213"/>
      <c r="L800" s="213"/>
      <c r="M800" s="213"/>
    </row>
    <row r="801" spans="3:13">
      <c r="J801" s="213" t="s">
        <v>59</v>
      </c>
      <c r="K801" s="213"/>
      <c r="L801" s="213"/>
      <c r="M801" s="213"/>
    </row>
    <row r="802" spans="3:13">
      <c r="J802" s="213" t="s">
        <v>2</v>
      </c>
      <c r="K802" s="213"/>
      <c r="L802" s="213"/>
      <c r="M802" s="213"/>
    </row>
    <row r="803" spans="3:13">
      <c r="J803" s="213"/>
      <c r="K803" s="213"/>
      <c r="L803" s="213"/>
      <c r="M803" s="213"/>
    </row>
    <row r="804" spans="3:13">
      <c r="J804" s="43"/>
      <c r="K804" s="43"/>
      <c r="L804" s="43"/>
      <c r="M804" s="43"/>
    </row>
    <row r="805" spans="3:13">
      <c r="I805" s="3" t="s">
        <v>58</v>
      </c>
      <c r="K805" s="213" t="s">
        <v>70</v>
      </c>
      <c r="L805" s="213"/>
      <c r="M805" s="213"/>
    </row>
    <row r="807" spans="3:13">
      <c r="C807" s="1" t="s">
        <v>3</v>
      </c>
      <c r="J807" s="4" t="s">
        <v>56</v>
      </c>
      <c r="K807" s="4"/>
      <c r="L807" s="4"/>
      <c r="M807" s="43">
        <v>11</v>
      </c>
    </row>
    <row r="809" spans="3:13">
      <c r="C809" s="1" t="s">
        <v>4</v>
      </c>
      <c r="E809" s="214" t="str">
        <f>K805</f>
        <v>13.03.2023y</v>
      </c>
      <c r="F809" s="214"/>
      <c r="G809" s="43"/>
      <c r="H809" s="43"/>
      <c r="I809" s="4"/>
      <c r="J809" s="4" t="s">
        <v>5</v>
      </c>
      <c r="K809" s="4"/>
      <c r="L809" s="214" t="str">
        <f>E809</f>
        <v>13.03.2023y</v>
      </c>
      <c r="M809" s="214"/>
    </row>
    <row r="812" spans="3:13">
      <c r="C812" s="211" t="s">
        <v>7</v>
      </c>
      <c r="D812" s="211"/>
      <c r="E812" s="38" t="s">
        <v>193</v>
      </c>
      <c r="F812" s="38"/>
      <c r="G812" s="38"/>
      <c r="H812" s="38"/>
      <c r="I812" s="38"/>
      <c r="J812" s="38"/>
      <c r="K812" s="38"/>
      <c r="L812" s="38"/>
      <c r="M812" s="38"/>
    </row>
    <row r="813" spans="3:13">
      <c r="C813" s="211" t="s">
        <v>6</v>
      </c>
      <c r="D813" s="211"/>
      <c r="E813" s="38" t="s">
        <v>60</v>
      </c>
      <c r="F813" s="38"/>
      <c r="G813" s="38"/>
      <c r="H813" s="38"/>
      <c r="I813" s="38"/>
      <c r="J813" s="38"/>
      <c r="K813" s="38"/>
      <c r="L813" s="38"/>
      <c r="M813" s="38"/>
    </row>
    <row r="814" spans="3:13">
      <c r="C814" s="42"/>
      <c r="D814" s="42"/>
      <c r="E814" s="32" t="s">
        <v>61</v>
      </c>
      <c r="F814" s="32"/>
      <c r="G814" s="32"/>
      <c r="H814" s="32"/>
      <c r="I814" s="32"/>
      <c r="J814" s="32"/>
      <c r="K814" s="32"/>
      <c r="L814" s="32"/>
      <c r="M814" s="32"/>
    </row>
    <row r="815" spans="3:13">
      <c r="C815" s="42"/>
      <c r="D815" s="42"/>
      <c r="E815" s="38" t="s">
        <v>62</v>
      </c>
      <c r="F815" s="38"/>
      <c r="G815" s="38"/>
      <c r="H815" s="38"/>
      <c r="I815" s="38"/>
      <c r="J815" s="38"/>
      <c r="K815" s="38"/>
      <c r="L815" s="38"/>
      <c r="M815" s="38"/>
    </row>
    <row r="816" spans="3:13">
      <c r="E816" s="4"/>
      <c r="F816" s="4"/>
      <c r="G816" s="4"/>
      <c r="H816" s="4"/>
      <c r="I816" s="4"/>
      <c r="J816" s="4"/>
      <c r="K816" s="4"/>
    </row>
    <row r="818" spans="3:13">
      <c r="C818" s="4" t="s">
        <v>8</v>
      </c>
      <c r="D818" s="4"/>
      <c r="E818" s="212" t="s">
        <v>63</v>
      </c>
      <c r="F818" s="212"/>
      <c r="G818" s="212"/>
      <c r="H818" s="212"/>
      <c r="I818" s="212"/>
      <c r="J818" s="212"/>
    </row>
    <row r="819" spans="3:13">
      <c r="C819" s="4" t="s">
        <v>9</v>
      </c>
      <c r="D819" s="4"/>
      <c r="E819" s="212"/>
      <c r="F819" s="212"/>
      <c r="G819" s="212"/>
      <c r="H819" s="212"/>
      <c r="I819" s="212"/>
      <c r="J819" s="212"/>
    </row>
    <row r="821" spans="3:13">
      <c r="C821" s="206" t="s">
        <v>10</v>
      </c>
      <c r="D821" s="206"/>
      <c r="E821" s="213" t="s">
        <v>11</v>
      </c>
      <c r="F821" s="213"/>
      <c r="G821" s="213"/>
      <c r="H821" s="213"/>
      <c r="I821" s="213"/>
      <c r="J821" s="213"/>
    </row>
    <row r="823" spans="3:13">
      <c r="C823" s="206" t="s">
        <v>12</v>
      </c>
      <c r="D823" s="206"/>
      <c r="E823" s="215" t="s">
        <v>13</v>
      </c>
      <c r="F823" s="215"/>
      <c r="G823" s="215"/>
      <c r="H823" s="215"/>
      <c r="I823" s="215"/>
      <c r="J823" s="215"/>
      <c r="K823" s="215"/>
      <c r="L823" s="215"/>
      <c r="M823" s="215"/>
    </row>
    <row r="824" spans="3:13">
      <c r="C824" s="40"/>
      <c r="D824" s="40"/>
      <c r="E824" s="41"/>
      <c r="F824" s="41"/>
      <c r="G824" s="41"/>
      <c r="H824" s="41"/>
      <c r="I824" s="41"/>
      <c r="J824" s="41"/>
      <c r="K824" s="41"/>
      <c r="L824" s="41"/>
      <c r="M824" s="41"/>
    </row>
    <row r="825" spans="3:13">
      <c r="C825" s="208" t="s">
        <v>64</v>
      </c>
      <c r="D825" s="208"/>
      <c r="E825" s="209" t="s">
        <v>65</v>
      </c>
      <c r="F825" s="209"/>
      <c r="G825" s="209"/>
      <c r="H825" s="209"/>
      <c r="I825" s="209"/>
      <c r="J825" s="209"/>
      <c r="K825" s="209"/>
      <c r="L825" s="209"/>
      <c r="M825" s="209"/>
    </row>
    <row r="826" spans="3:13">
      <c r="E826" s="4"/>
      <c r="F826" s="4"/>
      <c r="G826" s="4"/>
      <c r="H826" s="4"/>
      <c r="I826" s="4"/>
      <c r="J826" s="4"/>
    </row>
    <row r="827" spans="3:13">
      <c r="C827" s="206" t="s">
        <v>14</v>
      </c>
      <c r="D827" s="206"/>
      <c r="E827" s="210" t="s">
        <v>55</v>
      </c>
      <c r="F827" s="210"/>
      <c r="G827" s="210"/>
      <c r="H827" s="210"/>
      <c r="I827" s="210"/>
    </row>
    <row r="828" spans="3:13">
      <c r="C828" s="40"/>
      <c r="D828" s="40"/>
      <c r="E828" s="210"/>
      <c r="F828" s="210"/>
      <c r="G828" s="210"/>
      <c r="H828" s="210"/>
      <c r="I828" s="210"/>
    </row>
    <row r="829" spans="3:13">
      <c r="C829" s="40"/>
      <c r="D829" s="40"/>
      <c r="E829" s="210"/>
      <c r="F829" s="210"/>
      <c r="G829" s="210"/>
      <c r="H829" s="210"/>
      <c r="I829" s="210"/>
    </row>
    <row r="831" spans="3:13">
      <c r="C831" s="206" t="s">
        <v>15</v>
      </c>
      <c r="D831" s="206"/>
      <c r="E831" s="207" t="s">
        <v>54</v>
      </c>
      <c r="F831" s="199"/>
      <c r="G831" s="199"/>
      <c r="H831" s="199"/>
      <c r="I831" s="199"/>
      <c r="J831" s="199"/>
      <c r="K831" s="199"/>
      <c r="L831" s="199"/>
      <c r="M831" s="199"/>
    </row>
    <row r="832" spans="3:13">
      <c r="E832" s="199" t="s">
        <v>53</v>
      </c>
      <c r="F832" s="199"/>
      <c r="G832" s="199"/>
      <c r="H832" s="199"/>
      <c r="I832" s="199"/>
      <c r="J832" s="199"/>
      <c r="K832" s="199"/>
      <c r="L832" s="199"/>
      <c r="M832" s="199"/>
    </row>
    <row r="833" spans="3:13">
      <c r="E833" s="199" t="s">
        <v>51</v>
      </c>
      <c r="F833" s="199"/>
      <c r="G833" s="199"/>
      <c r="H833" s="199"/>
      <c r="I833" s="199"/>
      <c r="J833" s="199"/>
      <c r="K833" s="199"/>
      <c r="L833" s="199"/>
      <c r="M833" s="199"/>
    </row>
    <row r="834" spans="3:13">
      <c r="E834" s="207" t="s">
        <v>48</v>
      </c>
      <c r="F834" s="199"/>
      <c r="G834" s="199"/>
      <c r="H834" s="199"/>
      <c r="I834" s="199"/>
      <c r="J834" s="199"/>
      <c r="K834" s="199"/>
      <c r="L834" s="199"/>
      <c r="M834" s="199"/>
    </row>
    <row r="835" spans="3:13">
      <c r="E835" s="199" t="s">
        <v>52</v>
      </c>
      <c r="F835" s="199"/>
      <c r="G835" s="199"/>
      <c r="H835" s="199"/>
      <c r="I835" s="199"/>
      <c r="J835" s="199"/>
      <c r="K835" s="199"/>
      <c r="L835" s="199"/>
      <c r="M835" s="199"/>
    </row>
    <row r="836" spans="3:13">
      <c r="E836" s="199" t="s">
        <v>16</v>
      </c>
      <c r="F836" s="199"/>
      <c r="G836" s="199"/>
      <c r="H836" s="199"/>
      <c r="I836" s="199"/>
      <c r="J836" s="199"/>
      <c r="K836" s="199"/>
      <c r="L836" s="199"/>
      <c r="M836" s="199"/>
    </row>
    <row r="837" spans="3:13"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</row>
    <row r="838" spans="3:13">
      <c r="C838" s="19" t="s">
        <v>17</v>
      </c>
      <c r="D838" s="20"/>
      <c r="E838" s="20"/>
      <c r="F838" s="20"/>
      <c r="G838" s="20"/>
      <c r="H838" s="20"/>
      <c r="I838" s="20"/>
      <c r="J838" s="20"/>
      <c r="K838" s="20"/>
      <c r="L838" s="20"/>
      <c r="M838" s="20"/>
    </row>
    <row r="839" spans="3:13">
      <c r="C839" s="21" t="s">
        <v>18</v>
      </c>
      <c r="D839" s="20"/>
      <c r="E839" s="20"/>
      <c r="F839" s="20"/>
      <c r="G839" s="20"/>
      <c r="H839" s="20"/>
      <c r="I839" s="20"/>
      <c r="J839" s="20"/>
      <c r="K839" s="20"/>
      <c r="L839" s="20"/>
      <c r="M839" s="20"/>
    </row>
    <row r="840" spans="3:13">
      <c r="C840" s="19" t="s">
        <v>19</v>
      </c>
      <c r="D840" s="20"/>
      <c r="E840" s="20"/>
      <c r="F840" s="20"/>
      <c r="G840" s="20"/>
      <c r="H840" s="20"/>
      <c r="I840" s="20"/>
      <c r="J840" s="20"/>
      <c r="K840" s="20"/>
      <c r="L840" s="20"/>
      <c r="M840" s="20"/>
    </row>
    <row r="841" spans="3:13">
      <c r="C841" s="21" t="s">
        <v>20</v>
      </c>
      <c r="D841" s="20"/>
      <c r="E841" s="20"/>
      <c r="F841" s="20"/>
      <c r="G841" s="20"/>
      <c r="H841" s="20"/>
      <c r="I841" s="20"/>
      <c r="J841" s="20"/>
      <c r="K841" s="20"/>
      <c r="L841" s="20"/>
      <c r="M841" s="20"/>
    </row>
    <row r="842" spans="3:13">
      <c r="C842" s="21" t="s">
        <v>21</v>
      </c>
      <c r="D842" s="20"/>
      <c r="E842" s="20"/>
      <c r="F842" s="20"/>
      <c r="G842" s="20"/>
      <c r="H842" s="20"/>
      <c r="I842" s="20"/>
      <c r="J842" s="20"/>
      <c r="K842" s="20"/>
      <c r="L842" s="20"/>
      <c r="M842" s="20"/>
    </row>
    <row r="843" spans="3:13">
      <c r="C843" s="21" t="s">
        <v>22</v>
      </c>
      <c r="D843" s="20"/>
      <c r="E843" s="20"/>
      <c r="F843" s="20"/>
      <c r="G843" s="20"/>
      <c r="H843" s="20"/>
      <c r="I843" s="20"/>
      <c r="J843" s="20"/>
      <c r="K843" s="20"/>
      <c r="L843" s="20"/>
      <c r="M843" s="20"/>
    </row>
    <row r="844" spans="3:13">
      <c r="C844" s="21" t="s">
        <v>23</v>
      </c>
      <c r="D844" s="20"/>
      <c r="E844" s="20"/>
      <c r="F844" s="20"/>
      <c r="G844" s="20"/>
      <c r="H844" s="20"/>
      <c r="I844" s="20"/>
      <c r="J844" s="20"/>
      <c r="K844" s="20"/>
      <c r="L844" s="20"/>
      <c r="M844" s="20"/>
    </row>
    <row r="845" spans="3:13">
      <c r="C845" s="21" t="s">
        <v>24</v>
      </c>
      <c r="D845" s="20"/>
      <c r="E845" s="20"/>
      <c r="F845" s="20"/>
      <c r="G845" s="20"/>
      <c r="H845" s="20"/>
      <c r="I845" s="20"/>
      <c r="J845" s="20"/>
      <c r="K845" s="20"/>
      <c r="L845" s="20"/>
      <c r="M845" s="20"/>
    </row>
    <row r="846" spans="3:13">
      <c r="C846" s="21" t="s">
        <v>25</v>
      </c>
      <c r="D846" s="20"/>
      <c r="E846" s="20"/>
      <c r="F846" s="20"/>
      <c r="G846" s="20"/>
      <c r="H846" s="20"/>
      <c r="I846" s="20"/>
      <c r="J846" s="20"/>
      <c r="K846" s="20"/>
      <c r="L846" s="20"/>
      <c r="M846" s="20"/>
    </row>
    <row r="847" spans="3:13">
      <c r="C847" s="21" t="s">
        <v>26</v>
      </c>
      <c r="D847" s="20"/>
      <c r="E847" s="20"/>
      <c r="F847" s="20"/>
      <c r="G847" s="20"/>
      <c r="H847" s="20"/>
      <c r="I847" s="20"/>
      <c r="J847" s="20"/>
      <c r="K847" s="20"/>
      <c r="L847" s="20"/>
      <c r="M847" s="20"/>
    </row>
    <row r="848" spans="3:13">
      <c r="C848" s="21" t="s">
        <v>27</v>
      </c>
      <c r="D848" s="20"/>
      <c r="E848" s="20"/>
      <c r="F848" s="20"/>
      <c r="G848" s="20"/>
      <c r="H848" s="20"/>
      <c r="I848" s="20"/>
      <c r="J848" s="20"/>
      <c r="K848" s="20"/>
      <c r="L848" s="20"/>
      <c r="M848" s="20"/>
    </row>
    <row r="849" spans="3:13">
      <c r="C849" s="5" t="s">
        <v>28</v>
      </c>
    </row>
    <row r="850" spans="3:13">
      <c r="C850" s="5" t="s">
        <v>29</v>
      </c>
    </row>
    <row r="851" spans="3:13">
      <c r="C851" s="5" t="s">
        <v>30</v>
      </c>
    </row>
    <row r="852" spans="3:13">
      <c r="C852" s="5"/>
    </row>
    <row r="853" spans="3:13">
      <c r="C853" s="5" t="s">
        <v>31</v>
      </c>
    </row>
    <row r="854" spans="3:13">
      <c r="C854" s="5" t="s">
        <v>32</v>
      </c>
    </row>
    <row r="855" spans="3:13">
      <c r="C855" s="5" t="s">
        <v>33</v>
      </c>
    </row>
    <row r="856" spans="3:13">
      <c r="C856" s="5"/>
    </row>
    <row r="857" spans="3:13">
      <c r="C857" s="5" t="s">
        <v>34</v>
      </c>
    </row>
    <row r="858" spans="3:13" ht="16.5" thickBot="1">
      <c r="C858" s="5" t="s">
        <v>35</v>
      </c>
    </row>
    <row r="859" spans="3:13" ht="25.5">
      <c r="C859" s="200" t="s">
        <v>36</v>
      </c>
      <c r="D859" s="203" t="s">
        <v>37</v>
      </c>
      <c r="E859" s="9" t="s">
        <v>38</v>
      </c>
      <c r="F859" s="10" t="s">
        <v>40</v>
      </c>
      <c r="G859" s="10" t="s">
        <v>41</v>
      </c>
      <c r="H859" s="9" t="s">
        <v>42</v>
      </c>
      <c r="I859" s="9" t="s">
        <v>44</v>
      </c>
      <c r="J859" s="203" t="s">
        <v>46</v>
      </c>
    </row>
    <row r="860" spans="3:13">
      <c r="C860" s="201"/>
      <c r="D860" s="204"/>
      <c r="E860" s="11"/>
      <c r="F860" s="11" t="s">
        <v>49</v>
      </c>
      <c r="G860" s="11" t="s">
        <v>50</v>
      </c>
      <c r="H860" s="12"/>
      <c r="I860" s="11"/>
      <c r="J860" s="204"/>
    </row>
    <row r="861" spans="3:13">
      <c r="C861" s="201"/>
      <c r="D861" s="204"/>
      <c r="E861" s="13" t="s">
        <v>39</v>
      </c>
      <c r="F861" s="14"/>
      <c r="G861" s="14"/>
      <c r="H861" s="12" t="s">
        <v>43</v>
      </c>
      <c r="I861" s="11" t="s">
        <v>45</v>
      </c>
      <c r="J861" s="204"/>
    </row>
    <row r="862" spans="3:13" ht="16.5" thickBot="1">
      <c r="C862" s="202"/>
      <c r="D862" s="205"/>
      <c r="E862" s="15"/>
      <c r="F862" s="15"/>
      <c r="G862" s="15"/>
      <c r="H862" s="15"/>
      <c r="I862" s="16"/>
      <c r="J862" s="205"/>
    </row>
    <row r="863" spans="3:13" ht="16.5" thickBot="1">
      <c r="C863" s="197">
        <v>1</v>
      </c>
      <c r="D863" s="7">
        <v>1</v>
      </c>
      <c r="E863" s="7">
        <v>25</v>
      </c>
      <c r="F863" s="7">
        <v>5</v>
      </c>
      <c r="G863" s="23">
        <v>4.9989999999999997</v>
      </c>
      <c r="H863" s="7">
        <f>G863-F863</f>
        <v>-1.000000000000334E-3</v>
      </c>
      <c r="I863" s="7">
        <f>((G863-F863)/F863)*100</f>
        <v>-2.0000000000006679E-2</v>
      </c>
      <c r="J863" s="8"/>
    </row>
    <row r="864" spans="3:13" ht="16.5" thickBot="1">
      <c r="C864" s="198"/>
      <c r="D864" s="7">
        <v>2</v>
      </c>
      <c r="E864" s="7">
        <v>25</v>
      </c>
      <c r="F864" s="7">
        <v>5</v>
      </c>
      <c r="G864" s="23">
        <v>4.9969999999999999</v>
      </c>
      <c r="H864" s="7">
        <f>G864-F864</f>
        <v>-3.0000000000001137E-3</v>
      </c>
      <c r="I864" s="7">
        <f>((G864-F864)/F864)*100</f>
        <v>-6.0000000000002274E-2</v>
      </c>
      <c r="J864" s="8"/>
      <c r="M864" s="24">
        <f>(I863+I864)/2</f>
        <v>-4.0000000000004476E-2</v>
      </c>
    </row>
    <row r="866" spans="3:13">
      <c r="D866" s="6" t="s">
        <v>47</v>
      </c>
    </row>
    <row r="867" spans="3:13">
      <c r="C867" s="6"/>
    </row>
    <row r="868" spans="3:13" ht="18.75">
      <c r="C868" s="6"/>
      <c r="D868" s="34" t="s">
        <v>66</v>
      </c>
      <c r="E868" s="34"/>
      <c r="F868" s="34"/>
      <c r="G868" s="36" t="s">
        <v>73</v>
      </c>
      <c r="H868" s="36"/>
      <c r="I868" s="36"/>
      <c r="J868" s="36"/>
      <c r="K868" s="36"/>
      <c r="L868" s="36"/>
      <c r="M868" s="36"/>
    </row>
    <row r="869" spans="3:13">
      <c r="C869" s="6"/>
      <c r="E869" s="4"/>
      <c r="F869" s="4"/>
      <c r="G869" s="4"/>
      <c r="H869" s="4"/>
      <c r="I869" s="4"/>
      <c r="J869" s="4"/>
    </row>
    <row r="870" spans="3:13">
      <c r="C870" s="6"/>
      <c r="E870" s="1" t="s">
        <v>68</v>
      </c>
    </row>
    <row r="871" spans="3:13"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</row>
    <row r="872" spans="3:13">
      <c r="C872" s="22" t="s">
        <v>194</v>
      </c>
      <c r="E872" s="22"/>
      <c r="F872" s="22"/>
      <c r="G872" s="22"/>
      <c r="H872" s="22"/>
      <c r="I872" s="22"/>
      <c r="J872" s="22"/>
      <c r="K872" s="22"/>
      <c r="L872" s="22"/>
      <c r="M872" s="22"/>
    </row>
    <row r="873" spans="3:13"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</row>
    <row r="874" spans="3:13">
      <c r="C874" s="6"/>
      <c r="D874" s="6"/>
    </row>
    <row r="875" spans="3:13">
      <c r="J875" s="213" t="s">
        <v>0</v>
      </c>
      <c r="K875" s="213"/>
      <c r="L875" s="213"/>
      <c r="M875" s="213"/>
    </row>
    <row r="876" spans="3:13">
      <c r="J876" s="213" t="s">
        <v>1</v>
      </c>
      <c r="K876" s="213"/>
      <c r="L876" s="213"/>
      <c r="M876" s="213"/>
    </row>
    <row r="877" spans="3:13">
      <c r="J877" s="213" t="s">
        <v>59</v>
      </c>
      <c r="K877" s="213"/>
      <c r="L877" s="213"/>
      <c r="M877" s="213"/>
    </row>
    <row r="878" spans="3:13">
      <c r="J878" s="213" t="s">
        <v>2</v>
      </c>
      <c r="K878" s="213"/>
      <c r="L878" s="213"/>
      <c r="M878" s="213"/>
    </row>
    <row r="879" spans="3:13">
      <c r="J879" s="213"/>
      <c r="K879" s="213"/>
      <c r="L879" s="213"/>
      <c r="M879" s="213"/>
    </row>
    <row r="880" spans="3:13">
      <c r="J880" s="43"/>
      <c r="K880" s="43"/>
      <c r="L880" s="43"/>
      <c r="M880" s="43"/>
    </row>
    <row r="881" spans="3:13">
      <c r="I881" s="3" t="s">
        <v>58</v>
      </c>
      <c r="K881" s="213" t="s">
        <v>70</v>
      </c>
      <c r="L881" s="213"/>
      <c r="M881" s="213"/>
    </row>
    <row r="883" spans="3:13">
      <c r="C883" s="1" t="s">
        <v>3</v>
      </c>
      <c r="J883" s="4" t="s">
        <v>56</v>
      </c>
      <c r="K883" s="4"/>
      <c r="L883" s="4"/>
      <c r="M883" s="43">
        <v>12</v>
      </c>
    </row>
    <row r="885" spans="3:13">
      <c r="C885" s="1" t="s">
        <v>4</v>
      </c>
      <c r="E885" s="214" t="str">
        <f>K881</f>
        <v>13.03.2023y</v>
      </c>
      <c r="F885" s="214"/>
      <c r="G885" s="43"/>
      <c r="H885" s="43"/>
      <c r="I885" s="4"/>
      <c r="J885" s="4" t="s">
        <v>5</v>
      </c>
      <c r="K885" s="4"/>
      <c r="L885" s="214" t="str">
        <f>E885</f>
        <v>13.03.2023y</v>
      </c>
      <c r="M885" s="214"/>
    </row>
    <row r="888" spans="3:13">
      <c r="C888" s="211" t="s">
        <v>7</v>
      </c>
      <c r="D888" s="211"/>
      <c r="E888" s="38" t="s">
        <v>193</v>
      </c>
      <c r="F888" s="38"/>
      <c r="G888" s="38"/>
      <c r="H888" s="38"/>
      <c r="I888" s="38"/>
      <c r="J888" s="38"/>
      <c r="K888" s="38"/>
      <c r="L888" s="38"/>
      <c r="M888" s="38"/>
    </row>
    <row r="889" spans="3:13">
      <c r="C889" s="211" t="s">
        <v>6</v>
      </c>
      <c r="D889" s="211"/>
      <c r="E889" s="38" t="s">
        <v>60</v>
      </c>
      <c r="F889" s="38"/>
      <c r="G889" s="38"/>
      <c r="H889" s="38"/>
      <c r="I889" s="38"/>
      <c r="J889" s="38"/>
      <c r="K889" s="38"/>
      <c r="L889" s="38"/>
      <c r="M889" s="38"/>
    </row>
    <row r="890" spans="3:13">
      <c r="C890" s="42"/>
      <c r="D890" s="42"/>
      <c r="E890" s="32" t="s">
        <v>61</v>
      </c>
      <c r="F890" s="32"/>
      <c r="G890" s="32"/>
      <c r="H890" s="32"/>
      <c r="I890" s="32"/>
      <c r="J890" s="32"/>
      <c r="K890" s="32"/>
      <c r="L890" s="32"/>
      <c r="M890" s="32"/>
    </row>
    <row r="891" spans="3:13">
      <c r="C891" s="42"/>
      <c r="D891" s="42"/>
      <c r="E891" s="38" t="s">
        <v>62</v>
      </c>
      <c r="F891" s="38"/>
      <c r="G891" s="38"/>
      <c r="H891" s="38"/>
      <c r="I891" s="38"/>
      <c r="J891" s="38"/>
      <c r="K891" s="38"/>
      <c r="L891" s="38"/>
      <c r="M891" s="38"/>
    </row>
    <row r="892" spans="3:13">
      <c r="E892" s="4"/>
      <c r="F892" s="4"/>
      <c r="G892" s="4"/>
      <c r="H892" s="4"/>
      <c r="I892" s="4"/>
      <c r="J892" s="4"/>
      <c r="K892" s="4"/>
    </row>
    <row r="894" spans="3:13">
      <c r="C894" s="4" t="s">
        <v>8</v>
      </c>
      <c r="D894" s="4"/>
      <c r="E894" s="212" t="s">
        <v>63</v>
      </c>
      <c r="F894" s="212"/>
      <c r="G894" s="212"/>
      <c r="H894" s="212"/>
      <c r="I894" s="212"/>
      <c r="J894" s="212"/>
    </row>
    <row r="895" spans="3:13">
      <c r="C895" s="4" t="s">
        <v>9</v>
      </c>
      <c r="D895" s="4"/>
      <c r="E895" s="212"/>
      <c r="F895" s="212"/>
      <c r="G895" s="212"/>
      <c r="H895" s="212"/>
      <c r="I895" s="212"/>
      <c r="J895" s="212"/>
    </row>
    <row r="897" spans="3:13">
      <c r="C897" s="206" t="s">
        <v>10</v>
      </c>
      <c r="D897" s="206"/>
      <c r="E897" s="213" t="s">
        <v>11</v>
      </c>
      <c r="F897" s="213"/>
      <c r="G897" s="213"/>
      <c r="H897" s="213"/>
      <c r="I897" s="213"/>
      <c r="J897" s="213"/>
    </row>
    <row r="899" spans="3:13">
      <c r="C899" s="206" t="s">
        <v>12</v>
      </c>
      <c r="D899" s="206"/>
      <c r="E899" s="215" t="s">
        <v>13</v>
      </c>
      <c r="F899" s="215"/>
      <c r="G899" s="215"/>
      <c r="H899" s="215"/>
      <c r="I899" s="215"/>
      <c r="J899" s="215"/>
      <c r="K899" s="215"/>
      <c r="L899" s="215"/>
      <c r="M899" s="215"/>
    </row>
    <row r="900" spans="3:13">
      <c r="C900" s="40"/>
      <c r="D900" s="40"/>
      <c r="E900" s="41"/>
      <c r="F900" s="41"/>
      <c r="G900" s="41"/>
      <c r="H900" s="41"/>
      <c r="I900" s="41"/>
      <c r="J900" s="41"/>
      <c r="K900" s="41"/>
      <c r="L900" s="41"/>
      <c r="M900" s="41"/>
    </row>
    <row r="901" spans="3:13">
      <c r="C901" s="208" t="s">
        <v>64</v>
      </c>
      <c r="D901" s="208"/>
      <c r="E901" s="209" t="s">
        <v>65</v>
      </c>
      <c r="F901" s="209"/>
      <c r="G901" s="209"/>
      <c r="H901" s="209"/>
      <c r="I901" s="209"/>
      <c r="J901" s="209"/>
      <c r="K901" s="209"/>
      <c r="L901" s="209"/>
      <c r="M901" s="209"/>
    </row>
    <row r="902" spans="3:13">
      <c r="E902" s="4"/>
      <c r="F902" s="4"/>
      <c r="G902" s="4"/>
      <c r="H902" s="4"/>
      <c r="I902" s="4"/>
      <c r="J902" s="4"/>
    </row>
    <row r="903" spans="3:13">
      <c r="C903" s="206" t="s">
        <v>14</v>
      </c>
      <c r="D903" s="206"/>
      <c r="E903" s="210" t="s">
        <v>55</v>
      </c>
      <c r="F903" s="210"/>
      <c r="G903" s="210"/>
      <c r="H903" s="210"/>
      <c r="I903" s="210"/>
    </row>
    <row r="904" spans="3:13">
      <c r="C904" s="40"/>
      <c r="D904" s="40"/>
      <c r="E904" s="210"/>
      <c r="F904" s="210"/>
      <c r="G904" s="210"/>
      <c r="H904" s="210"/>
      <c r="I904" s="210"/>
    </row>
    <row r="905" spans="3:13">
      <c r="C905" s="40"/>
      <c r="D905" s="40"/>
      <c r="E905" s="210"/>
      <c r="F905" s="210"/>
      <c r="G905" s="210"/>
      <c r="H905" s="210"/>
      <c r="I905" s="210"/>
    </row>
    <row r="907" spans="3:13">
      <c r="C907" s="206" t="s">
        <v>15</v>
      </c>
      <c r="D907" s="206"/>
      <c r="E907" s="207" t="s">
        <v>54</v>
      </c>
      <c r="F907" s="199"/>
      <c r="G907" s="199"/>
      <c r="H907" s="199"/>
      <c r="I907" s="199"/>
      <c r="J907" s="199"/>
      <c r="K907" s="199"/>
      <c r="L907" s="199"/>
      <c r="M907" s="199"/>
    </row>
    <row r="908" spans="3:13">
      <c r="E908" s="199" t="s">
        <v>53</v>
      </c>
      <c r="F908" s="199"/>
      <c r="G908" s="199"/>
      <c r="H908" s="199"/>
      <c r="I908" s="199"/>
      <c r="J908" s="199"/>
      <c r="K908" s="199"/>
      <c r="L908" s="199"/>
      <c r="M908" s="199"/>
    </row>
    <row r="909" spans="3:13">
      <c r="E909" s="199" t="s">
        <v>51</v>
      </c>
      <c r="F909" s="199"/>
      <c r="G909" s="199"/>
      <c r="H909" s="199"/>
      <c r="I909" s="199"/>
      <c r="J909" s="199"/>
      <c r="K909" s="199"/>
      <c r="L909" s="199"/>
      <c r="M909" s="199"/>
    </row>
    <row r="910" spans="3:13">
      <c r="E910" s="207" t="s">
        <v>48</v>
      </c>
      <c r="F910" s="199"/>
      <c r="G910" s="199"/>
      <c r="H910" s="199"/>
      <c r="I910" s="199"/>
      <c r="J910" s="199"/>
      <c r="K910" s="199"/>
      <c r="L910" s="199"/>
      <c r="M910" s="199"/>
    </row>
    <row r="911" spans="3:13">
      <c r="E911" s="199" t="s">
        <v>52</v>
      </c>
      <c r="F911" s="199"/>
      <c r="G911" s="199"/>
      <c r="H911" s="199"/>
      <c r="I911" s="199"/>
      <c r="J911" s="199"/>
      <c r="K911" s="199"/>
      <c r="L911" s="199"/>
      <c r="M911" s="199"/>
    </row>
    <row r="912" spans="3:13">
      <c r="E912" s="199" t="s">
        <v>16</v>
      </c>
      <c r="F912" s="199"/>
      <c r="G912" s="199"/>
      <c r="H912" s="199"/>
      <c r="I912" s="199"/>
      <c r="J912" s="199"/>
      <c r="K912" s="199"/>
      <c r="L912" s="199"/>
      <c r="M912" s="199"/>
    </row>
    <row r="913" spans="3:13"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</row>
    <row r="914" spans="3:13">
      <c r="C914" s="19" t="s">
        <v>17</v>
      </c>
      <c r="D914" s="20"/>
      <c r="E914" s="20"/>
      <c r="F914" s="20"/>
      <c r="G914" s="20"/>
      <c r="H914" s="20"/>
      <c r="I914" s="20"/>
      <c r="J914" s="20"/>
      <c r="K914" s="20"/>
      <c r="L914" s="20"/>
      <c r="M914" s="20"/>
    </row>
    <row r="915" spans="3:13">
      <c r="C915" s="21" t="s">
        <v>18</v>
      </c>
      <c r="D915" s="20"/>
      <c r="E915" s="20"/>
      <c r="F915" s="20"/>
      <c r="G915" s="20"/>
      <c r="H915" s="20"/>
      <c r="I915" s="20"/>
      <c r="J915" s="20"/>
      <c r="K915" s="20"/>
      <c r="L915" s="20"/>
      <c r="M915" s="20"/>
    </row>
    <row r="916" spans="3:13">
      <c r="C916" s="19" t="s">
        <v>19</v>
      </c>
      <c r="D916" s="20"/>
      <c r="E916" s="20"/>
      <c r="F916" s="20"/>
      <c r="G916" s="20"/>
      <c r="H916" s="20"/>
      <c r="I916" s="20"/>
      <c r="J916" s="20"/>
      <c r="K916" s="20"/>
      <c r="L916" s="20"/>
      <c r="M916" s="20"/>
    </row>
    <row r="917" spans="3:13">
      <c r="C917" s="21" t="s">
        <v>20</v>
      </c>
      <c r="D917" s="20"/>
      <c r="E917" s="20"/>
      <c r="F917" s="20"/>
      <c r="G917" s="20"/>
      <c r="H917" s="20"/>
      <c r="I917" s="20"/>
      <c r="J917" s="20"/>
      <c r="K917" s="20"/>
      <c r="L917" s="20"/>
      <c r="M917" s="20"/>
    </row>
    <row r="918" spans="3:13">
      <c r="C918" s="21" t="s">
        <v>21</v>
      </c>
      <c r="D918" s="20"/>
      <c r="E918" s="20"/>
      <c r="F918" s="20"/>
      <c r="G918" s="20"/>
      <c r="H918" s="20"/>
      <c r="I918" s="20"/>
      <c r="J918" s="20"/>
      <c r="K918" s="20"/>
      <c r="L918" s="20"/>
      <c r="M918" s="20"/>
    </row>
    <row r="919" spans="3:13">
      <c r="C919" s="21" t="s">
        <v>22</v>
      </c>
      <c r="D919" s="20"/>
      <c r="E919" s="20"/>
      <c r="F919" s="20"/>
      <c r="G919" s="20"/>
      <c r="H919" s="20"/>
      <c r="I919" s="20"/>
      <c r="J919" s="20"/>
      <c r="K919" s="20"/>
      <c r="L919" s="20"/>
      <c r="M919" s="20"/>
    </row>
    <row r="920" spans="3:13">
      <c r="C920" s="21" t="s">
        <v>23</v>
      </c>
      <c r="D920" s="20"/>
      <c r="E920" s="20"/>
      <c r="F920" s="20"/>
      <c r="G920" s="20"/>
      <c r="H920" s="20"/>
      <c r="I920" s="20"/>
      <c r="J920" s="20"/>
      <c r="K920" s="20"/>
      <c r="L920" s="20"/>
      <c r="M920" s="20"/>
    </row>
    <row r="921" spans="3:13">
      <c r="C921" s="21" t="s">
        <v>24</v>
      </c>
      <c r="D921" s="20"/>
      <c r="E921" s="20"/>
      <c r="F921" s="20"/>
      <c r="G921" s="20"/>
      <c r="H921" s="20"/>
      <c r="I921" s="20"/>
      <c r="J921" s="20"/>
      <c r="K921" s="20"/>
      <c r="L921" s="20"/>
      <c r="M921" s="20"/>
    </row>
    <row r="922" spans="3:13">
      <c r="C922" s="21" t="s">
        <v>25</v>
      </c>
      <c r="D922" s="20"/>
      <c r="E922" s="20"/>
      <c r="F922" s="20"/>
      <c r="G922" s="20"/>
      <c r="H922" s="20"/>
      <c r="I922" s="20"/>
      <c r="J922" s="20"/>
      <c r="K922" s="20"/>
      <c r="L922" s="20"/>
      <c r="M922" s="20"/>
    </row>
    <row r="923" spans="3:13">
      <c r="C923" s="21" t="s">
        <v>26</v>
      </c>
      <c r="D923" s="20"/>
      <c r="E923" s="20"/>
      <c r="F923" s="20"/>
      <c r="G923" s="20"/>
      <c r="H923" s="20"/>
      <c r="I923" s="20"/>
      <c r="J923" s="20"/>
      <c r="K923" s="20"/>
      <c r="L923" s="20"/>
      <c r="M923" s="20"/>
    </row>
    <row r="924" spans="3:13">
      <c r="C924" s="21" t="s">
        <v>27</v>
      </c>
      <c r="D924" s="20"/>
      <c r="E924" s="20"/>
      <c r="F924" s="20"/>
      <c r="G924" s="20"/>
      <c r="H924" s="20"/>
      <c r="I924" s="20"/>
      <c r="J924" s="20"/>
      <c r="K924" s="20"/>
      <c r="L924" s="20"/>
      <c r="M924" s="20"/>
    </row>
    <row r="925" spans="3:13">
      <c r="C925" s="5" t="s">
        <v>28</v>
      </c>
    </row>
    <row r="926" spans="3:13">
      <c r="C926" s="5" t="s">
        <v>29</v>
      </c>
    </row>
    <row r="927" spans="3:13">
      <c r="C927" s="5" t="s">
        <v>30</v>
      </c>
    </row>
    <row r="928" spans="3:13">
      <c r="C928" s="5"/>
    </row>
    <row r="929" spans="3:13">
      <c r="C929" s="5" t="s">
        <v>31</v>
      </c>
    </row>
    <row r="930" spans="3:13">
      <c r="C930" s="5" t="s">
        <v>32</v>
      </c>
    </row>
    <row r="931" spans="3:13">
      <c r="C931" s="5" t="s">
        <v>33</v>
      </c>
    </row>
    <row r="932" spans="3:13">
      <c r="C932" s="5"/>
    </row>
    <row r="933" spans="3:13">
      <c r="C933" s="5" t="s">
        <v>34</v>
      </c>
    </row>
    <row r="934" spans="3:13" ht="16.5" thickBot="1">
      <c r="C934" s="5" t="s">
        <v>35</v>
      </c>
    </row>
    <row r="935" spans="3:13" ht="25.5">
      <c r="C935" s="200" t="s">
        <v>36</v>
      </c>
      <c r="D935" s="203" t="s">
        <v>37</v>
      </c>
      <c r="E935" s="9" t="s">
        <v>38</v>
      </c>
      <c r="F935" s="10" t="s">
        <v>40</v>
      </c>
      <c r="G935" s="10" t="s">
        <v>41</v>
      </c>
      <c r="H935" s="9" t="s">
        <v>42</v>
      </c>
      <c r="I935" s="9" t="s">
        <v>44</v>
      </c>
      <c r="J935" s="203" t="s">
        <v>46</v>
      </c>
    </row>
    <row r="936" spans="3:13">
      <c r="C936" s="201"/>
      <c r="D936" s="204"/>
      <c r="E936" s="11"/>
      <c r="F936" s="11" t="s">
        <v>49</v>
      </c>
      <c r="G936" s="11" t="s">
        <v>50</v>
      </c>
      <c r="H936" s="12"/>
      <c r="I936" s="11"/>
      <c r="J936" s="204"/>
    </row>
    <row r="937" spans="3:13">
      <c r="C937" s="201"/>
      <c r="D937" s="204"/>
      <c r="E937" s="13" t="s">
        <v>39</v>
      </c>
      <c r="F937" s="14"/>
      <c r="G937" s="14"/>
      <c r="H937" s="12" t="s">
        <v>43</v>
      </c>
      <c r="I937" s="11" t="s">
        <v>45</v>
      </c>
      <c r="J937" s="204"/>
    </row>
    <row r="938" spans="3:13" ht="16.5" thickBot="1">
      <c r="C938" s="202"/>
      <c r="D938" s="205"/>
      <c r="E938" s="15"/>
      <c r="F938" s="15"/>
      <c r="G938" s="15"/>
      <c r="H938" s="15"/>
      <c r="I938" s="16"/>
      <c r="J938" s="205"/>
    </row>
    <row r="939" spans="3:13" ht="16.5" thickBot="1">
      <c r="C939" s="197">
        <v>1</v>
      </c>
      <c r="D939" s="7">
        <v>1</v>
      </c>
      <c r="E939" s="7">
        <v>25</v>
      </c>
      <c r="F939" s="7">
        <v>5</v>
      </c>
      <c r="G939" s="23">
        <v>4.9980000000000002</v>
      </c>
      <c r="H939" s="7">
        <f>G939-F939</f>
        <v>-1.9999999999997797E-3</v>
      </c>
      <c r="I939" s="7">
        <f>((G939-F939)/F939)*100</f>
        <v>-3.9999999999995595E-2</v>
      </c>
      <c r="J939" s="8"/>
    </row>
    <row r="940" spans="3:13" ht="16.5" thickBot="1">
      <c r="C940" s="198"/>
      <c r="D940" s="7">
        <v>2</v>
      </c>
      <c r="E940" s="7">
        <v>25</v>
      </c>
      <c r="F940" s="7">
        <v>5</v>
      </c>
      <c r="G940" s="23">
        <v>4.9969999999999999</v>
      </c>
      <c r="H940" s="7">
        <f>G940-F940</f>
        <v>-3.0000000000001137E-3</v>
      </c>
      <c r="I940" s="7">
        <f>((G940-F940)/F940)*100</f>
        <v>-6.0000000000002274E-2</v>
      </c>
      <c r="J940" s="8"/>
      <c r="M940" s="24">
        <f>(I939+I940)/2</f>
        <v>-4.9999999999998934E-2</v>
      </c>
    </row>
    <row r="942" spans="3:13">
      <c r="D942" s="6" t="s">
        <v>47</v>
      </c>
    </row>
    <row r="943" spans="3:13">
      <c r="C943" s="6"/>
    </row>
    <row r="944" spans="3:13" ht="18.75">
      <c r="C944" s="6"/>
      <c r="D944" s="34" t="s">
        <v>66</v>
      </c>
      <c r="E944" s="34"/>
      <c r="F944" s="34"/>
      <c r="G944" s="36" t="s">
        <v>73</v>
      </c>
      <c r="H944" s="36"/>
      <c r="I944" s="36"/>
      <c r="J944" s="36"/>
      <c r="K944" s="36"/>
      <c r="L944" s="36"/>
      <c r="M944" s="36"/>
    </row>
    <row r="945" spans="3:13">
      <c r="C945" s="6"/>
      <c r="E945" s="4"/>
      <c r="F945" s="4"/>
      <c r="G945" s="4"/>
      <c r="H945" s="4"/>
      <c r="I945" s="4"/>
      <c r="J945" s="4"/>
    </row>
    <row r="946" spans="3:13">
      <c r="C946" s="6"/>
      <c r="E946" s="1" t="s">
        <v>68</v>
      </c>
    </row>
    <row r="947" spans="3:13"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</row>
    <row r="948" spans="3:13">
      <c r="C948" s="22" t="s">
        <v>194</v>
      </c>
      <c r="E948" s="22"/>
      <c r="F948" s="22"/>
      <c r="G948" s="22"/>
      <c r="H948" s="22"/>
      <c r="I948" s="22"/>
      <c r="J948" s="22"/>
      <c r="K948" s="22"/>
      <c r="L948" s="22"/>
      <c r="M948" s="22"/>
    </row>
    <row r="949" spans="3:13"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</row>
    <row r="950" spans="3:13">
      <c r="C950" s="6"/>
      <c r="D950" s="6"/>
    </row>
    <row r="951" spans="3:13">
      <c r="J951" s="213" t="s">
        <v>0</v>
      </c>
      <c r="K951" s="213"/>
      <c r="L951" s="213"/>
      <c r="M951" s="213"/>
    </row>
    <row r="952" spans="3:13">
      <c r="J952" s="213" t="s">
        <v>1</v>
      </c>
      <c r="K952" s="213"/>
      <c r="L952" s="213"/>
      <c r="M952" s="213"/>
    </row>
    <row r="953" spans="3:13">
      <c r="J953" s="213" t="s">
        <v>59</v>
      </c>
      <c r="K953" s="213"/>
      <c r="L953" s="213"/>
      <c r="M953" s="213"/>
    </row>
    <row r="954" spans="3:13">
      <c r="J954" s="213" t="s">
        <v>2</v>
      </c>
      <c r="K954" s="213"/>
      <c r="L954" s="213"/>
      <c r="M954" s="213"/>
    </row>
    <row r="955" spans="3:13">
      <c r="J955" s="213"/>
      <c r="K955" s="213"/>
      <c r="L955" s="213"/>
      <c r="M955" s="213"/>
    </row>
    <row r="956" spans="3:13">
      <c r="J956" s="43"/>
      <c r="K956" s="43"/>
      <c r="L956" s="43"/>
      <c r="M956" s="43"/>
    </row>
    <row r="957" spans="3:13">
      <c r="I957" s="3" t="s">
        <v>58</v>
      </c>
      <c r="K957" s="213" t="s">
        <v>71</v>
      </c>
      <c r="L957" s="213"/>
      <c r="M957" s="213"/>
    </row>
    <row r="959" spans="3:13">
      <c r="C959" s="1" t="s">
        <v>3</v>
      </c>
      <c r="J959" s="4" t="s">
        <v>56</v>
      </c>
      <c r="K959" s="4"/>
      <c r="L959" s="4"/>
      <c r="M959" s="43">
        <v>13</v>
      </c>
    </row>
    <row r="961" spans="3:13">
      <c r="C961" s="1" t="s">
        <v>4</v>
      </c>
      <c r="E961" s="214" t="str">
        <f>K957</f>
        <v>14.03.2023y</v>
      </c>
      <c r="F961" s="214"/>
      <c r="G961" s="43"/>
      <c r="H961" s="43"/>
      <c r="I961" s="4"/>
      <c r="J961" s="4" t="s">
        <v>5</v>
      </c>
      <c r="K961" s="4"/>
      <c r="L961" s="214" t="str">
        <f>E961</f>
        <v>14.03.2023y</v>
      </c>
      <c r="M961" s="214"/>
    </row>
    <row r="964" spans="3:13">
      <c r="C964" s="211" t="s">
        <v>7</v>
      </c>
      <c r="D964" s="211"/>
      <c r="E964" s="38" t="s">
        <v>193</v>
      </c>
      <c r="F964" s="38"/>
      <c r="G964" s="38"/>
      <c r="H964" s="38"/>
      <c r="I964" s="38"/>
      <c r="J964" s="38"/>
      <c r="K964" s="38"/>
      <c r="L964" s="38"/>
      <c r="M964" s="38"/>
    </row>
    <row r="965" spans="3:13">
      <c r="C965" s="211" t="s">
        <v>6</v>
      </c>
      <c r="D965" s="211"/>
      <c r="E965" s="38" t="s">
        <v>60</v>
      </c>
      <c r="F965" s="38"/>
      <c r="G965" s="38"/>
      <c r="H965" s="38"/>
      <c r="I965" s="38"/>
      <c r="J965" s="38"/>
      <c r="K965" s="38"/>
      <c r="L965" s="38"/>
      <c r="M965" s="38"/>
    </row>
    <row r="966" spans="3:13">
      <c r="C966" s="42"/>
      <c r="D966" s="42"/>
      <c r="E966" s="32" t="s">
        <v>61</v>
      </c>
      <c r="F966" s="32"/>
      <c r="G966" s="32"/>
      <c r="H966" s="32"/>
      <c r="I966" s="32"/>
      <c r="J966" s="32"/>
      <c r="K966" s="32"/>
      <c r="L966" s="32"/>
      <c r="M966" s="32"/>
    </row>
    <row r="967" spans="3:13">
      <c r="C967" s="42"/>
      <c r="D967" s="42"/>
      <c r="E967" s="38" t="s">
        <v>62</v>
      </c>
      <c r="F967" s="38"/>
      <c r="G967" s="38"/>
      <c r="H967" s="38"/>
      <c r="I967" s="38"/>
      <c r="J967" s="38"/>
      <c r="K967" s="38"/>
      <c r="L967" s="38"/>
      <c r="M967" s="38"/>
    </row>
    <row r="968" spans="3:13">
      <c r="E968" s="4"/>
      <c r="F968" s="4"/>
      <c r="G968" s="4"/>
      <c r="H968" s="4"/>
      <c r="I968" s="4"/>
      <c r="J968" s="4"/>
      <c r="K968" s="4"/>
    </row>
    <row r="970" spans="3:13">
      <c r="C970" s="4" t="s">
        <v>8</v>
      </c>
      <c r="D970" s="4"/>
      <c r="E970" s="212" t="s">
        <v>63</v>
      </c>
      <c r="F970" s="212"/>
      <c r="G970" s="212"/>
      <c r="H970" s="212"/>
      <c r="I970" s="212"/>
      <c r="J970" s="212"/>
    </row>
    <row r="971" spans="3:13">
      <c r="C971" s="4" t="s">
        <v>9</v>
      </c>
      <c r="D971" s="4"/>
      <c r="E971" s="212"/>
      <c r="F971" s="212"/>
      <c r="G971" s="212"/>
      <c r="H971" s="212"/>
      <c r="I971" s="212"/>
      <c r="J971" s="212"/>
    </row>
    <row r="973" spans="3:13">
      <c r="C973" s="206" t="s">
        <v>10</v>
      </c>
      <c r="D973" s="206"/>
      <c r="E973" s="213" t="s">
        <v>11</v>
      </c>
      <c r="F973" s="213"/>
      <c r="G973" s="213"/>
      <c r="H973" s="213"/>
      <c r="I973" s="213"/>
      <c r="J973" s="213"/>
    </row>
    <row r="975" spans="3:13">
      <c r="C975" s="206" t="s">
        <v>12</v>
      </c>
      <c r="D975" s="206"/>
      <c r="E975" s="215" t="s">
        <v>13</v>
      </c>
      <c r="F975" s="215"/>
      <c r="G975" s="215"/>
      <c r="H975" s="215"/>
      <c r="I975" s="215"/>
      <c r="J975" s="215"/>
      <c r="K975" s="215"/>
      <c r="L975" s="215"/>
      <c r="M975" s="215"/>
    </row>
    <row r="976" spans="3:13">
      <c r="C976" s="40"/>
      <c r="D976" s="40"/>
      <c r="E976" s="41"/>
      <c r="F976" s="41"/>
      <c r="G976" s="41"/>
      <c r="H976" s="41"/>
      <c r="I976" s="41"/>
      <c r="J976" s="41"/>
      <c r="K976" s="41"/>
      <c r="L976" s="41"/>
      <c r="M976" s="41"/>
    </row>
    <row r="977" spans="3:13">
      <c r="C977" s="208" t="s">
        <v>64</v>
      </c>
      <c r="D977" s="208"/>
      <c r="E977" s="209" t="s">
        <v>65</v>
      </c>
      <c r="F977" s="209"/>
      <c r="G977" s="209"/>
      <c r="H977" s="209"/>
      <c r="I977" s="209"/>
      <c r="J977" s="209"/>
      <c r="K977" s="209"/>
      <c r="L977" s="209"/>
      <c r="M977" s="209"/>
    </row>
    <row r="978" spans="3:13">
      <c r="E978" s="4"/>
      <c r="F978" s="4"/>
      <c r="G978" s="4"/>
      <c r="H978" s="4"/>
      <c r="I978" s="4"/>
      <c r="J978" s="4"/>
    </row>
    <row r="979" spans="3:13">
      <c r="C979" s="206" t="s">
        <v>14</v>
      </c>
      <c r="D979" s="206"/>
      <c r="E979" s="210" t="s">
        <v>55</v>
      </c>
      <c r="F979" s="210"/>
      <c r="G979" s="210"/>
      <c r="H979" s="210"/>
      <c r="I979" s="210"/>
    </row>
    <row r="980" spans="3:13">
      <c r="C980" s="40"/>
      <c r="D980" s="40"/>
      <c r="E980" s="210"/>
      <c r="F980" s="210"/>
      <c r="G980" s="210"/>
      <c r="H980" s="210"/>
      <c r="I980" s="210"/>
    </row>
    <row r="981" spans="3:13">
      <c r="C981" s="40"/>
      <c r="D981" s="40"/>
      <c r="E981" s="210"/>
      <c r="F981" s="210"/>
      <c r="G981" s="210"/>
      <c r="H981" s="210"/>
      <c r="I981" s="210"/>
    </row>
    <row r="983" spans="3:13">
      <c r="C983" s="206" t="s">
        <v>15</v>
      </c>
      <c r="D983" s="206"/>
      <c r="E983" s="207" t="s">
        <v>54</v>
      </c>
      <c r="F983" s="199"/>
      <c r="G983" s="199"/>
      <c r="H983" s="199"/>
      <c r="I983" s="199"/>
      <c r="J983" s="199"/>
      <c r="K983" s="199"/>
      <c r="L983" s="199"/>
      <c r="M983" s="199"/>
    </row>
    <row r="984" spans="3:13">
      <c r="E984" s="199" t="s">
        <v>53</v>
      </c>
      <c r="F984" s="199"/>
      <c r="G984" s="199"/>
      <c r="H984" s="199"/>
      <c r="I984" s="199"/>
      <c r="J984" s="199"/>
      <c r="K984" s="199"/>
      <c r="L984" s="199"/>
      <c r="M984" s="199"/>
    </row>
    <row r="985" spans="3:13">
      <c r="E985" s="199" t="s">
        <v>51</v>
      </c>
      <c r="F985" s="199"/>
      <c r="G985" s="199"/>
      <c r="H985" s="199"/>
      <c r="I985" s="199"/>
      <c r="J985" s="199"/>
      <c r="K985" s="199"/>
      <c r="L985" s="199"/>
      <c r="M985" s="199"/>
    </row>
    <row r="986" spans="3:13">
      <c r="E986" s="207" t="s">
        <v>48</v>
      </c>
      <c r="F986" s="199"/>
      <c r="G986" s="199"/>
      <c r="H986" s="199"/>
      <c r="I986" s="199"/>
      <c r="J986" s="199"/>
      <c r="K986" s="199"/>
      <c r="L986" s="199"/>
      <c r="M986" s="199"/>
    </row>
    <row r="987" spans="3:13">
      <c r="E987" s="199" t="s">
        <v>52</v>
      </c>
      <c r="F987" s="199"/>
      <c r="G987" s="199"/>
      <c r="H987" s="199"/>
      <c r="I987" s="199"/>
      <c r="J987" s="199"/>
      <c r="K987" s="199"/>
      <c r="L987" s="199"/>
      <c r="M987" s="199"/>
    </row>
    <row r="988" spans="3:13">
      <c r="E988" s="199" t="s">
        <v>16</v>
      </c>
      <c r="F988" s="199"/>
      <c r="G988" s="199"/>
      <c r="H988" s="199"/>
      <c r="I988" s="199"/>
      <c r="J988" s="199"/>
      <c r="K988" s="199"/>
      <c r="L988" s="199"/>
      <c r="M988" s="199"/>
    </row>
    <row r="989" spans="3:13"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</row>
    <row r="990" spans="3:13">
      <c r="C990" s="19" t="s">
        <v>17</v>
      </c>
      <c r="D990" s="20"/>
      <c r="E990" s="20"/>
      <c r="F990" s="20"/>
      <c r="G990" s="20"/>
      <c r="H990" s="20"/>
      <c r="I990" s="20"/>
      <c r="J990" s="20"/>
      <c r="K990" s="20"/>
      <c r="L990" s="20"/>
      <c r="M990" s="20"/>
    </row>
    <row r="991" spans="3:13">
      <c r="C991" s="21" t="s">
        <v>18</v>
      </c>
      <c r="D991" s="20"/>
      <c r="E991" s="20"/>
      <c r="F991" s="20"/>
      <c r="G991" s="20"/>
      <c r="H991" s="20"/>
      <c r="I991" s="20"/>
      <c r="J991" s="20"/>
      <c r="K991" s="20"/>
      <c r="L991" s="20"/>
      <c r="M991" s="20"/>
    </row>
    <row r="992" spans="3:13">
      <c r="C992" s="19" t="s">
        <v>19</v>
      </c>
      <c r="D992" s="20"/>
      <c r="E992" s="20"/>
      <c r="F992" s="20"/>
      <c r="G992" s="20"/>
      <c r="H992" s="20"/>
      <c r="I992" s="20"/>
      <c r="J992" s="20"/>
      <c r="K992" s="20"/>
      <c r="L992" s="20"/>
      <c r="M992" s="20"/>
    </row>
    <row r="993" spans="3:13">
      <c r="C993" s="21" t="s">
        <v>20</v>
      </c>
      <c r="D993" s="20"/>
      <c r="E993" s="20"/>
      <c r="F993" s="20"/>
      <c r="G993" s="20"/>
      <c r="H993" s="20"/>
      <c r="I993" s="20"/>
      <c r="J993" s="20"/>
      <c r="K993" s="20"/>
      <c r="L993" s="20"/>
      <c r="M993" s="20"/>
    </row>
    <row r="994" spans="3:13">
      <c r="C994" s="21" t="s">
        <v>21</v>
      </c>
      <c r="D994" s="20"/>
      <c r="E994" s="20"/>
      <c r="F994" s="20"/>
      <c r="G994" s="20"/>
      <c r="H994" s="20"/>
      <c r="I994" s="20"/>
      <c r="J994" s="20"/>
      <c r="K994" s="20"/>
      <c r="L994" s="20"/>
      <c r="M994" s="20"/>
    </row>
    <row r="995" spans="3:13">
      <c r="C995" s="21" t="s">
        <v>22</v>
      </c>
      <c r="D995" s="20"/>
      <c r="E995" s="20"/>
      <c r="F995" s="20"/>
      <c r="G995" s="20"/>
      <c r="H995" s="20"/>
      <c r="I995" s="20"/>
      <c r="J995" s="20"/>
      <c r="K995" s="20"/>
      <c r="L995" s="20"/>
      <c r="M995" s="20"/>
    </row>
    <row r="996" spans="3:13">
      <c r="C996" s="21" t="s">
        <v>23</v>
      </c>
      <c r="D996" s="20"/>
      <c r="E996" s="20"/>
      <c r="F996" s="20"/>
      <c r="G996" s="20"/>
      <c r="H996" s="20"/>
      <c r="I996" s="20"/>
      <c r="J996" s="20"/>
      <c r="K996" s="20"/>
      <c r="L996" s="20"/>
      <c r="M996" s="20"/>
    </row>
    <row r="997" spans="3:13">
      <c r="C997" s="21" t="s">
        <v>24</v>
      </c>
      <c r="D997" s="20"/>
      <c r="E997" s="20"/>
      <c r="F997" s="20"/>
      <c r="G997" s="20"/>
      <c r="H997" s="20"/>
      <c r="I997" s="20"/>
      <c r="J997" s="20"/>
      <c r="K997" s="20"/>
      <c r="L997" s="20"/>
      <c r="M997" s="20"/>
    </row>
    <row r="998" spans="3:13">
      <c r="C998" s="21" t="s">
        <v>25</v>
      </c>
      <c r="D998" s="20"/>
      <c r="E998" s="20"/>
      <c r="F998" s="20"/>
      <c r="G998" s="20"/>
      <c r="H998" s="20"/>
      <c r="I998" s="20"/>
      <c r="J998" s="20"/>
      <c r="K998" s="20"/>
      <c r="L998" s="20"/>
      <c r="M998" s="20"/>
    </row>
    <row r="999" spans="3:13">
      <c r="C999" s="21" t="s">
        <v>26</v>
      </c>
      <c r="D999" s="20"/>
      <c r="E999" s="20"/>
      <c r="F999" s="20"/>
      <c r="G999" s="20"/>
      <c r="H999" s="20"/>
      <c r="I999" s="20"/>
      <c r="J999" s="20"/>
      <c r="K999" s="20"/>
      <c r="L999" s="20"/>
      <c r="M999" s="20"/>
    </row>
    <row r="1000" spans="3:13">
      <c r="C1000" s="21" t="s">
        <v>27</v>
      </c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</row>
    <row r="1001" spans="3:13">
      <c r="C1001" s="5" t="s">
        <v>28</v>
      </c>
    </row>
    <row r="1002" spans="3:13">
      <c r="C1002" s="5" t="s">
        <v>29</v>
      </c>
    </row>
    <row r="1003" spans="3:13">
      <c r="C1003" s="5" t="s">
        <v>30</v>
      </c>
    </row>
    <row r="1004" spans="3:13">
      <c r="C1004" s="5"/>
    </row>
    <row r="1005" spans="3:13">
      <c r="C1005" s="5" t="s">
        <v>31</v>
      </c>
    </row>
    <row r="1006" spans="3:13">
      <c r="C1006" s="5" t="s">
        <v>32</v>
      </c>
    </row>
    <row r="1007" spans="3:13">
      <c r="C1007" s="5" t="s">
        <v>33</v>
      </c>
    </row>
    <row r="1008" spans="3:13">
      <c r="C1008" s="5"/>
    </row>
    <row r="1009" spans="3:13">
      <c r="C1009" s="5" t="s">
        <v>34</v>
      </c>
    </row>
    <row r="1010" spans="3:13" ht="16.5" thickBot="1">
      <c r="C1010" s="5" t="s">
        <v>35</v>
      </c>
    </row>
    <row r="1011" spans="3:13" ht="25.5">
      <c r="C1011" s="200" t="s">
        <v>36</v>
      </c>
      <c r="D1011" s="203" t="s">
        <v>37</v>
      </c>
      <c r="E1011" s="9" t="s">
        <v>38</v>
      </c>
      <c r="F1011" s="10" t="s">
        <v>40</v>
      </c>
      <c r="G1011" s="10" t="s">
        <v>41</v>
      </c>
      <c r="H1011" s="9" t="s">
        <v>42</v>
      </c>
      <c r="I1011" s="9" t="s">
        <v>44</v>
      </c>
      <c r="J1011" s="203" t="s">
        <v>46</v>
      </c>
    </row>
    <row r="1012" spans="3:13">
      <c r="C1012" s="201"/>
      <c r="D1012" s="204"/>
      <c r="E1012" s="11"/>
      <c r="F1012" s="11" t="s">
        <v>49</v>
      </c>
      <c r="G1012" s="11" t="s">
        <v>50</v>
      </c>
      <c r="H1012" s="12"/>
      <c r="I1012" s="11"/>
      <c r="J1012" s="204"/>
    </row>
    <row r="1013" spans="3:13">
      <c r="C1013" s="201"/>
      <c r="D1013" s="204"/>
      <c r="E1013" s="13" t="s">
        <v>39</v>
      </c>
      <c r="F1013" s="14"/>
      <c r="G1013" s="14"/>
      <c r="H1013" s="12" t="s">
        <v>43</v>
      </c>
      <c r="I1013" s="11" t="s">
        <v>45</v>
      </c>
      <c r="J1013" s="204"/>
    </row>
    <row r="1014" spans="3:13" ht="16.5" thickBot="1">
      <c r="C1014" s="202"/>
      <c r="D1014" s="205"/>
      <c r="E1014" s="15"/>
      <c r="F1014" s="15"/>
      <c r="G1014" s="15"/>
      <c r="H1014" s="15"/>
      <c r="I1014" s="16"/>
      <c r="J1014" s="205"/>
    </row>
    <row r="1015" spans="3:13" ht="16.5" thickBot="1">
      <c r="C1015" s="197">
        <v>1</v>
      </c>
      <c r="D1015" s="7">
        <v>1</v>
      </c>
      <c r="E1015" s="7">
        <v>25</v>
      </c>
      <c r="F1015" s="7">
        <v>5</v>
      </c>
      <c r="G1015" s="23">
        <v>4.9930000000000003</v>
      </c>
      <c r="H1015" s="7">
        <f>G1015-F1015</f>
        <v>-6.9999999999996732E-3</v>
      </c>
      <c r="I1015" s="7">
        <f>((G1015-F1015)/F1015)*100</f>
        <v>-0.13999999999999346</v>
      </c>
      <c r="J1015" s="8"/>
    </row>
    <row r="1016" spans="3:13" ht="16.5" thickBot="1">
      <c r="C1016" s="198"/>
      <c r="D1016" s="7">
        <v>2</v>
      </c>
      <c r="E1016" s="7">
        <v>25</v>
      </c>
      <c r="F1016" s="7">
        <v>5</v>
      </c>
      <c r="G1016" s="23">
        <v>4.9939999999999998</v>
      </c>
      <c r="H1016" s="7">
        <f>G1016-F1016</f>
        <v>-6.0000000000002274E-3</v>
      </c>
      <c r="I1016" s="7">
        <f>((G1016-F1016)/F1016)*100</f>
        <v>-0.12000000000000455</v>
      </c>
      <c r="J1016" s="8"/>
      <c r="M1016" s="24">
        <f>(I1015+I1016)/2</f>
        <v>-0.12999999999999901</v>
      </c>
    </row>
    <row r="1018" spans="3:13">
      <c r="D1018" s="6" t="s">
        <v>47</v>
      </c>
    </row>
    <row r="1019" spans="3:13">
      <c r="C1019" s="6"/>
    </row>
    <row r="1020" spans="3:13" ht="18.75">
      <c r="C1020" s="6"/>
      <c r="D1020" s="34" t="s">
        <v>66</v>
      </c>
      <c r="E1020" s="34"/>
      <c r="F1020" s="34"/>
      <c r="G1020" s="36" t="s">
        <v>73</v>
      </c>
      <c r="H1020" s="36"/>
      <c r="I1020" s="36"/>
      <c r="J1020" s="36"/>
      <c r="K1020" s="36"/>
      <c r="L1020" s="36"/>
      <c r="M1020" s="36"/>
    </row>
    <row r="1021" spans="3:13">
      <c r="C1021" s="6"/>
      <c r="E1021" s="4"/>
      <c r="F1021" s="4"/>
      <c r="G1021" s="4"/>
      <c r="H1021" s="4"/>
      <c r="I1021" s="4"/>
      <c r="J1021" s="4"/>
    </row>
    <row r="1022" spans="3:13">
      <c r="C1022" s="6"/>
      <c r="E1022" s="1" t="s">
        <v>68</v>
      </c>
    </row>
    <row r="1023" spans="3:13"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</row>
    <row r="1024" spans="3:13">
      <c r="C1024" s="22" t="s">
        <v>194</v>
      </c>
      <c r="E1024" s="22"/>
      <c r="F1024" s="22"/>
      <c r="G1024" s="22"/>
      <c r="H1024" s="22"/>
      <c r="I1024" s="22"/>
      <c r="J1024" s="22"/>
      <c r="K1024" s="22"/>
      <c r="L1024" s="22"/>
      <c r="M1024" s="22"/>
    </row>
    <row r="1025" spans="3:13"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</row>
    <row r="1026" spans="3:13">
      <c r="C1026" s="6"/>
      <c r="D1026" s="6"/>
    </row>
    <row r="1028" spans="3:13">
      <c r="J1028" s="213" t="s">
        <v>0</v>
      </c>
      <c r="K1028" s="213"/>
      <c r="L1028" s="213"/>
      <c r="M1028" s="213"/>
    </row>
    <row r="1029" spans="3:13">
      <c r="J1029" s="213" t="s">
        <v>1</v>
      </c>
      <c r="K1029" s="213"/>
      <c r="L1029" s="213"/>
      <c r="M1029" s="213"/>
    </row>
    <row r="1030" spans="3:13">
      <c r="J1030" s="213" t="s">
        <v>59</v>
      </c>
      <c r="K1030" s="213"/>
      <c r="L1030" s="213"/>
      <c r="M1030" s="213"/>
    </row>
    <row r="1031" spans="3:13">
      <c r="J1031" s="213" t="s">
        <v>2</v>
      </c>
      <c r="K1031" s="213"/>
      <c r="L1031" s="213"/>
      <c r="M1031" s="213"/>
    </row>
    <row r="1032" spans="3:13">
      <c r="J1032" s="213"/>
      <c r="K1032" s="213"/>
      <c r="L1032" s="213"/>
      <c r="M1032" s="213"/>
    </row>
    <row r="1033" spans="3:13">
      <c r="J1033" s="43"/>
      <c r="K1033" s="43"/>
      <c r="L1033" s="43"/>
      <c r="M1033" s="43"/>
    </row>
    <row r="1034" spans="3:13">
      <c r="I1034" s="3" t="s">
        <v>58</v>
      </c>
      <c r="K1034" s="213" t="s">
        <v>71</v>
      </c>
      <c r="L1034" s="213"/>
      <c r="M1034" s="213"/>
    </row>
    <row r="1036" spans="3:13">
      <c r="C1036" s="1" t="s">
        <v>3</v>
      </c>
      <c r="J1036" s="4" t="s">
        <v>56</v>
      </c>
      <c r="K1036" s="4"/>
      <c r="L1036" s="4"/>
      <c r="M1036" s="43">
        <v>14</v>
      </c>
    </row>
    <row r="1038" spans="3:13">
      <c r="C1038" s="1" t="s">
        <v>4</v>
      </c>
      <c r="E1038" s="214" t="str">
        <f>K1034</f>
        <v>14.03.2023y</v>
      </c>
      <c r="F1038" s="214"/>
      <c r="G1038" s="43"/>
      <c r="H1038" s="43"/>
      <c r="I1038" s="4"/>
      <c r="J1038" s="4" t="s">
        <v>5</v>
      </c>
      <c r="K1038" s="4"/>
      <c r="L1038" s="214" t="str">
        <f>E1038</f>
        <v>14.03.2023y</v>
      </c>
      <c r="M1038" s="214"/>
    </row>
    <row r="1041" spans="3:13">
      <c r="C1041" s="211" t="s">
        <v>7</v>
      </c>
      <c r="D1041" s="211"/>
      <c r="E1041" s="38" t="s">
        <v>193</v>
      </c>
      <c r="F1041" s="38"/>
      <c r="G1041" s="38"/>
      <c r="H1041" s="38"/>
      <c r="I1041" s="38"/>
      <c r="J1041" s="38"/>
      <c r="K1041" s="38"/>
      <c r="L1041" s="38"/>
      <c r="M1041" s="38"/>
    </row>
    <row r="1042" spans="3:13">
      <c r="C1042" s="211" t="s">
        <v>6</v>
      </c>
      <c r="D1042" s="211"/>
      <c r="E1042" s="38" t="s">
        <v>60</v>
      </c>
      <c r="F1042" s="38"/>
      <c r="G1042" s="38"/>
      <c r="H1042" s="38"/>
      <c r="I1042" s="38"/>
      <c r="J1042" s="38"/>
      <c r="K1042" s="38"/>
      <c r="L1042" s="38"/>
      <c r="M1042" s="38"/>
    </row>
    <row r="1043" spans="3:13">
      <c r="C1043" s="42"/>
      <c r="D1043" s="42"/>
      <c r="E1043" s="32" t="s">
        <v>61</v>
      </c>
      <c r="F1043" s="32"/>
      <c r="G1043" s="32"/>
      <c r="H1043" s="32"/>
      <c r="I1043" s="32"/>
      <c r="J1043" s="32"/>
      <c r="K1043" s="32"/>
      <c r="L1043" s="32"/>
      <c r="M1043" s="32"/>
    </row>
    <row r="1044" spans="3:13">
      <c r="C1044" s="42"/>
      <c r="D1044" s="42"/>
      <c r="E1044" s="38" t="s">
        <v>62</v>
      </c>
      <c r="F1044" s="38"/>
      <c r="G1044" s="38"/>
      <c r="H1044" s="38"/>
      <c r="I1044" s="38"/>
      <c r="J1044" s="38"/>
      <c r="K1044" s="38"/>
      <c r="L1044" s="38"/>
      <c r="M1044" s="38"/>
    </row>
    <row r="1045" spans="3:13">
      <c r="E1045" s="4"/>
      <c r="F1045" s="4"/>
      <c r="G1045" s="4"/>
      <c r="H1045" s="4"/>
      <c r="I1045" s="4"/>
      <c r="J1045" s="4"/>
      <c r="K1045" s="4"/>
    </row>
    <row r="1047" spans="3:13">
      <c r="C1047" s="4" t="s">
        <v>8</v>
      </c>
      <c r="D1047" s="4"/>
      <c r="E1047" s="212" t="s">
        <v>63</v>
      </c>
      <c r="F1047" s="212"/>
      <c r="G1047" s="212"/>
      <c r="H1047" s="212"/>
      <c r="I1047" s="212"/>
      <c r="J1047" s="212"/>
    </row>
    <row r="1048" spans="3:13">
      <c r="C1048" s="4" t="s">
        <v>9</v>
      </c>
      <c r="D1048" s="4"/>
      <c r="E1048" s="212"/>
      <c r="F1048" s="212"/>
      <c r="G1048" s="212"/>
      <c r="H1048" s="212"/>
      <c r="I1048" s="212"/>
      <c r="J1048" s="212"/>
    </row>
    <row r="1050" spans="3:13">
      <c r="C1050" s="206" t="s">
        <v>10</v>
      </c>
      <c r="D1050" s="206"/>
      <c r="E1050" s="213" t="s">
        <v>11</v>
      </c>
      <c r="F1050" s="213"/>
      <c r="G1050" s="213"/>
      <c r="H1050" s="213"/>
      <c r="I1050" s="213"/>
      <c r="J1050" s="213"/>
    </row>
    <row r="1052" spans="3:13">
      <c r="C1052" s="206" t="s">
        <v>12</v>
      </c>
      <c r="D1052" s="206"/>
      <c r="E1052" s="215" t="s">
        <v>13</v>
      </c>
      <c r="F1052" s="215"/>
      <c r="G1052" s="215"/>
      <c r="H1052" s="215"/>
      <c r="I1052" s="215"/>
      <c r="J1052" s="215"/>
      <c r="K1052" s="215"/>
      <c r="L1052" s="215"/>
      <c r="M1052" s="215"/>
    </row>
    <row r="1053" spans="3:13">
      <c r="C1053" s="40"/>
      <c r="D1053" s="40"/>
      <c r="E1053" s="41"/>
      <c r="F1053" s="41"/>
      <c r="G1053" s="41"/>
      <c r="H1053" s="41"/>
      <c r="I1053" s="41"/>
      <c r="J1053" s="41"/>
      <c r="K1053" s="41"/>
      <c r="L1053" s="41"/>
      <c r="M1053" s="41"/>
    </row>
    <row r="1054" spans="3:13">
      <c r="C1054" s="208" t="s">
        <v>64</v>
      </c>
      <c r="D1054" s="208"/>
      <c r="E1054" s="209" t="s">
        <v>65</v>
      </c>
      <c r="F1054" s="209"/>
      <c r="G1054" s="209"/>
      <c r="H1054" s="209"/>
      <c r="I1054" s="209"/>
      <c r="J1054" s="209"/>
      <c r="K1054" s="209"/>
      <c r="L1054" s="209"/>
      <c r="M1054" s="209"/>
    </row>
    <row r="1055" spans="3:13">
      <c r="E1055" s="4"/>
      <c r="F1055" s="4"/>
      <c r="G1055" s="4"/>
      <c r="H1055" s="4"/>
      <c r="I1055" s="4"/>
      <c r="J1055" s="4"/>
    </row>
    <row r="1056" spans="3:13">
      <c r="C1056" s="206" t="s">
        <v>14</v>
      </c>
      <c r="D1056" s="206"/>
      <c r="E1056" s="210" t="s">
        <v>55</v>
      </c>
      <c r="F1056" s="210"/>
      <c r="G1056" s="210"/>
      <c r="H1056" s="210"/>
      <c r="I1056" s="210"/>
    </row>
    <row r="1057" spans="3:13">
      <c r="C1057" s="40"/>
      <c r="D1057" s="40"/>
      <c r="E1057" s="210"/>
      <c r="F1057" s="210"/>
      <c r="G1057" s="210"/>
      <c r="H1057" s="210"/>
      <c r="I1057" s="210"/>
    </row>
    <row r="1058" spans="3:13">
      <c r="C1058" s="40"/>
      <c r="D1058" s="40"/>
      <c r="E1058" s="210"/>
      <c r="F1058" s="210"/>
      <c r="G1058" s="210"/>
      <c r="H1058" s="210"/>
      <c r="I1058" s="210"/>
    </row>
    <row r="1060" spans="3:13">
      <c r="C1060" s="206" t="s">
        <v>15</v>
      </c>
      <c r="D1060" s="206"/>
      <c r="E1060" s="207" t="s">
        <v>54</v>
      </c>
      <c r="F1060" s="199"/>
      <c r="G1060" s="199"/>
      <c r="H1060" s="199"/>
      <c r="I1060" s="199"/>
      <c r="J1060" s="199"/>
      <c r="K1060" s="199"/>
      <c r="L1060" s="199"/>
      <c r="M1060" s="199"/>
    </row>
    <row r="1061" spans="3:13">
      <c r="E1061" s="199" t="s">
        <v>53</v>
      </c>
      <c r="F1061" s="199"/>
      <c r="G1061" s="199"/>
      <c r="H1061" s="199"/>
      <c r="I1061" s="199"/>
      <c r="J1061" s="199"/>
      <c r="K1061" s="199"/>
      <c r="L1061" s="199"/>
      <c r="M1061" s="199"/>
    </row>
    <row r="1062" spans="3:13">
      <c r="E1062" s="199" t="s">
        <v>51</v>
      </c>
      <c r="F1062" s="199"/>
      <c r="G1062" s="199"/>
      <c r="H1062" s="199"/>
      <c r="I1062" s="199"/>
      <c r="J1062" s="199"/>
      <c r="K1062" s="199"/>
      <c r="L1062" s="199"/>
      <c r="M1062" s="199"/>
    </row>
    <row r="1063" spans="3:13">
      <c r="E1063" s="207" t="s">
        <v>48</v>
      </c>
      <c r="F1063" s="199"/>
      <c r="G1063" s="199"/>
      <c r="H1063" s="199"/>
      <c r="I1063" s="199"/>
      <c r="J1063" s="199"/>
      <c r="K1063" s="199"/>
      <c r="L1063" s="199"/>
      <c r="M1063" s="199"/>
    </row>
    <row r="1064" spans="3:13">
      <c r="E1064" s="199" t="s">
        <v>52</v>
      </c>
      <c r="F1064" s="199"/>
      <c r="G1064" s="199"/>
      <c r="H1064" s="199"/>
      <c r="I1064" s="199"/>
      <c r="J1064" s="199"/>
      <c r="K1064" s="199"/>
      <c r="L1064" s="199"/>
      <c r="M1064" s="199"/>
    </row>
    <row r="1065" spans="3:13">
      <c r="E1065" s="199" t="s">
        <v>16</v>
      </c>
      <c r="F1065" s="199"/>
      <c r="G1065" s="199"/>
      <c r="H1065" s="199"/>
      <c r="I1065" s="199"/>
      <c r="J1065" s="199"/>
      <c r="K1065" s="199"/>
      <c r="L1065" s="199"/>
      <c r="M1065" s="199"/>
    </row>
    <row r="1066" spans="3:13">
      <c r="C1066" s="20"/>
      <c r="D1066" s="20"/>
      <c r="E1066" s="20"/>
      <c r="F1066" s="20"/>
      <c r="G1066" s="20"/>
      <c r="H1066" s="20"/>
      <c r="I1066" s="20"/>
      <c r="J1066" s="20"/>
      <c r="K1066" s="20"/>
      <c r="L1066" s="20"/>
      <c r="M1066" s="20"/>
    </row>
    <row r="1067" spans="3:13">
      <c r="C1067" s="19" t="s">
        <v>17</v>
      </c>
      <c r="D1067" s="20"/>
      <c r="E1067" s="20"/>
      <c r="F1067" s="20"/>
      <c r="G1067" s="20"/>
      <c r="H1067" s="20"/>
      <c r="I1067" s="20"/>
      <c r="J1067" s="20"/>
      <c r="K1067" s="20"/>
      <c r="L1067" s="20"/>
      <c r="M1067" s="20"/>
    </row>
    <row r="1068" spans="3:13">
      <c r="C1068" s="21" t="s">
        <v>18</v>
      </c>
      <c r="D1068" s="20"/>
      <c r="E1068" s="20"/>
      <c r="F1068" s="20"/>
      <c r="G1068" s="20"/>
      <c r="H1068" s="20"/>
      <c r="I1068" s="20"/>
      <c r="J1068" s="20"/>
      <c r="K1068" s="20"/>
      <c r="L1068" s="20"/>
      <c r="M1068" s="20"/>
    </row>
    <row r="1069" spans="3:13">
      <c r="C1069" s="19" t="s">
        <v>19</v>
      </c>
      <c r="D1069" s="20"/>
      <c r="E1069" s="20"/>
      <c r="F1069" s="20"/>
      <c r="G1069" s="20"/>
      <c r="H1069" s="20"/>
      <c r="I1069" s="20"/>
      <c r="J1069" s="20"/>
      <c r="K1069" s="20"/>
      <c r="L1069" s="20"/>
      <c r="M1069" s="20"/>
    </row>
    <row r="1070" spans="3:13">
      <c r="C1070" s="21" t="s">
        <v>20</v>
      </c>
      <c r="D1070" s="20"/>
      <c r="E1070" s="20"/>
      <c r="F1070" s="20"/>
      <c r="G1070" s="20"/>
      <c r="H1070" s="20"/>
      <c r="I1070" s="20"/>
      <c r="J1070" s="20"/>
      <c r="K1070" s="20"/>
      <c r="L1070" s="20"/>
      <c r="M1070" s="20"/>
    </row>
    <row r="1071" spans="3:13">
      <c r="C1071" s="21" t="s">
        <v>21</v>
      </c>
      <c r="D1071" s="20"/>
      <c r="E1071" s="20"/>
      <c r="F1071" s="20"/>
      <c r="G1071" s="20"/>
      <c r="H1071" s="20"/>
      <c r="I1071" s="20"/>
      <c r="J1071" s="20"/>
      <c r="K1071" s="20"/>
      <c r="L1071" s="20"/>
      <c r="M1071" s="20"/>
    </row>
    <row r="1072" spans="3:13">
      <c r="C1072" s="21" t="s">
        <v>22</v>
      </c>
      <c r="D1072" s="20"/>
      <c r="E1072" s="20"/>
      <c r="F1072" s="20"/>
      <c r="G1072" s="20"/>
      <c r="H1072" s="20"/>
      <c r="I1072" s="20"/>
      <c r="J1072" s="20"/>
      <c r="K1072" s="20"/>
      <c r="L1072" s="20"/>
      <c r="M1072" s="20"/>
    </row>
    <row r="1073" spans="3:13">
      <c r="C1073" s="21" t="s">
        <v>23</v>
      </c>
      <c r="D1073" s="20"/>
      <c r="E1073" s="20"/>
      <c r="F1073" s="20"/>
      <c r="G1073" s="20"/>
      <c r="H1073" s="20"/>
      <c r="I1073" s="20"/>
      <c r="J1073" s="20"/>
      <c r="K1073" s="20"/>
      <c r="L1073" s="20"/>
      <c r="M1073" s="20"/>
    </row>
    <row r="1074" spans="3:13">
      <c r="C1074" s="21" t="s">
        <v>24</v>
      </c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</row>
    <row r="1075" spans="3:13">
      <c r="C1075" s="21" t="s">
        <v>25</v>
      </c>
      <c r="D1075" s="20"/>
      <c r="E1075" s="20"/>
      <c r="F1075" s="20"/>
      <c r="G1075" s="20"/>
      <c r="H1075" s="20"/>
      <c r="I1075" s="20"/>
      <c r="J1075" s="20"/>
      <c r="K1075" s="20"/>
      <c r="L1075" s="20"/>
      <c r="M1075" s="20"/>
    </row>
    <row r="1076" spans="3:13">
      <c r="C1076" s="21" t="s">
        <v>26</v>
      </c>
      <c r="D1076" s="20"/>
      <c r="E1076" s="20"/>
      <c r="F1076" s="20"/>
      <c r="G1076" s="20"/>
      <c r="H1076" s="20"/>
      <c r="I1076" s="20"/>
      <c r="J1076" s="20"/>
      <c r="K1076" s="20"/>
      <c r="L1076" s="20"/>
      <c r="M1076" s="20"/>
    </row>
    <row r="1077" spans="3:13">
      <c r="C1077" s="21" t="s">
        <v>27</v>
      </c>
      <c r="D1077" s="20"/>
      <c r="E1077" s="20"/>
      <c r="F1077" s="20"/>
      <c r="G1077" s="20"/>
      <c r="H1077" s="20"/>
      <c r="I1077" s="20"/>
      <c r="J1077" s="20"/>
      <c r="K1077" s="20"/>
      <c r="L1077" s="20"/>
      <c r="M1077" s="20"/>
    </row>
    <row r="1078" spans="3:13">
      <c r="C1078" s="5" t="s">
        <v>28</v>
      </c>
    </row>
    <row r="1079" spans="3:13">
      <c r="C1079" s="5" t="s">
        <v>29</v>
      </c>
    </row>
    <row r="1080" spans="3:13">
      <c r="C1080" s="5" t="s">
        <v>30</v>
      </c>
    </row>
    <row r="1081" spans="3:13">
      <c r="C1081" s="5"/>
    </row>
    <row r="1082" spans="3:13">
      <c r="C1082" s="5" t="s">
        <v>31</v>
      </c>
    </row>
    <row r="1083" spans="3:13">
      <c r="C1083" s="5" t="s">
        <v>32</v>
      </c>
    </row>
    <row r="1084" spans="3:13">
      <c r="C1084" s="5" t="s">
        <v>33</v>
      </c>
    </row>
    <row r="1085" spans="3:13">
      <c r="C1085" s="5"/>
    </row>
    <row r="1086" spans="3:13">
      <c r="C1086" s="5" t="s">
        <v>34</v>
      </c>
    </row>
    <row r="1087" spans="3:13" ht="16.5" thickBot="1">
      <c r="C1087" s="5" t="s">
        <v>35</v>
      </c>
    </row>
    <row r="1088" spans="3:13" ht="25.5">
      <c r="C1088" s="200" t="s">
        <v>36</v>
      </c>
      <c r="D1088" s="203" t="s">
        <v>37</v>
      </c>
      <c r="E1088" s="9" t="s">
        <v>38</v>
      </c>
      <c r="F1088" s="10" t="s">
        <v>40</v>
      </c>
      <c r="G1088" s="10" t="s">
        <v>41</v>
      </c>
      <c r="H1088" s="9" t="s">
        <v>42</v>
      </c>
      <c r="I1088" s="9" t="s">
        <v>44</v>
      </c>
      <c r="J1088" s="203" t="s">
        <v>46</v>
      </c>
    </row>
    <row r="1089" spans="3:13">
      <c r="C1089" s="201"/>
      <c r="D1089" s="204"/>
      <c r="E1089" s="11"/>
      <c r="F1089" s="11" t="s">
        <v>49</v>
      </c>
      <c r="G1089" s="11" t="s">
        <v>50</v>
      </c>
      <c r="H1089" s="12"/>
      <c r="I1089" s="11"/>
      <c r="J1089" s="204"/>
    </row>
    <row r="1090" spans="3:13">
      <c r="C1090" s="201"/>
      <c r="D1090" s="204"/>
      <c r="E1090" s="13" t="s">
        <v>39</v>
      </c>
      <c r="F1090" s="14"/>
      <c r="G1090" s="14"/>
      <c r="H1090" s="12" t="s">
        <v>43</v>
      </c>
      <c r="I1090" s="11" t="s">
        <v>45</v>
      </c>
      <c r="J1090" s="204"/>
    </row>
    <row r="1091" spans="3:13" ht="16.5" thickBot="1">
      <c r="C1091" s="202"/>
      <c r="D1091" s="205"/>
      <c r="E1091" s="15"/>
      <c r="F1091" s="15"/>
      <c r="G1091" s="15"/>
      <c r="H1091" s="15"/>
      <c r="I1091" s="16"/>
      <c r="J1091" s="205"/>
    </row>
    <row r="1092" spans="3:13" ht="16.5" thickBot="1">
      <c r="C1092" s="197">
        <v>1</v>
      </c>
      <c r="D1092" s="7">
        <v>1</v>
      </c>
      <c r="E1092" s="7">
        <v>25</v>
      </c>
      <c r="F1092" s="7">
        <v>5</v>
      </c>
      <c r="G1092" s="23">
        <v>4.9950000000000001</v>
      </c>
      <c r="H1092" s="7">
        <f>G1092-F1092</f>
        <v>-4.9999999999998934E-3</v>
      </c>
      <c r="I1092" s="7">
        <f>((G1092-F1092)/F1092)*100</f>
        <v>-9.9999999999997882E-2</v>
      </c>
      <c r="J1092" s="8"/>
    </row>
    <row r="1093" spans="3:13" ht="16.5" thickBot="1">
      <c r="C1093" s="198"/>
      <c r="D1093" s="7">
        <v>2</v>
      </c>
      <c r="E1093" s="7">
        <v>25</v>
      </c>
      <c r="F1093" s="7">
        <v>5</v>
      </c>
      <c r="G1093" s="23">
        <v>4.9950000000000001</v>
      </c>
      <c r="H1093" s="7">
        <f>G1093-F1093</f>
        <v>-4.9999999999998934E-3</v>
      </c>
      <c r="I1093" s="7">
        <f>((G1093-F1093)/F1093)*100</f>
        <v>-9.9999999999997882E-2</v>
      </c>
      <c r="J1093" s="8"/>
      <c r="M1093" s="24">
        <f>(I1092+I1093)/2</f>
        <v>-9.9999999999997882E-2</v>
      </c>
    </row>
    <row r="1095" spans="3:13">
      <c r="D1095" s="6" t="s">
        <v>47</v>
      </c>
    </row>
    <row r="1096" spans="3:13">
      <c r="C1096" s="6"/>
    </row>
    <row r="1097" spans="3:13" ht="18.75">
      <c r="C1097" s="6"/>
      <c r="D1097" s="34" t="s">
        <v>66</v>
      </c>
      <c r="E1097" s="34"/>
      <c r="F1097" s="34"/>
      <c r="G1097" s="36" t="s">
        <v>73</v>
      </c>
      <c r="H1097" s="36"/>
      <c r="I1097" s="36"/>
      <c r="J1097" s="36"/>
      <c r="K1097" s="36"/>
      <c r="L1097" s="36"/>
      <c r="M1097" s="36"/>
    </row>
    <row r="1098" spans="3:13">
      <c r="C1098" s="6"/>
      <c r="E1098" s="4"/>
      <c r="F1098" s="4"/>
      <c r="G1098" s="4"/>
      <c r="H1098" s="4"/>
      <c r="I1098" s="4"/>
      <c r="J1098" s="4"/>
    </row>
    <row r="1099" spans="3:13">
      <c r="C1099" s="6"/>
      <c r="E1099" s="1" t="s">
        <v>68</v>
      </c>
    </row>
    <row r="1100" spans="3:13">
      <c r="C1100" s="22"/>
      <c r="D1100" s="22"/>
      <c r="E1100" s="22"/>
      <c r="F1100" s="22"/>
      <c r="G1100" s="22"/>
      <c r="H1100" s="22"/>
      <c r="I1100" s="22"/>
      <c r="J1100" s="22"/>
      <c r="K1100" s="22"/>
      <c r="L1100" s="22"/>
      <c r="M1100" s="22"/>
    </row>
    <row r="1101" spans="3:13">
      <c r="C1101" s="22" t="s">
        <v>194</v>
      </c>
      <c r="E1101" s="22"/>
      <c r="F1101" s="22"/>
      <c r="G1101" s="22"/>
      <c r="H1101" s="22"/>
      <c r="I1101" s="22"/>
      <c r="J1101" s="22"/>
      <c r="K1101" s="22"/>
      <c r="L1101" s="22"/>
      <c r="M1101" s="22"/>
    </row>
    <row r="1102" spans="3:13">
      <c r="C1102" s="22"/>
      <c r="D1102" s="22"/>
      <c r="E1102" s="22"/>
      <c r="F1102" s="22"/>
      <c r="G1102" s="22"/>
      <c r="H1102" s="22"/>
      <c r="I1102" s="22"/>
      <c r="J1102" s="22"/>
      <c r="K1102" s="22"/>
      <c r="L1102" s="22"/>
      <c r="M1102" s="22"/>
    </row>
    <row r="1103" spans="3:13">
      <c r="C1103" s="6"/>
      <c r="D1103" s="6"/>
    </row>
    <row r="1105" spans="3:13">
      <c r="J1105" s="213" t="s">
        <v>0</v>
      </c>
      <c r="K1105" s="213"/>
      <c r="L1105" s="213"/>
      <c r="M1105" s="213"/>
    </row>
    <row r="1106" spans="3:13">
      <c r="J1106" s="213" t="s">
        <v>1</v>
      </c>
      <c r="K1106" s="213"/>
      <c r="L1106" s="213"/>
      <c r="M1106" s="213"/>
    </row>
    <row r="1107" spans="3:13">
      <c r="J1107" s="213" t="s">
        <v>59</v>
      </c>
      <c r="K1107" s="213"/>
      <c r="L1107" s="213"/>
      <c r="M1107" s="213"/>
    </row>
    <row r="1108" spans="3:13">
      <c r="J1108" s="213" t="s">
        <v>2</v>
      </c>
      <c r="K1108" s="213"/>
      <c r="L1108" s="213"/>
      <c r="M1108" s="213"/>
    </row>
    <row r="1109" spans="3:13">
      <c r="J1109" s="213"/>
      <c r="K1109" s="213"/>
      <c r="L1109" s="213"/>
      <c r="M1109" s="213"/>
    </row>
    <row r="1110" spans="3:13">
      <c r="J1110" s="43"/>
      <c r="K1110" s="43"/>
      <c r="L1110" s="43"/>
      <c r="M1110" s="43"/>
    </row>
    <row r="1111" spans="3:13">
      <c r="I1111" s="3" t="s">
        <v>58</v>
      </c>
      <c r="K1111" s="213" t="s">
        <v>71</v>
      </c>
      <c r="L1111" s="213"/>
      <c r="M1111" s="213"/>
    </row>
    <row r="1113" spans="3:13">
      <c r="C1113" s="1" t="s">
        <v>3</v>
      </c>
      <c r="J1113" s="4" t="s">
        <v>56</v>
      </c>
      <c r="K1113" s="4"/>
      <c r="L1113" s="4"/>
      <c r="M1113" s="43">
        <v>15</v>
      </c>
    </row>
    <row r="1115" spans="3:13">
      <c r="C1115" s="1" t="s">
        <v>4</v>
      </c>
      <c r="E1115" s="214" t="str">
        <f>K1111</f>
        <v>14.03.2023y</v>
      </c>
      <c r="F1115" s="214"/>
      <c r="G1115" s="43"/>
      <c r="H1115" s="43"/>
      <c r="I1115" s="4"/>
      <c r="J1115" s="4" t="s">
        <v>5</v>
      </c>
      <c r="K1115" s="4"/>
      <c r="L1115" s="214" t="str">
        <f>E1115</f>
        <v>14.03.2023y</v>
      </c>
      <c r="M1115" s="214"/>
    </row>
    <row r="1118" spans="3:13">
      <c r="C1118" s="211" t="s">
        <v>7</v>
      </c>
      <c r="D1118" s="211"/>
      <c r="E1118" s="38" t="s">
        <v>193</v>
      </c>
      <c r="F1118" s="38"/>
      <c r="G1118" s="38"/>
      <c r="H1118" s="38"/>
      <c r="I1118" s="38"/>
      <c r="J1118" s="38"/>
      <c r="K1118" s="38"/>
      <c r="L1118" s="38"/>
      <c r="M1118" s="38"/>
    </row>
    <row r="1119" spans="3:13">
      <c r="C1119" s="211" t="s">
        <v>6</v>
      </c>
      <c r="D1119" s="211"/>
      <c r="E1119" s="38" t="s">
        <v>60</v>
      </c>
      <c r="F1119" s="38"/>
      <c r="G1119" s="38"/>
      <c r="H1119" s="38"/>
      <c r="I1119" s="38"/>
      <c r="J1119" s="38"/>
      <c r="K1119" s="38"/>
      <c r="L1119" s="38"/>
      <c r="M1119" s="38"/>
    </row>
    <row r="1120" spans="3:13">
      <c r="C1120" s="42"/>
      <c r="D1120" s="42"/>
      <c r="E1120" s="32" t="s">
        <v>61</v>
      </c>
      <c r="F1120" s="32"/>
      <c r="G1120" s="32"/>
      <c r="H1120" s="32"/>
      <c r="I1120" s="32"/>
      <c r="J1120" s="32"/>
      <c r="K1120" s="32"/>
      <c r="L1120" s="32"/>
      <c r="M1120" s="32"/>
    </row>
    <row r="1121" spans="3:13">
      <c r="C1121" s="42"/>
      <c r="D1121" s="42"/>
      <c r="E1121" s="38" t="s">
        <v>62</v>
      </c>
      <c r="F1121" s="38"/>
      <c r="G1121" s="38"/>
      <c r="H1121" s="38"/>
      <c r="I1121" s="38"/>
      <c r="J1121" s="38"/>
      <c r="K1121" s="38"/>
      <c r="L1121" s="38"/>
      <c r="M1121" s="38"/>
    </row>
    <row r="1122" spans="3:13">
      <c r="E1122" s="4"/>
      <c r="F1122" s="4"/>
      <c r="G1122" s="4"/>
      <c r="H1122" s="4"/>
      <c r="I1122" s="4"/>
      <c r="J1122" s="4"/>
      <c r="K1122" s="4"/>
    </row>
    <row r="1124" spans="3:13">
      <c r="C1124" s="4" t="s">
        <v>8</v>
      </c>
      <c r="D1124" s="4"/>
      <c r="E1124" s="212" t="s">
        <v>63</v>
      </c>
      <c r="F1124" s="212"/>
      <c r="G1124" s="212"/>
      <c r="H1124" s="212"/>
      <c r="I1124" s="212"/>
      <c r="J1124" s="212"/>
    </row>
    <row r="1125" spans="3:13">
      <c r="C1125" s="4" t="s">
        <v>9</v>
      </c>
      <c r="D1125" s="4"/>
      <c r="E1125" s="212"/>
      <c r="F1125" s="212"/>
      <c r="G1125" s="212"/>
      <c r="H1125" s="212"/>
      <c r="I1125" s="212"/>
      <c r="J1125" s="212"/>
    </row>
    <row r="1127" spans="3:13">
      <c r="C1127" s="206" t="s">
        <v>10</v>
      </c>
      <c r="D1127" s="206"/>
      <c r="E1127" s="213" t="s">
        <v>11</v>
      </c>
      <c r="F1127" s="213"/>
      <c r="G1127" s="213"/>
      <c r="H1127" s="213"/>
      <c r="I1127" s="213"/>
      <c r="J1127" s="213"/>
    </row>
    <row r="1129" spans="3:13">
      <c r="C1129" s="206" t="s">
        <v>12</v>
      </c>
      <c r="D1129" s="206"/>
      <c r="E1129" s="215" t="s">
        <v>13</v>
      </c>
      <c r="F1129" s="215"/>
      <c r="G1129" s="215"/>
      <c r="H1129" s="215"/>
      <c r="I1129" s="215"/>
      <c r="J1129" s="215"/>
      <c r="K1129" s="215"/>
      <c r="L1129" s="215"/>
      <c r="M1129" s="215"/>
    </row>
    <row r="1130" spans="3:13">
      <c r="C1130" s="40"/>
      <c r="D1130" s="40"/>
      <c r="E1130" s="41"/>
      <c r="F1130" s="41"/>
      <c r="G1130" s="41"/>
      <c r="H1130" s="41"/>
      <c r="I1130" s="41"/>
      <c r="J1130" s="41"/>
      <c r="K1130" s="41"/>
      <c r="L1130" s="41"/>
      <c r="M1130" s="41"/>
    </row>
    <row r="1131" spans="3:13">
      <c r="C1131" s="208" t="s">
        <v>64</v>
      </c>
      <c r="D1131" s="208"/>
      <c r="E1131" s="209" t="s">
        <v>65</v>
      </c>
      <c r="F1131" s="209"/>
      <c r="G1131" s="209"/>
      <c r="H1131" s="209"/>
      <c r="I1131" s="209"/>
      <c r="J1131" s="209"/>
      <c r="K1131" s="209"/>
      <c r="L1131" s="209"/>
      <c r="M1131" s="209"/>
    </row>
    <row r="1132" spans="3:13">
      <c r="E1132" s="4"/>
      <c r="F1132" s="4"/>
      <c r="G1132" s="4"/>
      <c r="H1132" s="4"/>
      <c r="I1132" s="4"/>
      <c r="J1132" s="4"/>
    </row>
    <row r="1133" spans="3:13">
      <c r="C1133" s="206" t="s">
        <v>14</v>
      </c>
      <c r="D1133" s="206"/>
      <c r="E1133" s="210" t="s">
        <v>55</v>
      </c>
      <c r="F1133" s="210"/>
      <c r="G1133" s="210"/>
      <c r="H1133" s="210"/>
      <c r="I1133" s="210"/>
    </row>
    <row r="1134" spans="3:13">
      <c r="C1134" s="40"/>
      <c r="D1134" s="40"/>
      <c r="E1134" s="210"/>
      <c r="F1134" s="210"/>
      <c r="G1134" s="210"/>
      <c r="H1134" s="210"/>
      <c r="I1134" s="210"/>
    </row>
    <row r="1135" spans="3:13">
      <c r="C1135" s="40"/>
      <c r="D1135" s="40"/>
      <c r="E1135" s="210"/>
      <c r="F1135" s="210"/>
      <c r="G1135" s="210"/>
      <c r="H1135" s="210"/>
      <c r="I1135" s="210"/>
    </row>
    <row r="1137" spans="3:13">
      <c r="C1137" s="206" t="s">
        <v>15</v>
      </c>
      <c r="D1137" s="206"/>
      <c r="E1137" s="207" t="s">
        <v>54</v>
      </c>
      <c r="F1137" s="199"/>
      <c r="G1137" s="199"/>
      <c r="H1137" s="199"/>
      <c r="I1137" s="199"/>
      <c r="J1137" s="199"/>
      <c r="K1137" s="199"/>
      <c r="L1137" s="199"/>
      <c r="M1137" s="199"/>
    </row>
    <row r="1138" spans="3:13">
      <c r="E1138" s="199" t="s">
        <v>53</v>
      </c>
      <c r="F1138" s="199"/>
      <c r="G1138" s="199"/>
      <c r="H1138" s="199"/>
      <c r="I1138" s="199"/>
      <c r="J1138" s="199"/>
      <c r="K1138" s="199"/>
      <c r="L1138" s="199"/>
      <c r="M1138" s="199"/>
    </row>
    <row r="1139" spans="3:13">
      <c r="E1139" s="199" t="s">
        <v>51</v>
      </c>
      <c r="F1139" s="199"/>
      <c r="G1139" s="199"/>
      <c r="H1139" s="199"/>
      <c r="I1139" s="199"/>
      <c r="J1139" s="199"/>
      <c r="K1139" s="199"/>
      <c r="L1139" s="199"/>
      <c r="M1139" s="199"/>
    </row>
    <row r="1140" spans="3:13">
      <c r="E1140" s="207" t="s">
        <v>48</v>
      </c>
      <c r="F1140" s="199"/>
      <c r="G1140" s="199"/>
      <c r="H1140" s="199"/>
      <c r="I1140" s="199"/>
      <c r="J1140" s="199"/>
      <c r="K1140" s="199"/>
      <c r="L1140" s="199"/>
      <c r="M1140" s="199"/>
    </row>
    <row r="1141" spans="3:13">
      <c r="E1141" s="199" t="s">
        <v>52</v>
      </c>
      <c r="F1141" s="199"/>
      <c r="G1141" s="199"/>
      <c r="H1141" s="199"/>
      <c r="I1141" s="199"/>
      <c r="J1141" s="199"/>
      <c r="K1141" s="199"/>
      <c r="L1141" s="199"/>
      <c r="M1141" s="199"/>
    </row>
    <row r="1142" spans="3:13">
      <c r="E1142" s="199" t="s">
        <v>16</v>
      </c>
      <c r="F1142" s="199"/>
      <c r="G1142" s="199"/>
      <c r="H1142" s="199"/>
      <c r="I1142" s="199"/>
      <c r="J1142" s="199"/>
      <c r="K1142" s="199"/>
      <c r="L1142" s="199"/>
      <c r="M1142" s="199"/>
    </row>
    <row r="1143" spans="3:13">
      <c r="C1143" s="20"/>
      <c r="D1143" s="20"/>
      <c r="E1143" s="20"/>
      <c r="F1143" s="20"/>
      <c r="G1143" s="20"/>
      <c r="H1143" s="20"/>
      <c r="I1143" s="20"/>
      <c r="J1143" s="20"/>
      <c r="K1143" s="20"/>
      <c r="L1143" s="20"/>
      <c r="M1143" s="20"/>
    </row>
    <row r="1144" spans="3:13">
      <c r="C1144" s="19" t="s">
        <v>17</v>
      </c>
      <c r="D1144" s="20"/>
      <c r="E1144" s="20"/>
      <c r="F1144" s="20"/>
      <c r="G1144" s="20"/>
      <c r="H1144" s="20"/>
      <c r="I1144" s="20"/>
      <c r="J1144" s="20"/>
      <c r="K1144" s="20"/>
      <c r="L1144" s="20"/>
      <c r="M1144" s="20"/>
    </row>
    <row r="1145" spans="3:13">
      <c r="C1145" s="21" t="s">
        <v>18</v>
      </c>
      <c r="D1145" s="20"/>
      <c r="E1145" s="20"/>
      <c r="F1145" s="20"/>
      <c r="G1145" s="20"/>
      <c r="H1145" s="20"/>
      <c r="I1145" s="20"/>
      <c r="J1145" s="20"/>
      <c r="K1145" s="20"/>
      <c r="L1145" s="20"/>
      <c r="M1145" s="20"/>
    </row>
    <row r="1146" spans="3:13">
      <c r="C1146" s="19" t="s">
        <v>19</v>
      </c>
      <c r="D1146" s="20"/>
      <c r="E1146" s="20"/>
      <c r="F1146" s="20"/>
      <c r="G1146" s="20"/>
      <c r="H1146" s="20"/>
      <c r="I1146" s="20"/>
      <c r="J1146" s="20"/>
      <c r="K1146" s="20"/>
      <c r="L1146" s="20"/>
      <c r="M1146" s="20"/>
    </row>
    <row r="1147" spans="3:13">
      <c r="C1147" s="21" t="s">
        <v>20</v>
      </c>
      <c r="D1147" s="20"/>
      <c r="E1147" s="20"/>
      <c r="F1147" s="20"/>
      <c r="G1147" s="20"/>
      <c r="H1147" s="20"/>
      <c r="I1147" s="20"/>
      <c r="J1147" s="20"/>
      <c r="K1147" s="20"/>
      <c r="L1147" s="20"/>
      <c r="M1147" s="20"/>
    </row>
    <row r="1148" spans="3:13">
      <c r="C1148" s="21" t="s">
        <v>21</v>
      </c>
      <c r="D1148" s="20"/>
      <c r="E1148" s="20"/>
      <c r="F1148" s="20"/>
      <c r="G1148" s="20"/>
      <c r="H1148" s="20"/>
      <c r="I1148" s="20"/>
      <c r="J1148" s="20"/>
      <c r="K1148" s="20"/>
      <c r="L1148" s="20"/>
      <c r="M1148" s="20"/>
    </row>
    <row r="1149" spans="3:13">
      <c r="C1149" s="21" t="s">
        <v>22</v>
      </c>
      <c r="D1149" s="20"/>
      <c r="E1149" s="20"/>
      <c r="F1149" s="20"/>
      <c r="G1149" s="20"/>
      <c r="H1149" s="20"/>
      <c r="I1149" s="20"/>
      <c r="J1149" s="20"/>
      <c r="K1149" s="20"/>
      <c r="L1149" s="20"/>
      <c r="M1149" s="20"/>
    </row>
    <row r="1150" spans="3:13">
      <c r="C1150" s="21" t="s">
        <v>23</v>
      </c>
      <c r="D1150" s="20"/>
      <c r="E1150" s="20"/>
      <c r="F1150" s="20"/>
      <c r="G1150" s="20"/>
      <c r="H1150" s="20"/>
      <c r="I1150" s="20"/>
      <c r="J1150" s="20"/>
      <c r="K1150" s="20"/>
      <c r="L1150" s="20"/>
      <c r="M1150" s="20"/>
    </row>
    <row r="1151" spans="3:13">
      <c r="C1151" s="21" t="s">
        <v>24</v>
      </c>
      <c r="D1151" s="20"/>
      <c r="E1151" s="20"/>
      <c r="F1151" s="20"/>
      <c r="G1151" s="20"/>
      <c r="H1151" s="20"/>
      <c r="I1151" s="20"/>
      <c r="J1151" s="20"/>
      <c r="K1151" s="20"/>
      <c r="L1151" s="20"/>
      <c r="M1151" s="20"/>
    </row>
    <row r="1152" spans="3:13">
      <c r="C1152" s="21" t="s">
        <v>25</v>
      </c>
      <c r="D1152" s="20"/>
      <c r="E1152" s="20"/>
      <c r="F1152" s="20"/>
      <c r="G1152" s="20"/>
      <c r="H1152" s="20"/>
      <c r="I1152" s="20"/>
      <c r="J1152" s="20"/>
      <c r="K1152" s="20"/>
      <c r="L1152" s="20"/>
      <c r="M1152" s="20"/>
    </row>
    <row r="1153" spans="3:13">
      <c r="C1153" s="21" t="s">
        <v>26</v>
      </c>
      <c r="D1153" s="20"/>
      <c r="E1153" s="20"/>
      <c r="F1153" s="20"/>
      <c r="G1153" s="20"/>
      <c r="H1153" s="20"/>
      <c r="I1153" s="20"/>
      <c r="J1153" s="20"/>
      <c r="K1153" s="20"/>
      <c r="L1153" s="20"/>
      <c r="M1153" s="20"/>
    </row>
    <row r="1154" spans="3:13">
      <c r="C1154" s="21" t="s">
        <v>27</v>
      </c>
      <c r="D1154" s="20"/>
      <c r="E1154" s="20"/>
      <c r="F1154" s="20"/>
      <c r="G1154" s="20"/>
      <c r="H1154" s="20"/>
      <c r="I1154" s="20"/>
      <c r="J1154" s="20"/>
      <c r="K1154" s="20"/>
      <c r="L1154" s="20"/>
      <c r="M1154" s="20"/>
    </row>
    <row r="1155" spans="3:13">
      <c r="C1155" s="5" t="s">
        <v>28</v>
      </c>
    </row>
    <row r="1156" spans="3:13">
      <c r="C1156" s="5" t="s">
        <v>29</v>
      </c>
    </row>
    <row r="1157" spans="3:13">
      <c r="C1157" s="5" t="s">
        <v>30</v>
      </c>
    </row>
    <row r="1158" spans="3:13">
      <c r="C1158" s="5"/>
    </row>
    <row r="1159" spans="3:13">
      <c r="C1159" s="5" t="s">
        <v>31</v>
      </c>
    </row>
    <row r="1160" spans="3:13">
      <c r="C1160" s="5" t="s">
        <v>32</v>
      </c>
    </row>
    <row r="1161" spans="3:13">
      <c r="C1161" s="5" t="s">
        <v>33</v>
      </c>
    </row>
    <row r="1162" spans="3:13">
      <c r="C1162" s="5"/>
    </row>
    <row r="1163" spans="3:13">
      <c r="C1163" s="5" t="s">
        <v>34</v>
      </c>
    </row>
    <row r="1164" spans="3:13" ht="16.5" thickBot="1">
      <c r="C1164" s="5" t="s">
        <v>35</v>
      </c>
    </row>
    <row r="1165" spans="3:13" ht="25.5">
      <c r="C1165" s="200" t="s">
        <v>36</v>
      </c>
      <c r="D1165" s="203" t="s">
        <v>37</v>
      </c>
      <c r="E1165" s="9" t="s">
        <v>38</v>
      </c>
      <c r="F1165" s="10" t="s">
        <v>40</v>
      </c>
      <c r="G1165" s="10" t="s">
        <v>41</v>
      </c>
      <c r="H1165" s="9" t="s">
        <v>42</v>
      </c>
      <c r="I1165" s="9" t="s">
        <v>44</v>
      </c>
      <c r="J1165" s="203" t="s">
        <v>46</v>
      </c>
    </row>
    <row r="1166" spans="3:13">
      <c r="C1166" s="201"/>
      <c r="D1166" s="204"/>
      <c r="E1166" s="11"/>
      <c r="F1166" s="11" t="s">
        <v>49</v>
      </c>
      <c r="G1166" s="11" t="s">
        <v>50</v>
      </c>
      <c r="H1166" s="12"/>
      <c r="I1166" s="11"/>
      <c r="J1166" s="204"/>
    </row>
    <row r="1167" spans="3:13">
      <c r="C1167" s="201"/>
      <c r="D1167" s="204"/>
      <c r="E1167" s="13" t="s">
        <v>39</v>
      </c>
      <c r="F1167" s="14"/>
      <c r="G1167" s="14"/>
      <c r="H1167" s="12" t="s">
        <v>43</v>
      </c>
      <c r="I1167" s="11" t="s">
        <v>45</v>
      </c>
      <c r="J1167" s="204"/>
    </row>
    <row r="1168" spans="3:13" ht="16.5" thickBot="1">
      <c r="C1168" s="202"/>
      <c r="D1168" s="205"/>
      <c r="E1168" s="15"/>
      <c r="F1168" s="15"/>
      <c r="G1168" s="15"/>
      <c r="H1168" s="15"/>
      <c r="I1168" s="16"/>
      <c r="J1168" s="205"/>
    </row>
    <row r="1169" spans="3:13" ht="16.5" thickBot="1">
      <c r="C1169" s="197">
        <v>1</v>
      </c>
      <c r="D1169" s="7">
        <v>1</v>
      </c>
      <c r="E1169" s="7">
        <v>25</v>
      </c>
      <c r="F1169" s="7">
        <v>5</v>
      </c>
      <c r="G1169" s="23">
        <v>4.9969999999999999</v>
      </c>
      <c r="H1169" s="7">
        <f>G1169-F1169</f>
        <v>-3.0000000000001137E-3</v>
      </c>
      <c r="I1169" s="7">
        <f>((G1169-F1169)/F1169)*100</f>
        <v>-6.0000000000002274E-2</v>
      </c>
      <c r="J1169" s="8"/>
    </row>
    <row r="1170" spans="3:13" ht="16.5" thickBot="1">
      <c r="C1170" s="198"/>
      <c r="D1170" s="7">
        <v>2</v>
      </c>
      <c r="E1170" s="7">
        <v>25</v>
      </c>
      <c r="F1170" s="7">
        <v>5</v>
      </c>
      <c r="G1170" s="23">
        <v>4.9989999999999997</v>
      </c>
      <c r="H1170" s="7">
        <f>G1170-F1170</f>
        <v>-1.000000000000334E-3</v>
      </c>
      <c r="I1170" s="7">
        <f>((G1170-F1170)/F1170)*100</f>
        <v>-2.0000000000006679E-2</v>
      </c>
      <c r="J1170" s="8"/>
      <c r="M1170" s="24">
        <f>(I1169+I1170)/2</f>
        <v>-4.0000000000004476E-2</v>
      </c>
    </row>
    <row r="1172" spans="3:13">
      <c r="D1172" s="6" t="s">
        <v>47</v>
      </c>
    </row>
    <row r="1173" spans="3:13">
      <c r="C1173" s="6"/>
    </row>
    <row r="1174" spans="3:13" ht="18.75">
      <c r="C1174" s="6"/>
      <c r="D1174" s="34" t="s">
        <v>66</v>
      </c>
      <c r="E1174" s="34"/>
      <c r="F1174" s="34"/>
      <c r="G1174" s="36" t="s">
        <v>73</v>
      </c>
      <c r="H1174" s="36"/>
      <c r="I1174" s="36"/>
      <c r="J1174" s="36"/>
      <c r="K1174" s="36"/>
      <c r="L1174" s="36"/>
      <c r="M1174" s="36"/>
    </row>
    <row r="1175" spans="3:13">
      <c r="C1175" s="6"/>
      <c r="E1175" s="4"/>
      <c r="F1175" s="4"/>
      <c r="G1175" s="4"/>
      <c r="H1175" s="4"/>
      <c r="I1175" s="4"/>
      <c r="J1175" s="4"/>
    </row>
    <row r="1176" spans="3:13">
      <c r="C1176" s="6"/>
      <c r="E1176" s="1" t="s">
        <v>68</v>
      </c>
    </row>
    <row r="1177" spans="3:13">
      <c r="C1177" s="22"/>
      <c r="D1177" s="22"/>
      <c r="E1177" s="22"/>
      <c r="F1177" s="22"/>
      <c r="G1177" s="22"/>
      <c r="H1177" s="22"/>
      <c r="I1177" s="22"/>
      <c r="J1177" s="22"/>
      <c r="K1177" s="22"/>
      <c r="L1177" s="22"/>
      <c r="M1177" s="22"/>
    </row>
    <row r="1178" spans="3:13">
      <c r="C1178" s="22" t="s">
        <v>194</v>
      </c>
      <c r="E1178" s="22"/>
      <c r="F1178" s="22"/>
      <c r="G1178" s="22"/>
      <c r="H1178" s="22"/>
      <c r="I1178" s="22"/>
      <c r="J1178" s="22"/>
      <c r="K1178" s="22"/>
      <c r="L1178" s="22"/>
      <c r="M1178" s="22"/>
    </row>
    <row r="1179" spans="3:13">
      <c r="C1179" s="22"/>
      <c r="D1179" s="22"/>
      <c r="E1179" s="22"/>
      <c r="F1179" s="22"/>
      <c r="G1179" s="22"/>
      <c r="H1179" s="22"/>
      <c r="I1179" s="22"/>
      <c r="J1179" s="22"/>
      <c r="K1179" s="22"/>
      <c r="L1179" s="22"/>
      <c r="M1179" s="22"/>
    </row>
    <row r="1180" spans="3:13">
      <c r="C1180" s="6"/>
      <c r="D1180" s="6"/>
    </row>
    <row r="1182" spans="3:13">
      <c r="J1182" s="213" t="s">
        <v>0</v>
      </c>
      <c r="K1182" s="213"/>
      <c r="L1182" s="213"/>
      <c r="M1182" s="213"/>
    </row>
    <row r="1183" spans="3:13">
      <c r="J1183" s="213" t="s">
        <v>1</v>
      </c>
      <c r="K1183" s="213"/>
      <c r="L1183" s="213"/>
      <c r="M1183" s="213"/>
    </row>
    <row r="1184" spans="3:13">
      <c r="J1184" s="213" t="s">
        <v>59</v>
      </c>
      <c r="K1184" s="213"/>
      <c r="L1184" s="213"/>
      <c r="M1184" s="213"/>
    </row>
    <row r="1185" spans="3:13">
      <c r="J1185" s="213" t="s">
        <v>2</v>
      </c>
      <c r="K1185" s="213"/>
      <c r="L1185" s="213"/>
      <c r="M1185" s="213"/>
    </row>
    <row r="1186" spans="3:13">
      <c r="J1186" s="213"/>
      <c r="K1186" s="213"/>
      <c r="L1186" s="213"/>
      <c r="M1186" s="213"/>
    </row>
    <row r="1187" spans="3:13">
      <c r="J1187" s="43"/>
      <c r="K1187" s="43"/>
      <c r="L1187" s="43"/>
      <c r="M1187" s="43"/>
    </row>
    <row r="1188" spans="3:13">
      <c r="I1188" s="3" t="s">
        <v>58</v>
      </c>
      <c r="K1188" s="213" t="s">
        <v>71</v>
      </c>
      <c r="L1188" s="213"/>
      <c r="M1188" s="213"/>
    </row>
    <row r="1190" spans="3:13">
      <c r="C1190" s="1" t="s">
        <v>3</v>
      </c>
      <c r="J1190" s="4" t="s">
        <v>56</v>
      </c>
      <c r="K1190" s="4"/>
      <c r="L1190" s="4"/>
      <c r="M1190" s="43">
        <v>16</v>
      </c>
    </row>
    <row r="1192" spans="3:13">
      <c r="C1192" s="1" t="s">
        <v>4</v>
      </c>
      <c r="E1192" s="214" t="str">
        <f>K1188</f>
        <v>14.03.2023y</v>
      </c>
      <c r="F1192" s="214"/>
      <c r="G1192" s="43"/>
      <c r="H1192" s="43"/>
      <c r="I1192" s="4"/>
      <c r="J1192" s="4" t="s">
        <v>5</v>
      </c>
      <c r="K1192" s="4"/>
      <c r="L1192" s="214" t="str">
        <f>E1192</f>
        <v>14.03.2023y</v>
      </c>
      <c r="M1192" s="214"/>
    </row>
    <row r="1195" spans="3:13">
      <c r="C1195" s="211" t="s">
        <v>7</v>
      </c>
      <c r="D1195" s="211"/>
      <c r="E1195" s="38" t="s">
        <v>193</v>
      </c>
      <c r="F1195" s="38"/>
      <c r="G1195" s="38"/>
      <c r="H1195" s="38"/>
      <c r="I1195" s="38"/>
      <c r="J1195" s="38"/>
      <c r="K1195" s="38"/>
      <c r="L1195" s="38"/>
      <c r="M1195" s="38"/>
    </row>
    <row r="1196" spans="3:13">
      <c r="C1196" s="211" t="s">
        <v>6</v>
      </c>
      <c r="D1196" s="211"/>
      <c r="E1196" s="38" t="s">
        <v>60</v>
      </c>
      <c r="F1196" s="38"/>
      <c r="G1196" s="38"/>
      <c r="H1196" s="38"/>
      <c r="I1196" s="38"/>
      <c r="J1196" s="38"/>
      <c r="K1196" s="38"/>
      <c r="L1196" s="38"/>
      <c r="M1196" s="38"/>
    </row>
    <row r="1197" spans="3:13">
      <c r="C1197" s="42"/>
      <c r="D1197" s="42"/>
      <c r="E1197" s="32" t="s">
        <v>61</v>
      </c>
      <c r="F1197" s="32"/>
      <c r="G1197" s="32"/>
      <c r="H1197" s="32"/>
      <c r="I1197" s="32"/>
      <c r="J1197" s="32"/>
      <c r="K1197" s="32"/>
      <c r="L1197" s="32"/>
      <c r="M1197" s="32"/>
    </row>
    <row r="1198" spans="3:13">
      <c r="C1198" s="42"/>
      <c r="D1198" s="42"/>
      <c r="E1198" s="38" t="s">
        <v>62</v>
      </c>
      <c r="F1198" s="38"/>
      <c r="G1198" s="38"/>
      <c r="H1198" s="38"/>
      <c r="I1198" s="38"/>
      <c r="J1198" s="38"/>
      <c r="K1198" s="38"/>
      <c r="L1198" s="38"/>
      <c r="M1198" s="38"/>
    </row>
    <row r="1199" spans="3:13">
      <c r="E1199" s="4"/>
      <c r="F1199" s="4"/>
      <c r="G1199" s="4"/>
      <c r="H1199" s="4"/>
      <c r="I1199" s="4"/>
      <c r="J1199" s="4"/>
      <c r="K1199" s="4"/>
    </row>
    <row r="1201" spans="3:13">
      <c r="C1201" s="4" t="s">
        <v>8</v>
      </c>
      <c r="D1201" s="4"/>
      <c r="E1201" s="212" t="s">
        <v>63</v>
      </c>
      <c r="F1201" s="212"/>
      <c r="G1201" s="212"/>
      <c r="H1201" s="212"/>
      <c r="I1201" s="212"/>
      <c r="J1201" s="212"/>
    </row>
    <row r="1202" spans="3:13">
      <c r="C1202" s="4" t="s">
        <v>9</v>
      </c>
      <c r="D1202" s="4"/>
      <c r="E1202" s="212"/>
      <c r="F1202" s="212"/>
      <c r="G1202" s="212"/>
      <c r="H1202" s="212"/>
      <c r="I1202" s="212"/>
      <c r="J1202" s="212"/>
    </row>
    <row r="1204" spans="3:13">
      <c r="C1204" s="206" t="s">
        <v>10</v>
      </c>
      <c r="D1204" s="206"/>
      <c r="E1204" s="213" t="s">
        <v>11</v>
      </c>
      <c r="F1204" s="213"/>
      <c r="G1204" s="213"/>
      <c r="H1204" s="213"/>
      <c r="I1204" s="213"/>
      <c r="J1204" s="213"/>
    </row>
    <row r="1206" spans="3:13">
      <c r="C1206" s="206" t="s">
        <v>12</v>
      </c>
      <c r="D1206" s="206"/>
      <c r="E1206" s="215" t="s">
        <v>13</v>
      </c>
      <c r="F1206" s="215"/>
      <c r="G1206" s="215"/>
      <c r="H1206" s="215"/>
      <c r="I1206" s="215"/>
      <c r="J1206" s="215"/>
      <c r="K1206" s="215"/>
      <c r="L1206" s="215"/>
      <c r="M1206" s="215"/>
    </row>
    <row r="1207" spans="3:13">
      <c r="C1207" s="40"/>
      <c r="D1207" s="40"/>
      <c r="E1207" s="41"/>
      <c r="F1207" s="41"/>
      <c r="G1207" s="41"/>
      <c r="H1207" s="41"/>
      <c r="I1207" s="41"/>
      <c r="J1207" s="41"/>
      <c r="K1207" s="41"/>
      <c r="L1207" s="41"/>
      <c r="M1207" s="41"/>
    </row>
    <row r="1208" spans="3:13">
      <c r="C1208" s="208" t="s">
        <v>64</v>
      </c>
      <c r="D1208" s="208"/>
      <c r="E1208" s="209" t="s">
        <v>65</v>
      </c>
      <c r="F1208" s="209"/>
      <c r="G1208" s="209"/>
      <c r="H1208" s="209"/>
      <c r="I1208" s="209"/>
      <c r="J1208" s="209"/>
      <c r="K1208" s="209"/>
      <c r="L1208" s="209"/>
      <c r="M1208" s="209"/>
    </row>
    <row r="1209" spans="3:13">
      <c r="E1209" s="4"/>
      <c r="F1209" s="4"/>
      <c r="G1209" s="4"/>
      <c r="H1209" s="4"/>
      <c r="I1209" s="4"/>
      <c r="J1209" s="4"/>
    </row>
    <row r="1210" spans="3:13">
      <c r="C1210" s="206" t="s">
        <v>14</v>
      </c>
      <c r="D1210" s="206"/>
      <c r="E1210" s="210" t="s">
        <v>55</v>
      </c>
      <c r="F1210" s="210"/>
      <c r="G1210" s="210"/>
      <c r="H1210" s="210"/>
      <c r="I1210" s="210"/>
    </row>
    <row r="1211" spans="3:13">
      <c r="C1211" s="40"/>
      <c r="D1211" s="40"/>
      <c r="E1211" s="210"/>
      <c r="F1211" s="210"/>
      <c r="G1211" s="210"/>
      <c r="H1211" s="210"/>
      <c r="I1211" s="210"/>
    </row>
    <row r="1212" spans="3:13">
      <c r="C1212" s="40"/>
      <c r="D1212" s="40"/>
      <c r="E1212" s="210"/>
      <c r="F1212" s="210"/>
      <c r="G1212" s="210"/>
      <c r="H1212" s="210"/>
      <c r="I1212" s="210"/>
    </row>
    <row r="1214" spans="3:13">
      <c r="C1214" s="206" t="s">
        <v>15</v>
      </c>
      <c r="D1214" s="206"/>
      <c r="E1214" s="207" t="s">
        <v>54</v>
      </c>
      <c r="F1214" s="199"/>
      <c r="G1214" s="199"/>
      <c r="H1214" s="199"/>
      <c r="I1214" s="199"/>
      <c r="J1214" s="199"/>
      <c r="K1214" s="199"/>
      <c r="L1214" s="199"/>
      <c r="M1214" s="199"/>
    </row>
    <row r="1215" spans="3:13">
      <c r="E1215" s="199" t="s">
        <v>53</v>
      </c>
      <c r="F1215" s="199"/>
      <c r="G1215" s="199"/>
      <c r="H1215" s="199"/>
      <c r="I1215" s="199"/>
      <c r="J1215" s="199"/>
      <c r="K1215" s="199"/>
      <c r="L1215" s="199"/>
      <c r="M1215" s="199"/>
    </row>
    <row r="1216" spans="3:13">
      <c r="E1216" s="199" t="s">
        <v>51</v>
      </c>
      <c r="F1216" s="199"/>
      <c r="G1216" s="199"/>
      <c r="H1216" s="199"/>
      <c r="I1216" s="199"/>
      <c r="J1216" s="199"/>
      <c r="K1216" s="199"/>
      <c r="L1216" s="199"/>
      <c r="M1216" s="199"/>
    </row>
    <row r="1217" spans="3:13">
      <c r="E1217" s="207" t="s">
        <v>48</v>
      </c>
      <c r="F1217" s="199"/>
      <c r="G1217" s="199"/>
      <c r="H1217" s="199"/>
      <c r="I1217" s="199"/>
      <c r="J1217" s="199"/>
      <c r="K1217" s="199"/>
      <c r="L1217" s="199"/>
      <c r="M1217" s="199"/>
    </row>
    <row r="1218" spans="3:13">
      <c r="E1218" s="199" t="s">
        <v>52</v>
      </c>
      <c r="F1218" s="199"/>
      <c r="G1218" s="199"/>
      <c r="H1218" s="199"/>
      <c r="I1218" s="199"/>
      <c r="J1218" s="199"/>
      <c r="K1218" s="199"/>
      <c r="L1218" s="199"/>
      <c r="M1218" s="199"/>
    </row>
    <row r="1219" spans="3:13">
      <c r="E1219" s="199" t="s">
        <v>16</v>
      </c>
      <c r="F1219" s="199"/>
      <c r="G1219" s="199"/>
      <c r="H1219" s="199"/>
      <c r="I1219" s="199"/>
      <c r="J1219" s="199"/>
      <c r="K1219" s="199"/>
      <c r="L1219" s="199"/>
      <c r="M1219" s="199"/>
    </row>
    <row r="1220" spans="3:13">
      <c r="C1220" s="20"/>
      <c r="D1220" s="20"/>
      <c r="E1220" s="20"/>
      <c r="F1220" s="20"/>
      <c r="G1220" s="20"/>
      <c r="H1220" s="20"/>
      <c r="I1220" s="20"/>
      <c r="J1220" s="20"/>
      <c r="K1220" s="20"/>
      <c r="L1220" s="20"/>
      <c r="M1220" s="20"/>
    </row>
    <row r="1221" spans="3:13">
      <c r="C1221" s="19" t="s">
        <v>17</v>
      </c>
      <c r="D1221" s="20"/>
      <c r="E1221" s="20"/>
      <c r="F1221" s="20"/>
      <c r="G1221" s="20"/>
      <c r="H1221" s="20"/>
      <c r="I1221" s="20"/>
      <c r="J1221" s="20"/>
      <c r="K1221" s="20"/>
      <c r="L1221" s="20"/>
      <c r="M1221" s="20"/>
    </row>
    <row r="1222" spans="3:13">
      <c r="C1222" s="21" t="s">
        <v>18</v>
      </c>
      <c r="D1222" s="20"/>
      <c r="E1222" s="20"/>
      <c r="F1222" s="20"/>
      <c r="G1222" s="20"/>
      <c r="H1222" s="20"/>
      <c r="I1222" s="20"/>
      <c r="J1222" s="20"/>
      <c r="K1222" s="20"/>
      <c r="L1222" s="20"/>
      <c r="M1222" s="20"/>
    </row>
    <row r="1223" spans="3:13">
      <c r="C1223" s="19" t="s">
        <v>19</v>
      </c>
      <c r="D1223" s="20"/>
      <c r="E1223" s="20"/>
      <c r="F1223" s="20"/>
      <c r="G1223" s="20"/>
      <c r="H1223" s="20"/>
      <c r="I1223" s="20"/>
      <c r="J1223" s="20"/>
      <c r="K1223" s="20"/>
      <c r="L1223" s="20"/>
      <c r="M1223" s="20"/>
    </row>
    <row r="1224" spans="3:13">
      <c r="C1224" s="21" t="s">
        <v>20</v>
      </c>
      <c r="D1224" s="20"/>
      <c r="E1224" s="20"/>
      <c r="F1224" s="20"/>
      <c r="G1224" s="20"/>
      <c r="H1224" s="20"/>
      <c r="I1224" s="20"/>
      <c r="J1224" s="20"/>
      <c r="K1224" s="20"/>
      <c r="L1224" s="20"/>
      <c r="M1224" s="20"/>
    </row>
    <row r="1225" spans="3:13">
      <c r="C1225" s="21" t="s">
        <v>21</v>
      </c>
      <c r="D1225" s="20"/>
      <c r="E1225" s="20"/>
      <c r="F1225" s="20"/>
      <c r="G1225" s="20"/>
      <c r="H1225" s="20"/>
      <c r="I1225" s="20"/>
      <c r="J1225" s="20"/>
      <c r="K1225" s="20"/>
      <c r="L1225" s="20"/>
      <c r="M1225" s="20"/>
    </row>
    <row r="1226" spans="3:13">
      <c r="C1226" s="21" t="s">
        <v>22</v>
      </c>
      <c r="D1226" s="20"/>
      <c r="E1226" s="20"/>
      <c r="F1226" s="20"/>
      <c r="G1226" s="20"/>
      <c r="H1226" s="20"/>
      <c r="I1226" s="20"/>
      <c r="J1226" s="20"/>
      <c r="K1226" s="20"/>
      <c r="L1226" s="20"/>
      <c r="M1226" s="20"/>
    </row>
    <row r="1227" spans="3:13">
      <c r="C1227" s="21" t="s">
        <v>23</v>
      </c>
      <c r="D1227" s="20"/>
      <c r="E1227" s="20"/>
      <c r="F1227" s="20"/>
      <c r="G1227" s="20"/>
      <c r="H1227" s="20"/>
      <c r="I1227" s="20"/>
      <c r="J1227" s="20"/>
      <c r="K1227" s="20"/>
      <c r="L1227" s="20"/>
      <c r="M1227" s="20"/>
    </row>
    <row r="1228" spans="3:13">
      <c r="C1228" s="21" t="s">
        <v>24</v>
      </c>
      <c r="D1228" s="20"/>
      <c r="E1228" s="20"/>
      <c r="F1228" s="20"/>
      <c r="G1228" s="20"/>
      <c r="H1228" s="20"/>
      <c r="I1228" s="20"/>
      <c r="J1228" s="20"/>
      <c r="K1228" s="20"/>
      <c r="L1228" s="20"/>
      <c r="M1228" s="20"/>
    </row>
    <row r="1229" spans="3:13">
      <c r="C1229" s="21" t="s">
        <v>25</v>
      </c>
      <c r="D1229" s="20"/>
      <c r="E1229" s="20"/>
      <c r="F1229" s="20"/>
      <c r="G1229" s="20"/>
      <c r="H1229" s="20"/>
      <c r="I1229" s="20"/>
      <c r="J1229" s="20"/>
      <c r="K1229" s="20"/>
      <c r="L1229" s="20"/>
      <c r="M1229" s="20"/>
    </row>
    <row r="1230" spans="3:13">
      <c r="C1230" s="21" t="s">
        <v>26</v>
      </c>
      <c r="D1230" s="20"/>
      <c r="E1230" s="20"/>
      <c r="F1230" s="20"/>
      <c r="G1230" s="20"/>
      <c r="H1230" s="20"/>
      <c r="I1230" s="20"/>
      <c r="J1230" s="20"/>
      <c r="K1230" s="20"/>
      <c r="L1230" s="20"/>
      <c r="M1230" s="20"/>
    </row>
    <row r="1231" spans="3:13">
      <c r="C1231" s="21" t="s">
        <v>27</v>
      </c>
      <c r="D1231" s="20"/>
      <c r="E1231" s="20"/>
      <c r="F1231" s="20"/>
      <c r="G1231" s="20"/>
      <c r="H1231" s="20"/>
      <c r="I1231" s="20"/>
      <c r="J1231" s="20"/>
      <c r="K1231" s="20"/>
      <c r="L1231" s="20"/>
      <c r="M1231" s="20"/>
    </row>
    <row r="1232" spans="3:13">
      <c r="C1232" s="5" t="s">
        <v>28</v>
      </c>
    </row>
    <row r="1233" spans="3:13">
      <c r="C1233" s="5" t="s">
        <v>29</v>
      </c>
    </row>
    <row r="1234" spans="3:13">
      <c r="C1234" s="5" t="s">
        <v>30</v>
      </c>
    </row>
    <row r="1235" spans="3:13">
      <c r="C1235" s="5"/>
    </row>
    <row r="1236" spans="3:13">
      <c r="C1236" s="5" t="s">
        <v>31</v>
      </c>
    </row>
    <row r="1237" spans="3:13">
      <c r="C1237" s="5" t="s">
        <v>32</v>
      </c>
    </row>
    <row r="1238" spans="3:13">
      <c r="C1238" s="5" t="s">
        <v>33</v>
      </c>
    </row>
    <row r="1239" spans="3:13">
      <c r="C1239" s="5"/>
    </row>
    <row r="1240" spans="3:13">
      <c r="C1240" s="5" t="s">
        <v>34</v>
      </c>
    </row>
    <row r="1241" spans="3:13" ht="16.5" thickBot="1">
      <c r="C1241" s="5" t="s">
        <v>35</v>
      </c>
    </row>
    <row r="1242" spans="3:13" ht="25.5">
      <c r="C1242" s="200" t="s">
        <v>36</v>
      </c>
      <c r="D1242" s="203" t="s">
        <v>37</v>
      </c>
      <c r="E1242" s="9" t="s">
        <v>38</v>
      </c>
      <c r="F1242" s="10" t="s">
        <v>40</v>
      </c>
      <c r="G1242" s="10" t="s">
        <v>41</v>
      </c>
      <c r="H1242" s="9" t="s">
        <v>42</v>
      </c>
      <c r="I1242" s="9" t="s">
        <v>44</v>
      </c>
      <c r="J1242" s="203" t="s">
        <v>46</v>
      </c>
    </row>
    <row r="1243" spans="3:13">
      <c r="C1243" s="201"/>
      <c r="D1243" s="204"/>
      <c r="E1243" s="11"/>
      <c r="F1243" s="11" t="s">
        <v>49</v>
      </c>
      <c r="G1243" s="11" t="s">
        <v>50</v>
      </c>
      <c r="H1243" s="12"/>
      <c r="I1243" s="11"/>
      <c r="J1243" s="204"/>
    </row>
    <row r="1244" spans="3:13">
      <c r="C1244" s="201"/>
      <c r="D1244" s="204"/>
      <c r="E1244" s="13" t="s">
        <v>39</v>
      </c>
      <c r="F1244" s="14"/>
      <c r="G1244" s="14"/>
      <c r="H1244" s="12" t="s">
        <v>43</v>
      </c>
      <c r="I1244" s="11" t="s">
        <v>45</v>
      </c>
      <c r="J1244" s="204"/>
    </row>
    <row r="1245" spans="3:13" ht="16.5" thickBot="1">
      <c r="C1245" s="202"/>
      <c r="D1245" s="205"/>
      <c r="E1245" s="15"/>
      <c r="F1245" s="15"/>
      <c r="G1245" s="15"/>
      <c r="H1245" s="15"/>
      <c r="I1245" s="16"/>
      <c r="J1245" s="205"/>
    </row>
    <row r="1246" spans="3:13" ht="16.5" thickBot="1">
      <c r="C1246" s="197">
        <v>1</v>
      </c>
      <c r="D1246" s="7">
        <v>1</v>
      </c>
      <c r="E1246" s="7">
        <v>25</v>
      </c>
      <c r="F1246" s="7">
        <v>5</v>
      </c>
      <c r="G1246" s="23">
        <v>4.9960000000000004</v>
      </c>
      <c r="H1246" s="7">
        <f>G1246-F1246</f>
        <v>-3.9999999999995595E-3</v>
      </c>
      <c r="I1246" s="7">
        <f>((G1246-F1246)/F1246)*100</f>
        <v>-7.9999999999991189E-2</v>
      </c>
      <c r="J1246" s="8"/>
    </row>
    <row r="1247" spans="3:13" ht="16.5" thickBot="1">
      <c r="C1247" s="198"/>
      <c r="D1247" s="7">
        <v>2</v>
      </c>
      <c r="E1247" s="7">
        <v>25</v>
      </c>
      <c r="F1247" s="7">
        <v>5</v>
      </c>
      <c r="G1247" s="23">
        <v>4.9969999999999999</v>
      </c>
      <c r="H1247" s="7">
        <f>G1247-F1247</f>
        <v>-3.0000000000001137E-3</v>
      </c>
      <c r="I1247" s="7">
        <f>((G1247-F1247)/F1247)*100</f>
        <v>-6.0000000000002274E-2</v>
      </c>
      <c r="J1247" s="8"/>
      <c r="M1247" s="24">
        <f>(I1246+I1247)/2</f>
        <v>-6.9999999999996732E-2</v>
      </c>
    </row>
    <row r="1249" spans="3:13">
      <c r="D1249" s="6" t="s">
        <v>47</v>
      </c>
    </row>
    <row r="1250" spans="3:13">
      <c r="C1250" s="6"/>
    </row>
    <row r="1251" spans="3:13" ht="18.75">
      <c r="C1251" s="6"/>
      <c r="D1251" s="34" t="s">
        <v>66</v>
      </c>
      <c r="E1251" s="34"/>
      <c r="F1251" s="34"/>
      <c r="G1251" s="36" t="s">
        <v>73</v>
      </c>
      <c r="H1251" s="36"/>
      <c r="I1251" s="36"/>
      <c r="J1251" s="36"/>
      <c r="K1251" s="36"/>
      <c r="L1251" s="36"/>
      <c r="M1251" s="36"/>
    </row>
    <row r="1252" spans="3:13">
      <c r="C1252" s="6"/>
      <c r="E1252" s="4"/>
      <c r="F1252" s="4"/>
      <c r="G1252" s="4"/>
      <c r="H1252" s="4"/>
      <c r="I1252" s="4"/>
      <c r="J1252" s="4"/>
    </row>
    <row r="1253" spans="3:13">
      <c r="C1253" s="6"/>
      <c r="E1253" s="1" t="s">
        <v>68</v>
      </c>
    </row>
    <row r="1254" spans="3:13">
      <c r="C1254" s="22"/>
      <c r="D1254" s="22"/>
      <c r="E1254" s="22"/>
      <c r="F1254" s="22"/>
      <c r="G1254" s="22"/>
      <c r="H1254" s="22"/>
      <c r="I1254" s="22"/>
      <c r="J1254" s="22"/>
      <c r="K1254" s="22"/>
      <c r="L1254" s="22"/>
      <c r="M1254" s="22"/>
    </row>
    <row r="1255" spans="3:13">
      <c r="C1255" s="22" t="s">
        <v>194</v>
      </c>
      <c r="E1255" s="22"/>
      <c r="F1255" s="22"/>
      <c r="G1255" s="22"/>
      <c r="H1255" s="22"/>
      <c r="I1255" s="22"/>
      <c r="J1255" s="22"/>
      <c r="K1255" s="22"/>
      <c r="L1255" s="22"/>
      <c r="M1255" s="22"/>
    </row>
    <row r="1256" spans="3:13">
      <c r="C1256" s="22"/>
      <c r="D1256" s="22"/>
      <c r="E1256" s="22"/>
      <c r="F1256" s="22"/>
      <c r="G1256" s="22"/>
      <c r="H1256" s="22"/>
      <c r="I1256" s="22"/>
      <c r="J1256" s="22"/>
      <c r="K1256" s="22"/>
      <c r="L1256" s="22"/>
      <c r="M1256" s="22"/>
    </row>
    <row r="1257" spans="3:13">
      <c r="C1257" s="6"/>
      <c r="D1257" s="6"/>
    </row>
    <row r="1259" spans="3:13">
      <c r="J1259" s="213" t="s">
        <v>0</v>
      </c>
      <c r="K1259" s="213"/>
      <c r="L1259" s="213"/>
      <c r="M1259" s="213"/>
    </row>
    <row r="1260" spans="3:13">
      <c r="J1260" s="213" t="s">
        <v>1</v>
      </c>
      <c r="K1260" s="213"/>
      <c r="L1260" s="213"/>
      <c r="M1260" s="213"/>
    </row>
    <row r="1261" spans="3:13">
      <c r="J1261" s="213" t="s">
        <v>59</v>
      </c>
      <c r="K1261" s="213"/>
      <c r="L1261" s="213"/>
      <c r="M1261" s="213"/>
    </row>
    <row r="1262" spans="3:13">
      <c r="J1262" s="213" t="s">
        <v>2</v>
      </c>
      <c r="K1262" s="213"/>
      <c r="L1262" s="213"/>
      <c r="M1262" s="213"/>
    </row>
    <row r="1263" spans="3:13">
      <c r="J1263" s="213"/>
      <c r="K1263" s="213"/>
      <c r="L1263" s="213"/>
      <c r="M1263" s="213"/>
    </row>
    <row r="1264" spans="3:13">
      <c r="J1264" s="43"/>
      <c r="K1264" s="43"/>
      <c r="L1264" s="43"/>
      <c r="M1264" s="43"/>
    </row>
    <row r="1265" spans="3:13">
      <c r="I1265" s="3" t="s">
        <v>58</v>
      </c>
      <c r="K1265" s="213" t="s">
        <v>72</v>
      </c>
      <c r="L1265" s="213"/>
      <c r="M1265" s="213"/>
    </row>
    <row r="1267" spans="3:13">
      <c r="C1267" s="1" t="s">
        <v>3</v>
      </c>
      <c r="J1267" s="4" t="s">
        <v>56</v>
      </c>
      <c r="K1267" s="4"/>
      <c r="L1267" s="4"/>
      <c r="M1267" s="43">
        <v>17</v>
      </c>
    </row>
    <row r="1269" spans="3:13">
      <c r="C1269" s="1" t="s">
        <v>4</v>
      </c>
      <c r="E1269" s="214" t="str">
        <f>K1265</f>
        <v>15.03.2023y</v>
      </c>
      <c r="F1269" s="214"/>
      <c r="G1269" s="43"/>
      <c r="H1269" s="43"/>
      <c r="I1269" s="4"/>
      <c r="J1269" s="4" t="s">
        <v>5</v>
      </c>
      <c r="K1269" s="4"/>
      <c r="L1269" s="214" t="str">
        <f>E1269</f>
        <v>15.03.2023y</v>
      </c>
      <c r="M1269" s="214"/>
    </row>
    <row r="1272" spans="3:13">
      <c r="C1272" s="211" t="s">
        <v>7</v>
      </c>
      <c r="D1272" s="211"/>
      <c r="E1272" s="38" t="s">
        <v>193</v>
      </c>
      <c r="F1272" s="38"/>
      <c r="G1272" s="38"/>
      <c r="H1272" s="38"/>
      <c r="I1272" s="38"/>
      <c r="J1272" s="38"/>
      <c r="K1272" s="38"/>
      <c r="L1272" s="38"/>
      <c r="M1272" s="38"/>
    </row>
    <row r="1273" spans="3:13">
      <c r="C1273" s="211" t="s">
        <v>6</v>
      </c>
      <c r="D1273" s="211"/>
      <c r="E1273" s="38" t="s">
        <v>60</v>
      </c>
      <c r="F1273" s="38"/>
      <c r="G1273" s="38"/>
      <c r="H1273" s="38"/>
      <c r="I1273" s="38"/>
      <c r="J1273" s="38"/>
      <c r="K1273" s="38"/>
      <c r="L1273" s="38"/>
      <c r="M1273" s="38"/>
    </row>
    <row r="1274" spans="3:13">
      <c r="C1274" s="42"/>
      <c r="D1274" s="42"/>
      <c r="E1274" s="32" t="s">
        <v>61</v>
      </c>
      <c r="F1274" s="32"/>
      <c r="G1274" s="32"/>
      <c r="H1274" s="32"/>
      <c r="I1274" s="32"/>
      <c r="J1274" s="32"/>
      <c r="K1274" s="32"/>
      <c r="L1274" s="32"/>
      <c r="M1274" s="32"/>
    </row>
    <row r="1275" spans="3:13">
      <c r="C1275" s="42"/>
      <c r="D1275" s="42"/>
      <c r="E1275" s="38" t="s">
        <v>62</v>
      </c>
      <c r="F1275" s="38"/>
      <c r="G1275" s="38"/>
      <c r="H1275" s="38"/>
      <c r="I1275" s="38"/>
      <c r="J1275" s="38"/>
      <c r="K1275" s="38"/>
      <c r="L1275" s="38"/>
      <c r="M1275" s="38"/>
    </row>
    <row r="1276" spans="3:13">
      <c r="E1276" s="4"/>
      <c r="F1276" s="4"/>
      <c r="G1276" s="4"/>
      <c r="H1276" s="4"/>
      <c r="I1276" s="4"/>
      <c r="J1276" s="4"/>
      <c r="K1276" s="4"/>
    </row>
    <row r="1278" spans="3:13">
      <c r="C1278" s="4" t="s">
        <v>8</v>
      </c>
      <c r="D1278" s="4"/>
      <c r="E1278" s="212" t="s">
        <v>63</v>
      </c>
      <c r="F1278" s="212"/>
      <c r="G1278" s="212"/>
      <c r="H1278" s="212"/>
      <c r="I1278" s="212"/>
      <c r="J1278" s="212"/>
    </row>
    <row r="1279" spans="3:13">
      <c r="C1279" s="4" t="s">
        <v>9</v>
      </c>
      <c r="D1279" s="4"/>
      <c r="E1279" s="212"/>
      <c r="F1279" s="212"/>
      <c r="G1279" s="212"/>
      <c r="H1279" s="212"/>
      <c r="I1279" s="212"/>
      <c r="J1279" s="212"/>
    </row>
    <row r="1281" spans="3:13">
      <c r="C1281" s="206" t="s">
        <v>10</v>
      </c>
      <c r="D1281" s="206"/>
      <c r="E1281" s="213" t="s">
        <v>11</v>
      </c>
      <c r="F1281" s="213"/>
      <c r="G1281" s="213"/>
      <c r="H1281" s="213"/>
      <c r="I1281" s="213"/>
      <c r="J1281" s="213"/>
    </row>
    <row r="1283" spans="3:13">
      <c r="C1283" s="206" t="s">
        <v>12</v>
      </c>
      <c r="D1283" s="206"/>
      <c r="E1283" s="215" t="s">
        <v>13</v>
      </c>
      <c r="F1283" s="215"/>
      <c r="G1283" s="215"/>
      <c r="H1283" s="215"/>
      <c r="I1283" s="215"/>
      <c r="J1283" s="215"/>
      <c r="K1283" s="215"/>
      <c r="L1283" s="215"/>
      <c r="M1283" s="215"/>
    </row>
    <row r="1284" spans="3:13">
      <c r="C1284" s="40"/>
      <c r="D1284" s="40"/>
      <c r="E1284" s="41"/>
      <c r="F1284" s="41"/>
      <c r="G1284" s="41"/>
      <c r="H1284" s="41"/>
      <c r="I1284" s="41"/>
      <c r="J1284" s="41"/>
      <c r="K1284" s="41"/>
      <c r="L1284" s="41"/>
      <c r="M1284" s="41"/>
    </row>
    <row r="1285" spans="3:13">
      <c r="C1285" s="208" t="s">
        <v>64</v>
      </c>
      <c r="D1285" s="208"/>
      <c r="E1285" s="209" t="s">
        <v>65</v>
      </c>
      <c r="F1285" s="209"/>
      <c r="G1285" s="209"/>
      <c r="H1285" s="209"/>
      <c r="I1285" s="209"/>
      <c r="J1285" s="209"/>
      <c r="K1285" s="209"/>
      <c r="L1285" s="209"/>
      <c r="M1285" s="209"/>
    </row>
    <row r="1286" spans="3:13">
      <c r="E1286" s="4"/>
      <c r="F1286" s="4"/>
      <c r="G1286" s="4"/>
      <c r="H1286" s="4"/>
      <c r="I1286" s="4"/>
      <c r="J1286" s="4"/>
    </row>
    <row r="1287" spans="3:13">
      <c r="C1287" s="206" t="s">
        <v>14</v>
      </c>
      <c r="D1287" s="206"/>
      <c r="E1287" s="210" t="s">
        <v>55</v>
      </c>
      <c r="F1287" s="210"/>
      <c r="G1287" s="210"/>
      <c r="H1287" s="210"/>
      <c r="I1287" s="210"/>
    </row>
    <row r="1288" spans="3:13">
      <c r="C1288" s="40"/>
      <c r="D1288" s="40"/>
      <c r="E1288" s="210"/>
      <c r="F1288" s="210"/>
      <c r="G1288" s="210"/>
      <c r="H1288" s="210"/>
      <c r="I1288" s="210"/>
    </row>
    <row r="1289" spans="3:13">
      <c r="C1289" s="40"/>
      <c r="D1289" s="40"/>
      <c r="E1289" s="210"/>
      <c r="F1289" s="210"/>
      <c r="G1289" s="210"/>
      <c r="H1289" s="210"/>
      <c r="I1289" s="210"/>
    </row>
    <row r="1291" spans="3:13">
      <c r="C1291" s="206" t="s">
        <v>15</v>
      </c>
      <c r="D1291" s="206"/>
      <c r="E1291" s="207" t="s">
        <v>54</v>
      </c>
      <c r="F1291" s="199"/>
      <c r="G1291" s="199"/>
      <c r="H1291" s="199"/>
      <c r="I1291" s="199"/>
      <c r="J1291" s="199"/>
      <c r="K1291" s="199"/>
      <c r="L1291" s="199"/>
      <c r="M1291" s="199"/>
    </row>
    <row r="1292" spans="3:13">
      <c r="E1292" s="199" t="s">
        <v>53</v>
      </c>
      <c r="F1292" s="199"/>
      <c r="G1292" s="199"/>
      <c r="H1292" s="199"/>
      <c r="I1292" s="199"/>
      <c r="J1292" s="199"/>
      <c r="K1292" s="199"/>
      <c r="L1292" s="199"/>
      <c r="M1292" s="199"/>
    </row>
    <row r="1293" spans="3:13">
      <c r="E1293" s="199" t="s">
        <v>51</v>
      </c>
      <c r="F1293" s="199"/>
      <c r="G1293" s="199"/>
      <c r="H1293" s="199"/>
      <c r="I1293" s="199"/>
      <c r="J1293" s="199"/>
      <c r="K1293" s="199"/>
      <c r="L1293" s="199"/>
      <c r="M1293" s="199"/>
    </row>
    <row r="1294" spans="3:13">
      <c r="E1294" s="207" t="s">
        <v>48</v>
      </c>
      <c r="F1294" s="199"/>
      <c r="G1294" s="199"/>
      <c r="H1294" s="199"/>
      <c r="I1294" s="199"/>
      <c r="J1294" s="199"/>
      <c r="K1294" s="199"/>
      <c r="L1294" s="199"/>
      <c r="M1294" s="199"/>
    </row>
    <row r="1295" spans="3:13">
      <c r="E1295" s="199" t="s">
        <v>52</v>
      </c>
      <c r="F1295" s="199"/>
      <c r="G1295" s="199"/>
      <c r="H1295" s="199"/>
      <c r="I1295" s="199"/>
      <c r="J1295" s="199"/>
      <c r="K1295" s="199"/>
      <c r="L1295" s="199"/>
      <c r="M1295" s="199"/>
    </row>
    <row r="1296" spans="3:13">
      <c r="E1296" s="199" t="s">
        <v>16</v>
      </c>
      <c r="F1296" s="199"/>
      <c r="G1296" s="199"/>
      <c r="H1296" s="199"/>
      <c r="I1296" s="199"/>
      <c r="J1296" s="199"/>
      <c r="K1296" s="199"/>
      <c r="L1296" s="199"/>
      <c r="M1296" s="199"/>
    </row>
    <row r="1297" spans="3:13">
      <c r="C1297" s="20"/>
      <c r="D1297" s="20"/>
      <c r="E1297" s="20"/>
      <c r="F1297" s="20"/>
      <c r="G1297" s="20"/>
      <c r="H1297" s="20"/>
      <c r="I1297" s="20"/>
      <c r="J1297" s="20"/>
      <c r="K1297" s="20"/>
      <c r="L1297" s="20"/>
      <c r="M1297" s="20"/>
    </row>
    <row r="1298" spans="3:13">
      <c r="C1298" s="19" t="s">
        <v>17</v>
      </c>
      <c r="D1298" s="20"/>
      <c r="E1298" s="20"/>
      <c r="F1298" s="20"/>
      <c r="G1298" s="20"/>
      <c r="H1298" s="20"/>
      <c r="I1298" s="20"/>
      <c r="J1298" s="20"/>
      <c r="K1298" s="20"/>
      <c r="L1298" s="20"/>
      <c r="M1298" s="20"/>
    </row>
    <row r="1299" spans="3:13">
      <c r="C1299" s="21" t="s">
        <v>18</v>
      </c>
      <c r="D1299" s="20"/>
      <c r="E1299" s="20"/>
      <c r="F1299" s="20"/>
      <c r="G1299" s="20"/>
      <c r="H1299" s="20"/>
      <c r="I1299" s="20"/>
      <c r="J1299" s="20"/>
      <c r="K1299" s="20"/>
      <c r="L1299" s="20"/>
      <c r="M1299" s="20"/>
    </row>
    <row r="1300" spans="3:13">
      <c r="C1300" s="19" t="s">
        <v>19</v>
      </c>
      <c r="D1300" s="20"/>
      <c r="E1300" s="20"/>
      <c r="F1300" s="20"/>
      <c r="G1300" s="20"/>
      <c r="H1300" s="20"/>
      <c r="I1300" s="20"/>
      <c r="J1300" s="20"/>
      <c r="K1300" s="20"/>
      <c r="L1300" s="20"/>
      <c r="M1300" s="20"/>
    </row>
    <row r="1301" spans="3:13">
      <c r="C1301" s="21" t="s">
        <v>20</v>
      </c>
      <c r="D1301" s="20"/>
      <c r="E1301" s="20"/>
      <c r="F1301" s="20"/>
      <c r="G1301" s="20"/>
      <c r="H1301" s="20"/>
      <c r="I1301" s="20"/>
      <c r="J1301" s="20"/>
      <c r="K1301" s="20"/>
      <c r="L1301" s="20"/>
      <c r="M1301" s="20"/>
    </row>
    <row r="1302" spans="3:13">
      <c r="C1302" s="21" t="s">
        <v>21</v>
      </c>
      <c r="D1302" s="20"/>
      <c r="E1302" s="20"/>
      <c r="F1302" s="20"/>
      <c r="G1302" s="20"/>
      <c r="H1302" s="20"/>
      <c r="I1302" s="20"/>
      <c r="J1302" s="20"/>
      <c r="K1302" s="20"/>
      <c r="L1302" s="20"/>
      <c r="M1302" s="20"/>
    </row>
    <row r="1303" spans="3:13">
      <c r="C1303" s="21" t="s">
        <v>22</v>
      </c>
      <c r="D1303" s="20"/>
      <c r="E1303" s="20"/>
      <c r="F1303" s="20"/>
      <c r="G1303" s="20"/>
      <c r="H1303" s="20"/>
      <c r="I1303" s="20"/>
      <c r="J1303" s="20"/>
      <c r="K1303" s="20"/>
      <c r="L1303" s="20"/>
      <c r="M1303" s="20"/>
    </row>
    <row r="1304" spans="3:13">
      <c r="C1304" s="21" t="s">
        <v>23</v>
      </c>
      <c r="D1304" s="20"/>
      <c r="E1304" s="20"/>
      <c r="F1304" s="20"/>
      <c r="G1304" s="20"/>
      <c r="H1304" s="20"/>
      <c r="I1304" s="20"/>
      <c r="J1304" s="20"/>
      <c r="K1304" s="20"/>
      <c r="L1304" s="20"/>
      <c r="M1304" s="20"/>
    </row>
    <row r="1305" spans="3:13">
      <c r="C1305" s="21" t="s">
        <v>24</v>
      </c>
      <c r="D1305" s="20"/>
      <c r="E1305" s="20"/>
      <c r="F1305" s="20"/>
      <c r="G1305" s="20"/>
      <c r="H1305" s="20"/>
      <c r="I1305" s="20"/>
      <c r="J1305" s="20"/>
      <c r="K1305" s="20"/>
      <c r="L1305" s="20"/>
      <c r="M1305" s="20"/>
    </row>
    <row r="1306" spans="3:13">
      <c r="C1306" s="21" t="s">
        <v>25</v>
      </c>
      <c r="D1306" s="20"/>
      <c r="E1306" s="20"/>
      <c r="F1306" s="20"/>
      <c r="G1306" s="20"/>
      <c r="H1306" s="20"/>
      <c r="I1306" s="20"/>
      <c r="J1306" s="20"/>
      <c r="K1306" s="20"/>
      <c r="L1306" s="20"/>
      <c r="M1306" s="20"/>
    </row>
    <row r="1307" spans="3:13">
      <c r="C1307" s="21" t="s">
        <v>26</v>
      </c>
      <c r="D1307" s="20"/>
      <c r="E1307" s="20"/>
      <c r="F1307" s="20"/>
      <c r="G1307" s="20"/>
      <c r="H1307" s="20"/>
      <c r="I1307" s="20"/>
      <c r="J1307" s="20"/>
      <c r="K1307" s="20"/>
      <c r="L1307" s="20"/>
      <c r="M1307" s="20"/>
    </row>
    <row r="1308" spans="3:13">
      <c r="C1308" s="21" t="s">
        <v>27</v>
      </c>
      <c r="D1308" s="20"/>
      <c r="E1308" s="20"/>
      <c r="F1308" s="20"/>
      <c r="G1308" s="20"/>
      <c r="H1308" s="20"/>
      <c r="I1308" s="20"/>
      <c r="J1308" s="20"/>
      <c r="K1308" s="20"/>
      <c r="L1308" s="20"/>
      <c r="M1308" s="20"/>
    </row>
    <row r="1309" spans="3:13">
      <c r="C1309" s="5" t="s">
        <v>28</v>
      </c>
    </row>
    <row r="1310" spans="3:13">
      <c r="C1310" s="5" t="s">
        <v>29</v>
      </c>
    </row>
    <row r="1311" spans="3:13">
      <c r="C1311" s="5" t="s">
        <v>30</v>
      </c>
    </row>
    <row r="1312" spans="3:13">
      <c r="C1312" s="5"/>
    </row>
    <row r="1313" spans="3:13">
      <c r="C1313" s="5" t="s">
        <v>31</v>
      </c>
    </row>
    <row r="1314" spans="3:13">
      <c r="C1314" s="5" t="s">
        <v>32</v>
      </c>
    </row>
    <row r="1315" spans="3:13">
      <c r="C1315" s="5" t="s">
        <v>33</v>
      </c>
    </row>
    <row r="1316" spans="3:13">
      <c r="C1316" s="5"/>
    </row>
    <row r="1317" spans="3:13">
      <c r="C1317" s="5" t="s">
        <v>34</v>
      </c>
    </row>
    <row r="1318" spans="3:13" ht="16.5" thickBot="1">
      <c r="C1318" s="5" t="s">
        <v>35</v>
      </c>
    </row>
    <row r="1319" spans="3:13" ht="25.5">
      <c r="C1319" s="200" t="s">
        <v>36</v>
      </c>
      <c r="D1319" s="203" t="s">
        <v>37</v>
      </c>
      <c r="E1319" s="9" t="s">
        <v>38</v>
      </c>
      <c r="F1319" s="10" t="s">
        <v>40</v>
      </c>
      <c r="G1319" s="10" t="s">
        <v>41</v>
      </c>
      <c r="H1319" s="9" t="s">
        <v>42</v>
      </c>
      <c r="I1319" s="9" t="s">
        <v>44</v>
      </c>
      <c r="J1319" s="203" t="s">
        <v>46</v>
      </c>
    </row>
    <row r="1320" spans="3:13">
      <c r="C1320" s="201"/>
      <c r="D1320" s="204"/>
      <c r="E1320" s="11"/>
      <c r="F1320" s="11" t="s">
        <v>49</v>
      </c>
      <c r="G1320" s="11" t="s">
        <v>50</v>
      </c>
      <c r="H1320" s="12"/>
      <c r="I1320" s="11"/>
      <c r="J1320" s="204"/>
    </row>
    <row r="1321" spans="3:13">
      <c r="C1321" s="201"/>
      <c r="D1321" s="204"/>
      <c r="E1321" s="13" t="s">
        <v>39</v>
      </c>
      <c r="F1321" s="14"/>
      <c r="G1321" s="14"/>
      <c r="H1321" s="12" t="s">
        <v>43</v>
      </c>
      <c r="I1321" s="11" t="s">
        <v>45</v>
      </c>
      <c r="J1321" s="204"/>
    </row>
    <row r="1322" spans="3:13" ht="16.5" thickBot="1">
      <c r="C1322" s="202"/>
      <c r="D1322" s="205"/>
      <c r="E1322" s="15"/>
      <c r="F1322" s="15"/>
      <c r="G1322" s="15"/>
      <c r="H1322" s="15"/>
      <c r="I1322" s="16"/>
      <c r="J1322" s="205"/>
    </row>
    <row r="1323" spans="3:13" ht="16.5" thickBot="1">
      <c r="C1323" s="197">
        <v>1</v>
      </c>
      <c r="D1323" s="7">
        <v>1</v>
      </c>
      <c r="E1323" s="7">
        <v>25</v>
      </c>
      <c r="F1323" s="7">
        <v>5</v>
      </c>
      <c r="G1323" s="23">
        <v>4.9960000000000004</v>
      </c>
      <c r="H1323" s="7">
        <f>G1323-F1323</f>
        <v>-3.9999999999995595E-3</v>
      </c>
      <c r="I1323" s="7">
        <f>((G1323-F1323)/F1323)*100</f>
        <v>-7.9999999999991189E-2</v>
      </c>
      <c r="J1323" s="8"/>
    </row>
    <row r="1324" spans="3:13" ht="16.5" thickBot="1">
      <c r="C1324" s="198"/>
      <c r="D1324" s="7">
        <v>2</v>
      </c>
      <c r="E1324" s="7">
        <v>25</v>
      </c>
      <c r="F1324" s="7">
        <v>5</v>
      </c>
      <c r="G1324" s="23">
        <v>4.9950000000000001</v>
      </c>
      <c r="H1324" s="7">
        <f>G1324-F1324</f>
        <v>-4.9999999999998934E-3</v>
      </c>
      <c r="I1324" s="7">
        <f>((G1324-F1324)/F1324)*100</f>
        <v>-9.9999999999997882E-2</v>
      </c>
      <c r="J1324" s="8"/>
      <c r="M1324" s="24">
        <f>(I1323+I1324)/2</f>
        <v>-8.9999999999994529E-2</v>
      </c>
    </row>
    <row r="1326" spans="3:13">
      <c r="D1326" s="6" t="s">
        <v>47</v>
      </c>
    </row>
    <row r="1327" spans="3:13">
      <c r="C1327" s="6"/>
    </row>
    <row r="1328" spans="3:13" ht="18.75">
      <c r="C1328" s="6"/>
      <c r="D1328" s="34" t="s">
        <v>66</v>
      </c>
      <c r="E1328" s="34"/>
      <c r="F1328" s="34"/>
      <c r="G1328" s="36" t="s">
        <v>73</v>
      </c>
      <c r="H1328" s="36"/>
      <c r="I1328" s="36"/>
      <c r="J1328" s="36"/>
      <c r="K1328" s="36"/>
      <c r="L1328" s="36"/>
      <c r="M1328" s="36"/>
    </row>
    <row r="1329" spans="3:13">
      <c r="C1329" s="6"/>
      <c r="E1329" s="4"/>
      <c r="F1329" s="4"/>
      <c r="G1329" s="4"/>
      <c r="H1329" s="4"/>
      <c r="I1329" s="4"/>
      <c r="J1329" s="4"/>
    </row>
    <row r="1330" spans="3:13">
      <c r="C1330" s="6"/>
      <c r="E1330" s="1" t="s">
        <v>68</v>
      </c>
    </row>
    <row r="1331" spans="3:13">
      <c r="C1331" s="22"/>
      <c r="D1331" s="22"/>
      <c r="E1331" s="22"/>
      <c r="F1331" s="22"/>
      <c r="G1331" s="22"/>
      <c r="H1331" s="22"/>
      <c r="I1331" s="22"/>
      <c r="J1331" s="22"/>
      <c r="K1331" s="22"/>
      <c r="L1331" s="22"/>
      <c r="M1331" s="22"/>
    </row>
    <row r="1332" spans="3:13">
      <c r="C1332" s="22" t="s">
        <v>194</v>
      </c>
      <c r="E1332" s="22"/>
      <c r="F1332" s="22"/>
      <c r="G1332" s="22"/>
      <c r="H1332" s="22"/>
      <c r="I1332" s="22"/>
      <c r="J1332" s="22"/>
      <c r="K1332" s="22"/>
      <c r="L1332" s="22"/>
      <c r="M1332" s="22"/>
    </row>
    <row r="1333" spans="3:13">
      <c r="C1333" s="22"/>
      <c r="D1333" s="22"/>
      <c r="E1333" s="22"/>
      <c r="F1333" s="22"/>
      <c r="G1333" s="22"/>
      <c r="H1333" s="22"/>
      <c r="I1333" s="22"/>
      <c r="J1333" s="22"/>
      <c r="K1333" s="22"/>
      <c r="L1333" s="22"/>
      <c r="M1333" s="22"/>
    </row>
    <row r="1334" spans="3:13">
      <c r="C1334" s="6"/>
      <c r="D1334" s="6"/>
    </row>
    <row r="1337" spans="3:13">
      <c r="J1337" s="213" t="s">
        <v>0</v>
      </c>
      <c r="K1337" s="213"/>
      <c r="L1337" s="213"/>
      <c r="M1337" s="213"/>
    </row>
    <row r="1338" spans="3:13">
      <c r="J1338" s="213" t="s">
        <v>1</v>
      </c>
      <c r="K1338" s="213"/>
      <c r="L1338" s="213"/>
      <c r="M1338" s="213"/>
    </row>
    <row r="1339" spans="3:13">
      <c r="J1339" s="213" t="s">
        <v>59</v>
      </c>
      <c r="K1339" s="213"/>
      <c r="L1339" s="213"/>
      <c r="M1339" s="213"/>
    </row>
    <row r="1340" spans="3:13">
      <c r="J1340" s="213" t="s">
        <v>2</v>
      </c>
      <c r="K1340" s="213"/>
      <c r="L1340" s="213"/>
      <c r="M1340" s="213"/>
    </row>
    <row r="1341" spans="3:13">
      <c r="J1341" s="213"/>
      <c r="K1341" s="213"/>
      <c r="L1341" s="213"/>
      <c r="M1341" s="213"/>
    </row>
    <row r="1342" spans="3:13">
      <c r="J1342" s="43"/>
      <c r="K1342" s="43"/>
      <c r="L1342" s="43"/>
      <c r="M1342" s="43"/>
    </row>
    <row r="1343" spans="3:13">
      <c r="I1343" s="3" t="s">
        <v>58</v>
      </c>
      <c r="K1343" s="213" t="s">
        <v>72</v>
      </c>
      <c r="L1343" s="213"/>
      <c r="M1343" s="213"/>
    </row>
    <row r="1345" spans="3:13">
      <c r="C1345" s="1" t="s">
        <v>3</v>
      </c>
      <c r="J1345" s="4" t="s">
        <v>56</v>
      </c>
      <c r="K1345" s="4"/>
      <c r="L1345" s="4"/>
      <c r="M1345" s="43">
        <v>18</v>
      </c>
    </row>
    <row r="1347" spans="3:13">
      <c r="C1347" s="1" t="s">
        <v>4</v>
      </c>
      <c r="E1347" s="214" t="str">
        <f>K1343</f>
        <v>15.03.2023y</v>
      </c>
      <c r="F1347" s="214"/>
      <c r="G1347" s="43"/>
      <c r="H1347" s="43"/>
      <c r="I1347" s="4"/>
      <c r="J1347" s="4" t="s">
        <v>5</v>
      </c>
      <c r="K1347" s="4"/>
      <c r="L1347" s="214" t="str">
        <f>E1347</f>
        <v>15.03.2023y</v>
      </c>
      <c r="M1347" s="214"/>
    </row>
    <row r="1350" spans="3:13">
      <c r="C1350" s="211" t="s">
        <v>7</v>
      </c>
      <c r="D1350" s="211"/>
      <c r="E1350" s="38" t="s">
        <v>193</v>
      </c>
      <c r="F1350" s="38"/>
      <c r="G1350" s="38"/>
      <c r="H1350" s="38"/>
      <c r="I1350" s="38"/>
      <c r="J1350" s="38"/>
      <c r="K1350" s="38"/>
      <c r="L1350" s="38"/>
      <c r="M1350" s="38"/>
    </row>
    <row r="1351" spans="3:13">
      <c r="C1351" s="211" t="s">
        <v>6</v>
      </c>
      <c r="D1351" s="211"/>
      <c r="E1351" s="38" t="s">
        <v>60</v>
      </c>
      <c r="F1351" s="38"/>
      <c r="G1351" s="38"/>
      <c r="H1351" s="38"/>
      <c r="I1351" s="38"/>
      <c r="J1351" s="38"/>
      <c r="K1351" s="38"/>
      <c r="L1351" s="38"/>
      <c r="M1351" s="38"/>
    </row>
    <row r="1352" spans="3:13">
      <c r="C1352" s="42"/>
      <c r="D1352" s="42"/>
      <c r="E1352" s="32" t="s">
        <v>61</v>
      </c>
      <c r="F1352" s="32"/>
      <c r="G1352" s="32"/>
      <c r="H1352" s="32"/>
      <c r="I1352" s="32"/>
      <c r="J1352" s="32"/>
      <c r="K1352" s="32"/>
      <c r="L1352" s="32"/>
      <c r="M1352" s="32"/>
    </row>
    <row r="1353" spans="3:13">
      <c r="C1353" s="42"/>
      <c r="D1353" s="42"/>
      <c r="E1353" s="38" t="s">
        <v>62</v>
      </c>
      <c r="F1353" s="38"/>
      <c r="G1353" s="38"/>
      <c r="H1353" s="38"/>
      <c r="I1353" s="38"/>
      <c r="J1353" s="38"/>
      <c r="K1353" s="38"/>
      <c r="L1353" s="38"/>
      <c r="M1353" s="38"/>
    </row>
    <row r="1354" spans="3:13">
      <c r="E1354" s="4"/>
      <c r="F1354" s="4"/>
      <c r="G1354" s="4"/>
      <c r="H1354" s="4"/>
      <c r="I1354" s="4"/>
      <c r="J1354" s="4"/>
      <c r="K1354" s="4"/>
    </row>
    <row r="1356" spans="3:13">
      <c r="C1356" s="4" t="s">
        <v>8</v>
      </c>
      <c r="D1356" s="4"/>
      <c r="E1356" s="212" t="s">
        <v>63</v>
      </c>
      <c r="F1356" s="212"/>
      <c r="G1356" s="212"/>
      <c r="H1356" s="212"/>
      <c r="I1356" s="212"/>
      <c r="J1356" s="212"/>
    </row>
    <row r="1357" spans="3:13">
      <c r="C1357" s="4" t="s">
        <v>9</v>
      </c>
      <c r="D1357" s="4"/>
      <c r="E1357" s="212"/>
      <c r="F1357" s="212"/>
      <c r="G1357" s="212"/>
      <c r="H1357" s="212"/>
      <c r="I1357" s="212"/>
      <c r="J1357" s="212"/>
    </row>
    <row r="1359" spans="3:13">
      <c r="C1359" s="206" t="s">
        <v>10</v>
      </c>
      <c r="D1359" s="206"/>
      <c r="E1359" s="213" t="s">
        <v>11</v>
      </c>
      <c r="F1359" s="213"/>
      <c r="G1359" s="213"/>
      <c r="H1359" s="213"/>
      <c r="I1359" s="213"/>
      <c r="J1359" s="213"/>
    </row>
    <row r="1361" spans="3:13">
      <c r="C1361" s="206" t="s">
        <v>12</v>
      </c>
      <c r="D1361" s="206"/>
      <c r="E1361" s="215" t="s">
        <v>13</v>
      </c>
      <c r="F1361" s="215"/>
      <c r="G1361" s="215"/>
      <c r="H1361" s="215"/>
      <c r="I1361" s="215"/>
      <c r="J1361" s="215"/>
      <c r="K1361" s="215"/>
      <c r="L1361" s="215"/>
      <c r="M1361" s="215"/>
    </row>
    <row r="1362" spans="3:13">
      <c r="C1362" s="40"/>
      <c r="D1362" s="40"/>
      <c r="E1362" s="41"/>
      <c r="F1362" s="41"/>
      <c r="G1362" s="41"/>
      <c r="H1362" s="41"/>
      <c r="I1362" s="41"/>
      <c r="J1362" s="41"/>
      <c r="K1362" s="41"/>
      <c r="L1362" s="41"/>
      <c r="M1362" s="41"/>
    </row>
    <row r="1363" spans="3:13">
      <c r="C1363" s="208" t="s">
        <v>64</v>
      </c>
      <c r="D1363" s="208"/>
      <c r="E1363" s="209" t="s">
        <v>65</v>
      </c>
      <c r="F1363" s="209"/>
      <c r="G1363" s="209"/>
      <c r="H1363" s="209"/>
      <c r="I1363" s="209"/>
      <c r="J1363" s="209"/>
      <c r="K1363" s="209"/>
      <c r="L1363" s="209"/>
      <c r="M1363" s="209"/>
    </row>
    <row r="1364" spans="3:13">
      <c r="E1364" s="4"/>
      <c r="F1364" s="4"/>
      <c r="G1364" s="4"/>
      <c r="H1364" s="4"/>
      <c r="I1364" s="4"/>
      <c r="J1364" s="4"/>
    </row>
    <row r="1365" spans="3:13">
      <c r="C1365" s="206" t="s">
        <v>14</v>
      </c>
      <c r="D1365" s="206"/>
      <c r="E1365" s="210" t="s">
        <v>55</v>
      </c>
      <c r="F1365" s="210"/>
      <c r="G1365" s="210"/>
      <c r="H1365" s="210"/>
      <c r="I1365" s="210"/>
    </row>
    <row r="1366" spans="3:13">
      <c r="C1366" s="40"/>
      <c r="D1366" s="40"/>
      <c r="E1366" s="210"/>
      <c r="F1366" s="210"/>
      <c r="G1366" s="210"/>
      <c r="H1366" s="210"/>
      <c r="I1366" s="210"/>
    </row>
    <row r="1367" spans="3:13">
      <c r="C1367" s="40"/>
      <c r="D1367" s="40"/>
      <c r="E1367" s="210"/>
      <c r="F1367" s="210"/>
      <c r="G1367" s="210"/>
      <c r="H1367" s="210"/>
      <c r="I1367" s="210"/>
    </row>
    <row r="1369" spans="3:13">
      <c r="C1369" s="206" t="s">
        <v>15</v>
      </c>
      <c r="D1369" s="206"/>
      <c r="E1369" s="207" t="s">
        <v>54</v>
      </c>
      <c r="F1369" s="199"/>
      <c r="G1369" s="199"/>
      <c r="H1369" s="199"/>
      <c r="I1369" s="199"/>
      <c r="J1369" s="199"/>
      <c r="K1369" s="199"/>
      <c r="L1369" s="199"/>
      <c r="M1369" s="199"/>
    </row>
    <row r="1370" spans="3:13">
      <c r="E1370" s="199" t="s">
        <v>53</v>
      </c>
      <c r="F1370" s="199"/>
      <c r="G1370" s="199"/>
      <c r="H1370" s="199"/>
      <c r="I1370" s="199"/>
      <c r="J1370" s="199"/>
      <c r="K1370" s="199"/>
      <c r="L1370" s="199"/>
      <c r="M1370" s="199"/>
    </row>
    <row r="1371" spans="3:13">
      <c r="E1371" s="199" t="s">
        <v>51</v>
      </c>
      <c r="F1371" s="199"/>
      <c r="G1371" s="199"/>
      <c r="H1371" s="199"/>
      <c r="I1371" s="199"/>
      <c r="J1371" s="199"/>
      <c r="K1371" s="199"/>
      <c r="L1371" s="199"/>
      <c r="M1371" s="199"/>
    </row>
    <row r="1372" spans="3:13">
      <c r="E1372" s="207" t="s">
        <v>48</v>
      </c>
      <c r="F1372" s="199"/>
      <c r="G1372" s="199"/>
      <c r="H1372" s="199"/>
      <c r="I1372" s="199"/>
      <c r="J1372" s="199"/>
      <c r="K1372" s="199"/>
      <c r="L1372" s="199"/>
      <c r="M1372" s="199"/>
    </row>
    <row r="1373" spans="3:13">
      <c r="E1373" s="199" t="s">
        <v>52</v>
      </c>
      <c r="F1373" s="199"/>
      <c r="G1373" s="199"/>
      <c r="H1373" s="199"/>
      <c r="I1373" s="199"/>
      <c r="J1373" s="199"/>
      <c r="K1373" s="199"/>
      <c r="L1373" s="199"/>
      <c r="M1373" s="199"/>
    </row>
    <row r="1374" spans="3:13">
      <c r="E1374" s="199" t="s">
        <v>16</v>
      </c>
      <c r="F1374" s="199"/>
      <c r="G1374" s="199"/>
      <c r="H1374" s="199"/>
      <c r="I1374" s="199"/>
      <c r="J1374" s="199"/>
      <c r="K1374" s="199"/>
      <c r="L1374" s="199"/>
      <c r="M1374" s="199"/>
    </row>
    <row r="1375" spans="3:13">
      <c r="C1375" s="20"/>
      <c r="D1375" s="20"/>
      <c r="E1375" s="20"/>
      <c r="F1375" s="20"/>
      <c r="G1375" s="20"/>
      <c r="H1375" s="20"/>
      <c r="I1375" s="20"/>
      <c r="J1375" s="20"/>
      <c r="K1375" s="20"/>
      <c r="L1375" s="20"/>
      <c r="M1375" s="20"/>
    </row>
    <row r="1376" spans="3:13">
      <c r="C1376" s="19" t="s">
        <v>17</v>
      </c>
      <c r="D1376" s="20"/>
      <c r="E1376" s="20"/>
      <c r="F1376" s="20"/>
      <c r="G1376" s="20"/>
      <c r="H1376" s="20"/>
      <c r="I1376" s="20"/>
      <c r="J1376" s="20"/>
      <c r="K1376" s="20"/>
      <c r="L1376" s="20"/>
      <c r="M1376" s="20"/>
    </row>
    <row r="1377" spans="3:13">
      <c r="C1377" s="21" t="s">
        <v>18</v>
      </c>
      <c r="D1377" s="20"/>
      <c r="E1377" s="20"/>
      <c r="F1377" s="20"/>
      <c r="G1377" s="20"/>
      <c r="H1377" s="20"/>
      <c r="I1377" s="20"/>
      <c r="J1377" s="20"/>
      <c r="K1377" s="20"/>
      <c r="L1377" s="20"/>
      <c r="M1377" s="20"/>
    </row>
    <row r="1378" spans="3:13">
      <c r="C1378" s="19" t="s">
        <v>19</v>
      </c>
      <c r="D1378" s="20"/>
      <c r="E1378" s="20"/>
      <c r="F1378" s="20"/>
      <c r="G1378" s="20"/>
      <c r="H1378" s="20"/>
      <c r="I1378" s="20"/>
      <c r="J1378" s="20"/>
      <c r="K1378" s="20"/>
      <c r="L1378" s="20"/>
      <c r="M1378" s="20"/>
    </row>
    <row r="1379" spans="3:13">
      <c r="C1379" s="21" t="s">
        <v>20</v>
      </c>
      <c r="D1379" s="20"/>
      <c r="E1379" s="20"/>
      <c r="F1379" s="20"/>
      <c r="G1379" s="20"/>
      <c r="H1379" s="20"/>
      <c r="I1379" s="20"/>
      <c r="J1379" s="20"/>
      <c r="K1379" s="20"/>
      <c r="L1379" s="20"/>
      <c r="M1379" s="20"/>
    </row>
    <row r="1380" spans="3:13">
      <c r="C1380" s="21" t="s">
        <v>21</v>
      </c>
      <c r="D1380" s="20"/>
      <c r="E1380" s="20"/>
      <c r="F1380" s="20"/>
      <c r="G1380" s="20"/>
      <c r="H1380" s="20"/>
      <c r="I1380" s="20"/>
      <c r="J1380" s="20"/>
      <c r="K1380" s="20"/>
      <c r="L1380" s="20"/>
      <c r="M1380" s="20"/>
    </row>
    <row r="1381" spans="3:13">
      <c r="C1381" s="21" t="s">
        <v>22</v>
      </c>
      <c r="D1381" s="20"/>
      <c r="E1381" s="20"/>
      <c r="F1381" s="20"/>
      <c r="G1381" s="20"/>
      <c r="H1381" s="20"/>
      <c r="I1381" s="20"/>
      <c r="J1381" s="20"/>
      <c r="K1381" s="20"/>
      <c r="L1381" s="20"/>
      <c r="M1381" s="20"/>
    </row>
    <row r="1382" spans="3:13">
      <c r="C1382" s="21" t="s">
        <v>23</v>
      </c>
      <c r="D1382" s="20"/>
      <c r="E1382" s="20"/>
      <c r="F1382" s="20"/>
      <c r="G1382" s="20"/>
      <c r="H1382" s="20"/>
      <c r="I1382" s="20"/>
      <c r="J1382" s="20"/>
      <c r="K1382" s="20"/>
      <c r="L1382" s="20"/>
      <c r="M1382" s="20"/>
    </row>
    <row r="1383" spans="3:13">
      <c r="C1383" s="21" t="s">
        <v>24</v>
      </c>
      <c r="D1383" s="20"/>
      <c r="E1383" s="20"/>
      <c r="F1383" s="20"/>
      <c r="G1383" s="20"/>
      <c r="H1383" s="20"/>
      <c r="I1383" s="20"/>
      <c r="J1383" s="20"/>
      <c r="K1383" s="20"/>
      <c r="L1383" s="20"/>
      <c r="M1383" s="20"/>
    </row>
    <row r="1384" spans="3:13">
      <c r="C1384" s="21" t="s">
        <v>25</v>
      </c>
      <c r="D1384" s="20"/>
      <c r="E1384" s="20"/>
      <c r="F1384" s="20"/>
      <c r="G1384" s="20"/>
      <c r="H1384" s="20"/>
      <c r="I1384" s="20"/>
      <c r="J1384" s="20"/>
      <c r="K1384" s="20"/>
      <c r="L1384" s="20"/>
      <c r="M1384" s="20"/>
    </row>
    <row r="1385" spans="3:13">
      <c r="C1385" s="21" t="s">
        <v>26</v>
      </c>
      <c r="D1385" s="20"/>
      <c r="E1385" s="20"/>
      <c r="F1385" s="20"/>
      <c r="G1385" s="20"/>
      <c r="H1385" s="20"/>
      <c r="I1385" s="20"/>
      <c r="J1385" s="20"/>
      <c r="K1385" s="20"/>
      <c r="L1385" s="20"/>
      <c r="M1385" s="20"/>
    </row>
    <row r="1386" spans="3:13">
      <c r="C1386" s="21" t="s">
        <v>27</v>
      </c>
      <c r="D1386" s="20"/>
      <c r="E1386" s="20"/>
      <c r="F1386" s="20"/>
      <c r="G1386" s="20"/>
      <c r="H1386" s="20"/>
      <c r="I1386" s="20"/>
      <c r="J1386" s="20"/>
      <c r="K1386" s="20"/>
      <c r="L1386" s="20"/>
      <c r="M1386" s="20"/>
    </row>
    <row r="1387" spans="3:13">
      <c r="C1387" s="5" t="s">
        <v>28</v>
      </c>
    </row>
    <row r="1388" spans="3:13">
      <c r="C1388" s="5" t="s">
        <v>29</v>
      </c>
    </row>
    <row r="1389" spans="3:13">
      <c r="C1389" s="5" t="s">
        <v>30</v>
      </c>
    </row>
    <row r="1390" spans="3:13">
      <c r="C1390" s="5"/>
    </row>
    <row r="1391" spans="3:13">
      <c r="C1391" s="5" t="s">
        <v>31</v>
      </c>
    </row>
    <row r="1392" spans="3:13">
      <c r="C1392" s="5" t="s">
        <v>32</v>
      </c>
    </row>
    <row r="1393" spans="3:13">
      <c r="C1393" s="5" t="s">
        <v>33</v>
      </c>
    </row>
    <row r="1394" spans="3:13">
      <c r="C1394" s="5"/>
    </row>
    <row r="1395" spans="3:13">
      <c r="C1395" s="5" t="s">
        <v>34</v>
      </c>
    </row>
    <row r="1396" spans="3:13" ht="16.5" thickBot="1">
      <c r="C1396" s="5" t="s">
        <v>35</v>
      </c>
    </row>
    <row r="1397" spans="3:13" ht="25.5">
      <c r="C1397" s="200" t="s">
        <v>36</v>
      </c>
      <c r="D1397" s="203" t="s">
        <v>37</v>
      </c>
      <c r="E1397" s="9" t="s">
        <v>38</v>
      </c>
      <c r="F1397" s="10" t="s">
        <v>40</v>
      </c>
      <c r="G1397" s="10" t="s">
        <v>41</v>
      </c>
      <c r="H1397" s="9" t="s">
        <v>42</v>
      </c>
      <c r="I1397" s="9" t="s">
        <v>44</v>
      </c>
      <c r="J1397" s="203" t="s">
        <v>46</v>
      </c>
    </row>
    <row r="1398" spans="3:13">
      <c r="C1398" s="201"/>
      <c r="D1398" s="204"/>
      <c r="E1398" s="11"/>
      <c r="F1398" s="11" t="s">
        <v>49</v>
      </c>
      <c r="G1398" s="11" t="s">
        <v>50</v>
      </c>
      <c r="H1398" s="12"/>
      <c r="I1398" s="11"/>
      <c r="J1398" s="204"/>
    </row>
    <row r="1399" spans="3:13">
      <c r="C1399" s="201"/>
      <c r="D1399" s="204"/>
      <c r="E1399" s="13" t="s">
        <v>39</v>
      </c>
      <c r="F1399" s="14"/>
      <c r="G1399" s="14"/>
      <c r="H1399" s="12" t="s">
        <v>43</v>
      </c>
      <c r="I1399" s="11" t="s">
        <v>45</v>
      </c>
      <c r="J1399" s="204"/>
    </row>
    <row r="1400" spans="3:13" ht="16.5" thickBot="1">
      <c r="C1400" s="202"/>
      <c r="D1400" s="205"/>
      <c r="E1400" s="15"/>
      <c r="F1400" s="15"/>
      <c r="G1400" s="15"/>
      <c r="H1400" s="15"/>
      <c r="I1400" s="16"/>
      <c r="J1400" s="205"/>
    </row>
    <row r="1401" spans="3:13" ht="16.5" thickBot="1">
      <c r="C1401" s="197">
        <v>1</v>
      </c>
      <c r="D1401" s="7">
        <v>1</v>
      </c>
      <c r="E1401" s="7">
        <v>25</v>
      </c>
      <c r="F1401" s="7">
        <v>5</v>
      </c>
      <c r="G1401" s="23">
        <v>4.992</v>
      </c>
      <c r="H1401" s="7">
        <f>G1401-F1401</f>
        <v>-8.0000000000000071E-3</v>
      </c>
      <c r="I1401" s="7">
        <f>((G1401-F1401)/F1401)*100</f>
        <v>-0.16000000000000014</v>
      </c>
      <c r="J1401" s="8"/>
    </row>
    <row r="1402" spans="3:13" ht="16.5" thickBot="1">
      <c r="C1402" s="198"/>
      <c r="D1402" s="7">
        <v>2</v>
      </c>
      <c r="E1402" s="7">
        <v>25</v>
      </c>
      <c r="F1402" s="7">
        <v>5</v>
      </c>
      <c r="G1402" s="23">
        <v>4.9930000000000003</v>
      </c>
      <c r="H1402" s="7">
        <f>G1402-F1402</f>
        <v>-6.9999999999996732E-3</v>
      </c>
      <c r="I1402" s="7">
        <f>((G1402-F1402)/F1402)*100</f>
        <v>-0.13999999999999346</v>
      </c>
      <c r="J1402" s="8"/>
      <c r="M1402" s="24">
        <f>(I1401+I1402)/2</f>
        <v>-0.1499999999999968</v>
      </c>
    </row>
    <row r="1404" spans="3:13">
      <c r="D1404" s="6" t="s">
        <v>47</v>
      </c>
    </row>
    <row r="1405" spans="3:13">
      <c r="C1405" s="6"/>
    </row>
    <row r="1406" spans="3:13" ht="18.75">
      <c r="C1406" s="6"/>
      <c r="D1406" s="34" t="s">
        <v>66</v>
      </c>
      <c r="E1406" s="34"/>
      <c r="F1406" s="34"/>
      <c r="G1406" s="36" t="s">
        <v>73</v>
      </c>
      <c r="H1406" s="36"/>
      <c r="I1406" s="36"/>
      <c r="J1406" s="36"/>
      <c r="K1406" s="36"/>
      <c r="L1406" s="36"/>
      <c r="M1406" s="36"/>
    </row>
    <row r="1407" spans="3:13">
      <c r="C1407" s="6"/>
      <c r="E1407" s="4"/>
      <c r="F1407" s="4"/>
      <c r="G1407" s="4"/>
      <c r="H1407" s="4"/>
      <c r="I1407" s="4"/>
      <c r="J1407" s="4"/>
    </row>
    <row r="1408" spans="3:13">
      <c r="C1408" s="6"/>
      <c r="E1408" s="1" t="s">
        <v>68</v>
      </c>
    </row>
    <row r="1409" spans="3:13">
      <c r="C1409" s="22"/>
      <c r="D1409" s="22"/>
      <c r="E1409" s="22"/>
      <c r="F1409" s="22"/>
      <c r="G1409" s="22"/>
      <c r="H1409" s="22"/>
      <c r="I1409" s="22"/>
      <c r="J1409" s="22"/>
      <c r="K1409" s="22"/>
      <c r="L1409" s="22"/>
      <c r="M1409" s="22"/>
    </row>
    <row r="1410" spans="3:13">
      <c r="C1410" s="22" t="s">
        <v>194</v>
      </c>
      <c r="E1410" s="22"/>
      <c r="F1410" s="22"/>
      <c r="G1410" s="22"/>
      <c r="H1410" s="22"/>
      <c r="I1410" s="22"/>
      <c r="J1410" s="22"/>
      <c r="K1410" s="22"/>
      <c r="L1410" s="22"/>
      <c r="M1410" s="22"/>
    </row>
    <row r="1411" spans="3:13">
      <c r="C1411" s="22"/>
      <c r="D1411" s="22"/>
      <c r="E1411" s="22"/>
      <c r="F1411" s="22"/>
      <c r="G1411" s="22"/>
      <c r="H1411" s="22"/>
      <c r="I1411" s="22"/>
      <c r="J1411" s="22"/>
      <c r="K1411" s="22"/>
      <c r="L1411" s="22"/>
      <c r="M1411" s="22"/>
    </row>
    <row r="1412" spans="3:13">
      <c r="C1412" s="6"/>
      <c r="D1412" s="6"/>
    </row>
    <row r="1415" spans="3:13">
      <c r="J1415" s="213" t="s">
        <v>0</v>
      </c>
      <c r="K1415" s="213"/>
      <c r="L1415" s="213"/>
      <c r="M1415" s="213"/>
    </row>
    <row r="1416" spans="3:13">
      <c r="J1416" s="213" t="s">
        <v>1</v>
      </c>
      <c r="K1416" s="213"/>
      <c r="L1416" s="213"/>
      <c r="M1416" s="213"/>
    </row>
    <row r="1417" spans="3:13">
      <c r="J1417" s="213" t="s">
        <v>59</v>
      </c>
      <c r="K1417" s="213"/>
      <c r="L1417" s="213"/>
      <c r="M1417" s="213"/>
    </row>
    <row r="1418" spans="3:13">
      <c r="J1418" s="213" t="s">
        <v>2</v>
      </c>
      <c r="K1418" s="213"/>
      <c r="L1418" s="213"/>
      <c r="M1418" s="213"/>
    </row>
    <row r="1419" spans="3:13">
      <c r="J1419" s="213"/>
      <c r="K1419" s="213"/>
      <c r="L1419" s="213"/>
      <c r="M1419" s="213"/>
    </row>
    <row r="1420" spans="3:13">
      <c r="J1420" s="43"/>
      <c r="K1420" s="43"/>
      <c r="L1420" s="43"/>
      <c r="M1420" s="43"/>
    </row>
    <row r="1421" spans="3:13">
      <c r="I1421" s="3" t="s">
        <v>58</v>
      </c>
      <c r="K1421" s="213" t="s">
        <v>72</v>
      </c>
      <c r="L1421" s="213"/>
      <c r="M1421" s="213"/>
    </row>
    <row r="1423" spans="3:13">
      <c r="C1423" s="1" t="s">
        <v>3</v>
      </c>
      <c r="J1423" s="4" t="s">
        <v>56</v>
      </c>
      <c r="K1423" s="4"/>
      <c r="L1423" s="4"/>
      <c r="M1423" s="43">
        <v>19</v>
      </c>
    </row>
    <row r="1425" spans="3:13">
      <c r="C1425" s="1" t="s">
        <v>4</v>
      </c>
      <c r="E1425" s="214" t="str">
        <f>K1421</f>
        <v>15.03.2023y</v>
      </c>
      <c r="F1425" s="214"/>
      <c r="G1425" s="43"/>
      <c r="H1425" s="43"/>
      <c r="I1425" s="4"/>
      <c r="J1425" s="4" t="s">
        <v>5</v>
      </c>
      <c r="K1425" s="4"/>
      <c r="L1425" s="214" t="str">
        <f>E1425</f>
        <v>15.03.2023y</v>
      </c>
      <c r="M1425" s="214"/>
    </row>
    <row r="1428" spans="3:13">
      <c r="C1428" s="211" t="s">
        <v>7</v>
      </c>
      <c r="D1428" s="211"/>
      <c r="E1428" s="38" t="s">
        <v>193</v>
      </c>
      <c r="F1428" s="38"/>
      <c r="G1428" s="38"/>
      <c r="H1428" s="38"/>
      <c r="I1428" s="38"/>
      <c r="J1428" s="38"/>
      <c r="K1428" s="38"/>
      <c r="L1428" s="38"/>
      <c r="M1428" s="38"/>
    </row>
    <row r="1429" spans="3:13">
      <c r="C1429" s="211" t="s">
        <v>6</v>
      </c>
      <c r="D1429" s="211"/>
      <c r="E1429" s="38" t="s">
        <v>60</v>
      </c>
      <c r="F1429" s="38"/>
      <c r="G1429" s="38"/>
      <c r="H1429" s="38"/>
      <c r="I1429" s="38"/>
      <c r="J1429" s="38"/>
      <c r="K1429" s="38"/>
      <c r="L1429" s="38"/>
      <c r="M1429" s="38"/>
    </row>
    <row r="1430" spans="3:13">
      <c r="C1430" s="42"/>
      <c r="D1430" s="42"/>
      <c r="E1430" s="32" t="s">
        <v>61</v>
      </c>
      <c r="F1430" s="32"/>
      <c r="G1430" s="32"/>
      <c r="H1430" s="32"/>
      <c r="I1430" s="32"/>
      <c r="J1430" s="32"/>
      <c r="K1430" s="32"/>
      <c r="L1430" s="32"/>
      <c r="M1430" s="32"/>
    </row>
    <row r="1431" spans="3:13">
      <c r="C1431" s="42"/>
      <c r="D1431" s="42"/>
      <c r="E1431" s="38" t="s">
        <v>62</v>
      </c>
      <c r="F1431" s="38"/>
      <c r="G1431" s="38"/>
      <c r="H1431" s="38"/>
      <c r="I1431" s="38"/>
      <c r="J1431" s="38"/>
      <c r="K1431" s="38"/>
      <c r="L1431" s="38"/>
      <c r="M1431" s="38"/>
    </row>
    <row r="1432" spans="3:13">
      <c r="E1432" s="4"/>
      <c r="F1432" s="4"/>
      <c r="G1432" s="4"/>
      <c r="H1432" s="4"/>
      <c r="I1432" s="4"/>
      <c r="J1432" s="4"/>
      <c r="K1432" s="4"/>
    </row>
    <row r="1434" spans="3:13">
      <c r="C1434" s="4" t="s">
        <v>8</v>
      </c>
      <c r="D1434" s="4"/>
      <c r="E1434" s="212" t="s">
        <v>63</v>
      </c>
      <c r="F1434" s="212"/>
      <c r="G1434" s="212"/>
      <c r="H1434" s="212"/>
      <c r="I1434" s="212"/>
      <c r="J1434" s="212"/>
    </row>
    <row r="1435" spans="3:13">
      <c r="C1435" s="4" t="s">
        <v>9</v>
      </c>
      <c r="D1435" s="4"/>
      <c r="E1435" s="212"/>
      <c r="F1435" s="212"/>
      <c r="G1435" s="212"/>
      <c r="H1435" s="212"/>
      <c r="I1435" s="212"/>
      <c r="J1435" s="212"/>
    </row>
    <row r="1437" spans="3:13">
      <c r="C1437" s="206" t="s">
        <v>10</v>
      </c>
      <c r="D1437" s="206"/>
      <c r="E1437" s="213" t="s">
        <v>11</v>
      </c>
      <c r="F1437" s="213"/>
      <c r="G1437" s="213"/>
      <c r="H1437" s="213"/>
      <c r="I1437" s="213"/>
      <c r="J1437" s="213"/>
    </row>
    <row r="1439" spans="3:13">
      <c r="C1439" s="206" t="s">
        <v>12</v>
      </c>
      <c r="D1439" s="206"/>
      <c r="E1439" s="215" t="s">
        <v>13</v>
      </c>
      <c r="F1439" s="215"/>
      <c r="G1439" s="215"/>
      <c r="H1439" s="215"/>
      <c r="I1439" s="215"/>
      <c r="J1439" s="215"/>
      <c r="K1439" s="215"/>
      <c r="L1439" s="215"/>
      <c r="M1439" s="215"/>
    </row>
    <row r="1440" spans="3:13">
      <c r="C1440" s="40"/>
      <c r="D1440" s="40"/>
      <c r="E1440" s="41"/>
      <c r="F1440" s="41"/>
      <c r="G1440" s="41"/>
      <c r="H1440" s="41"/>
      <c r="I1440" s="41"/>
      <c r="J1440" s="41"/>
      <c r="K1440" s="41"/>
      <c r="L1440" s="41"/>
      <c r="M1440" s="41"/>
    </row>
    <row r="1441" spans="3:13">
      <c r="C1441" s="208" t="s">
        <v>64</v>
      </c>
      <c r="D1441" s="208"/>
      <c r="E1441" s="209" t="s">
        <v>65</v>
      </c>
      <c r="F1441" s="209"/>
      <c r="G1441" s="209"/>
      <c r="H1441" s="209"/>
      <c r="I1441" s="209"/>
      <c r="J1441" s="209"/>
      <c r="K1441" s="209"/>
      <c r="L1441" s="209"/>
      <c r="M1441" s="209"/>
    </row>
    <row r="1442" spans="3:13">
      <c r="E1442" s="4"/>
      <c r="F1442" s="4"/>
      <c r="G1442" s="4"/>
      <c r="H1442" s="4"/>
      <c r="I1442" s="4"/>
      <c r="J1442" s="4"/>
    </row>
    <row r="1443" spans="3:13">
      <c r="C1443" s="206" t="s">
        <v>14</v>
      </c>
      <c r="D1443" s="206"/>
      <c r="E1443" s="210" t="s">
        <v>55</v>
      </c>
      <c r="F1443" s="210"/>
      <c r="G1443" s="210"/>
      <c r="H1443" s="210"/>
      <c r="I1443" s="210"/>
    </row>
    <row r="1444" spans="3:13">
      <c r="C1444" s="40"/>
      <c r="D1444" s="40"/>
      <c r="E1444" s="210"/>
      <c r="F1444" s="210"/>
      <c r="G1444" s="210"/>
      <c r="H1444" s="210"/>
      <c r="I1444" s="210"/>
    </row>
    <row r="1445" spans="3:13">
      <c r="C1445" s="40"/>
      <c r="D1445" s="40"/>
      <c r="E1445" s="210"/>
      <c r="F1445" s="210"/>
      <c r="G1445" s="210"/>
      <c r="H1445" s="210"/>
      <c r="I1445" s="210"/>
    </row>
    <row r="1447" spans="3:13">
      <c r="C1447" s="206" t="s">
        <v>15</v>
      </c>
      <c r="D1447" s="206"/>
      <c r="E1447" s="207" t="s">
        <v>54</v>
      </c>
      <c r="F1447" s="199"/>
      <c r="G1447" s="199"/>
      <c r="H1447" s="199"/>
      <c r="I1447" s="199"/>
      <c r="J1447" s="199"/>
      <c r="K1447" s="199"/>
      <c r="L1447" s="199"/>
      <c r="M1447" s="199"/>
    </row>
    <row r="1448" spans="3:13">
      <c r="E1448" s="199" t="s">
        <v>53</v>
      </c>
      <c r="F1448" s="199"/>
      <c r="G1448" s="199"/>
      <c r="H1448" s="199"/>
      <c r="I1448" s="199"/>
      <c r="J1448" s="199"/>
      <c r="K1448" s="199"/>
      <c r="L1448" s="199"/>
      <c r="M1448" s="199"/>
    </row>
    <row r="1449" spans="3:13">
      <c r="E1449" s="199" t="s">
        <v>51</v>
      </c>
      <c r="F1449" s="199"/>
      <c r="G1449" s="199"/>
      <c r="H1449" s="199"/>
      <c r="I1449" s="199"/>
      <c r="J1449" s="199"/>
      <c r="K1449" s="199"/>
      <c r="L1449" s="199"/>
      <c r="M1449" s="199"/>
    </row>
    <row r="1450" spans="3:13">
      <c r="E1450" s="207" t="s">
        <v>48</v>
      </c>
      <c r="F1450" s="199"/>
      <c r="G1450" s="199"/>
      <c r="H1450" s="199"/>
      <c r="I1450" s="199"/>
      <c r="J1450" s="199"/>
      <c r="K1450" s="199"/>
      <c r="L1450" s="199"/>
      <c r="M1450" s="199"/>
    </row>
    <row r="1451" spans="3:13">
      <c r="E1451" s="199" t="s">
        <v>52</v>
      </c>
      <c r="F1451" s="199"/>
      <c r="G1451" s="199"/>
      <c r="H1451" s="199"/>
      <c r="I1451" s="199"/>
      <c r="J1451" s="199"/>
      <c r="K1451" s="199"/>
      <c r="L1451" s="199"/>
      <c r="M1451" s="199"/>
    </row>
    <row r="1452" spans="3:13">
      <c r="E1452" s="199" t="s">
        <v>16</v>
      </c>
      <c r="F1452" s="199"/>
      <c r="G1452" s="199"/>
      <c r="H1452" s="199"/>
      <c r="I1452" s="199"/>
      <c r="J1452" s="199"/>
      <c r="K1452" s="199"/>
      <c r="L1452" s="199"/>
      <c r="M1452" s="199"/>
    </row>
    <row r="1453" spans="3:13">
      <c r="C1453" s="20"/>
      <c r="D1453" s="20"/>
      <c r="E1453" s="20"/>
      <c r="F1453" s="20"/>
      <c r="G1453" s="20"/>
      <c r="H1453" s="20"/>
      <c r="I1453" s="20"/>
      <c r="J1453" s="20"/>
      <c r="K1453" s="20"/>
      <c r="L1453" s="20"/>
      <c r="M1453" s="20"/>
    </row>
    <row r="1454" spans="3:13">
      <c r="C1454" s="19" t="s">
        <v>17</v>
      </c>
      <c r="D1454" s="20"/>
      <c r="E1454" s="20"/>
      <c r="F1454" s="20"/>
      <c r="G1454" s="20"/>
      <c r="H1454" s="20"/>
      <c r="I1454" s="20"/>
      <c r="J1454" s="20"/>
      <c r="K1454" s="20"/>
      <c r="L1454" s="20"/>
      <c r="M1454" s="20"/>
    </row>
    <row r="1455" spans="3:13">
      <c r="C1455" s="21" t="s">
        <v>18</v>
      </c>
      <c r="D1455" s="20"/>
      <c r="E1455" s="20"/>
      <c r="F1455" s="20"/>
      <c r="G1455" s="20"/>
      <c r="H1455" s="20"/>
      <c r="I1455" s="20"/>
      <c r="J1455" s="20"/>
      <c r="K1455" s="20"/>
      <c r="L1455" s="20"/>
      <c r="M1455" s="20"/>
    </row>
    <row r="1456" spans="3:13">
      <c r="C1456" s="19" t="s">
        <v>19</v>
      </c>
      <c r="D1456" s="20"/>
      <c r="E1456" s="20"/>
      <c r="F1456" s="20"/>
      <c r="G1456" s="20"/>
      <c r="H1456" s="20"/>
      <c r="I1456" s="20"/>
      <c r="J1456" s="20"/>
      <c r="K1456" s="20"/>
      <c r="L1456" s="20"/>
      <c r="M1456" s="20"/>
    </row>
    <row r="1457" spans="3:13">
      <c r="C1457" s="21" t="s">
        <v>20</v>
      </c>
      <c r="D1457" s="20"/>
      <c r="E1457" s="20"/>
      <c r="F1457" s="20"/>
      <c r="G1457" s="20"/>
      <c r="H1457" s="20"/>
      <c r="I1457" s="20"/>
      <c r="J1457" s="20"/>
      <c r="K1457" s="20"/>
      <c r="L1457" s="20"/>
      <c r="M1457" s="20"/>
    </row>
    <row r="1458" spans="3:13">
      <c r="C1458" s="21" t="s">
        <v>21</v>
      </c>
      <c r="D1458" s="20"/>
      <c r="E1458" s="20"/>
      <c r="F1458" s="20"/>
      <c r="G1458" s="20"/>
      <c r="H1458" s="20"/>
      <c r="I1458" s="20"/>
      <c r="J1458" s="20"/>
      <c r="K1458" s="20"/>
      <c r="L1458" s="20"/>
      <c r="M1458" s="20"/>
    </row>
    <row r="1459" spans="3:13">
      <c r="C1459" s="21" t="s">
        <v>22</v>
      </c>
      <c r="D1459" s="20"/>
      <c r="E1459" s="20"/>
      <c r="F1459" s="20"/>
      <c r="G1459" s="20"/>
      <c r="H1459" s="20"/>
      <c r="I1459" s="20"/>
      <c r="J1459" s="20"/>
      <c r="K1459" s="20"/>
      <c r="L1459" s="20"/>
      <c r="M1459" s="20"/>
    </row>
    <row r="1460" spans="3:13">
      <c r="C1460" s="21" t="s">
        <v>23</v>
      </c>
      <c r="D1460" s="20"/>
      <c r="E1460" s="20"/>
      <c r="F1460" s="20"/>
      <c r="G1460" s="20"/>
      <c r="H1460" s="20"/>
      <c r="I1460" s="20"/>
      <c r="J1460" s="20"/>
      <c r="K1460" s="20"/>
      <c r="L1460" s="20"/>
      <c r="M1460" s="20"/>
    </row>
    <row r="1461" spans="3:13">
      <c r="C1461" s="21" t="s">
        <v>24</v>
      </c>
      <c r="D1461" s="20"/>
      <c r="E1461" s="20"/>
      <c r="F1461" s="20"/>
      <c r="G1461" s="20"/>
      <c r="H1461" s="20"/>
      <c r="I1461" s="20"/>
      <c r="J1461" s="20"/>
      <c r="K1461" s="20"/>
      <c r="L1461" s="20"/>
      <c r="M1461" s="20"/>
    </row>
    <row r="1462" spans="3:13">
      <c r="C1462" s="21" t="s">
        <v>25</v>
      </c>
      <c r="D1462" s="20"/>
      <c r="E1462" s="20"/>
      <c r="F1462" s="20"/>
      <c r="G1462" s="20"/>
      <c r="H1462" s="20"/>
      <c r="I1462" s="20"/>
      <c r="J1462" s="20"/>
      <c r="K1462" s="20"/>
      <c r="L1462" s="20"/>
      <c r="M1462" s="20"/>
    </row>
    <row r="1463" spans="3:13">
      <c r="C1463" s="21" t="s">
        <v>26</v>
      </c>
      <c r="D1463" s="20"/>
      <c r="E1463" s="20"/>
      <c r="F1463" s="20"/>
      <c r="G1463" s="20"/>
      <c r="H1463" s="20"/>
      <c r="I1463" s="20"/>
      <c r="J1463" s="20"/>
      <c r="K1463" s="20"/>
      <c r="L1463" s="20"/>
      <c r="M1463" s="20"/>
    </row>
    <row r="1464" spans="3:13">
      <c r="C1464" s="21" t="s">
        <v>27</v>
      </c>
      <c r="D1464" s="20"/>
      <c r="E1464" s="20"/>
      <c r="F1464" s="20"/>
      <c r="G1464" s="20"/>
      <c r="H1464" s="20"/>
      <c r="I1464" s="20"/>
      <c r="J1464" s="20"/>
      <c r="K1464" s="20"/>
      <c r="L1464" s="20"/>
      <c r="M1464" s="20"/>
    </row>
    <row r="1465" spans="3:13">
      <c r="C1465" s="5" t="s">
        <v>28</v>
      </c>
    </row>
    <row r="1466" spans="3:13">
      <c r="C1466" s="5" t="s">
        <v>29</v>
      </c>
    </row>
    <row r="1467" spans="3:13">
      <c r="C1467" s="5" t="s">
        <v>30</v>
      </c>
    </row>
    <row r="1468" spans="3:13">
      <c r="C1468" s="5"/>
    </row>
    <row r="1469" spans="3:13">
      <c r="C1469" s="5" t="s">
        <v>31</v>
      </c>
    </row>
    <row r="1470" spans="3:13">
      <c r="C1470" s="5" t="s">
        <v>32</v>
      </c>
    </row>
    <row r="1471" spans="3:13">
      <c r="C1471" s="5" t="s">
        <v>33</v>
      </c>
    </row>
    <row r="1472" spans="3:13">
      <c r="C1472" s="5"/>
    </row>
    <row r="1473" spans="3:13">
      <c r="C1473" s="5" t="s">
        <v>34</v>
      </c>
    </row>
    <row r="1474" spans="3:13" ht="16.5" thickBot="1">
      <c r="C1474" s="5" t="s">
        <v>35</v>
      </c>
    </row>
    <row r="1475" spans="3:13" ht="25.5">
      <c r="C1475" s="200" t="s">
        <v>36</v>
      </c>
      <c r="D1475" s="203" t="s">
        <v>37</v>
      </c>
      <c r="E1475" s="9" t="s">
        <v>38</v>
      </c>
      <c r="F1475" s="10" t="s">
        <v>40</v>
      </c>
      <c r="G1475" s="10" t="s">
        <v>41</v>
      </c>
      <c r="H1475" s="9" t="s">
        <v>42</v>
      </c>
      <c r="I1475" s="9" t="s">
        <v>44</v>
      </c>
      <c r="J1475" s="203" t="s">
        <v>46</v>
      </c>
    </row>
    <row r="1476" spans="3:13">
      <c r="C1476" s="201"/>
      <c r="D1476" s="204"/>
      <c r="E1476" s="11"/>
      <c r="F1476" s="11" t="s">
        <v>49</v>
      </c>
      <c r="G1476" s="11" t="s">
        <v>50</v>
      </c>
      <c r="H1476" s="12"/>
      <c r="I1476" s="11"/>
      <c r="J1476" s="204"/>
    </row>
    <row r="1477" spans="3:13">
      <c r="C1477" s="201"/>
      <c r="D1477" s="204"/>
      <c r="E1477" s="13" t="s">
        <v>39</v>
      </c>
      <c r="F1477" s="14"/>
      <c r="G1477" s="14"/>
      <c r="H1477" s="12" t="s">
        <v>43</v>
      </c>
      <c r="I1477" s="11" t="s">
        <v>45</v>
      </c>
      <c r="J1477" s="204"/>
    </row>
    <row r="1478" spans="3:13" ht="16.5" thickBot="1">
      <c r="C1478" s="202"/>
      <c r="D1478" s="205"/>
      <c r="E1478" s="15"/>
      <c r="F1478" s="15"/>
      <c r="G1478" s="15"/>
      <c r="H1478" s="15"/>
      <c r="I1478" s="16"/>
      <c r="J1478" s="205"/>
    </row>
    <row r="1479" spans="3:13" ht="16.5" thickBot="1">
      <c r="C1479" s="197">
        <v>1</v>
      </c>
      <c r="D1479" s="7">
        <v>1</v>
      </c>
      <c r="E1479" s="7">
        <v>25</v>
      </c>
      <c r="F1479" s="7">
        <v>5</v>
      </c>
      <c r="G1479" s="23">
        <v>4.9950000000000001</v>
      </c>
      <c r="H1479" s="7">
        <f>G1479-F1479</f>
        <v>-4.9999999999998934E-3</v>
      </c>
      <c r="I1479" s="7">
        <f>((G1479-F1479)/F1479)*100</f>
        <v>-9.9999999999997882E-2</v>
      </c>
      <c r="J1479" s="8"/>
    </row>
    <row r="1480" spans="3:13" ht="16.5" thickBot="1">
      <c r="C1480" s="198"/>
      <c r="D1480" s="7">
        <v>2</v>
      </c>
      <c r="E1480" s="7">
        <v>25</v>
      </c>
      <c r="F1480" s="7">
        <v>5</v>
      </c>
      <c r="G1480" s="23">
        <v>4.9969999999999999</v>
      </c>
      <c r="H1480" s="7">
        <f>G1480-F1480</f>
        <v>-3.0000000000001137E-3</v>
      </c>
      <c r="I1480" s="7">
        <f>((G1480-F1480)/F1480)*100</f>
        <v>-6.0000000000002274E-2</v>
      </c>
      <c r="J1480" s="8"/>
      <c r="M1480" s="24">
        <f>(I1479+I1480)/2</f>
        <v>-8.0000000000000071E-2</v>
      </c>
    </row>
    <row r="1482" spans="3:13">
      <c r="D1482" s="6" t="s">
        <v>47</v>
      </c>
    </row>
    <row r="1483" spans="3:13">
      <c r="C1483" s="6"/>
    </row>
    <row r="1484" spans="3:13" ht="18.75">
      <c r="C1484" s="6"/>
      <c r="D1484" s="34" t="s">
        <v>66</v>
      </c>
      <c r="E1484" s="34"/>
      <c r="F1484" s="34"/>
      <c r="G1484" s="36" t="s">
        <v>73</v>
      </c>
      <c r="H1484" s="36"/>
      <c r="I1484" s="36"/>
      <c r="J1484" s="36"/>
      <c r="K1484" s="36"/>
      <c r="L1484" s="36"/>
      <c r="M1484" s="36"/>
    </row>
    <row r="1485" spans="3:13">
      <c r="C1485" s="6"/>
      <c r="E1485" s="4"/>
      <c r="F1485" s="4"/>
      <c r="G1485" s="4"/>
      <c r="H1485" s="4"/>
      <c r="I1485" s="4"/>
      <c r="J1485" s="4"/>
    </row>
    <row r="1486" spans="3:13">
      <c r="C1486" s="6"/>
      <c r="E1486" s="1" t="s">
        <v>68</v>
      </c>
    </row>
    <row r="1487" spans="3:13">
      <c r="C1487" s="22"/>
      <c r="D1487" s="22"/>
      <c r="E1487" s="22"/>
      <c r="F1487" s="22"/>
      <c r="G1487" s="22"/>
      <c r="H1487" s="22"/>
      <c r="I1487" s="22"/>
      <c r="J1487" s="22"/>
      <c r="K1487" s="22"/>
      <c r="L1487" s="22"/>
      <c r="M1487" s="22"/>
    </row>
    <row r="1488" spans="3:13">
      <c r="C1488" s="22" t="s">
        <v>194</v>
      </c>
      <c r="E1488" s="22"/>
      <c r="F1488" s="22"/>
      <c r="G1488" s="22"/>
      <c r="H1488" s="22"/>
      <c r="I1488" s="22"/>
      <c r="J1488" s="22"/>
      <c r="K1488" s="22"/>
      <c r="L1488" s="22"/>
      <c r="M1488" s="22"/>
    </row>
    <row r="1489" spans="3:13">
      <c r="C1489" s="22"/>
      <c r="D1489" s="22"/>
      <c r="E1489" s="22"/>
      <c r="F1489" s="22"/>
      <c r="G1489" s="22"/>
      <c r="H1489" s="22"/>
      <c r="I1489" s="22"/>
      <c r="J1489" s="22"/>
      <c r="K1489" s="22"/>
      <c r="L1489" s="22"/>
      <c r="M1489" s="22"/>
    </row>
    <row r="1490" spans="3:13">
      <c r="C1490" s="6"/>
      <c r="D1490" s="6"/>
    </row>
    <row r="1493" spans="3:13">
      <c r="J1493" s="213" t="s">
        <v>0</v>
      </c>
      <c r="K1493" s="213"/>
      <c r="L1493" s="213"/>
      <c r="M1493" s="213"/>
    </row>
    <row r="1494" spans="3:13">
      <c r="J1494" s="213" t="s">
        <v>1</v>
      </c>
      <c r="K1494" s="213"/>
      <c r="L1494" s="213"/>
      <c r="M1494" s="213"/>
    </row>
    <row r="1495" spans="3:13">
      <c r="J1495" s="213" t="s">
        <v>59</v>
      </c>
      <c r="K1495" s="213"/>
      <c r="L1495" s="213"/>
      <c r="M1495" s="213"/>
    </row>
    <row r="1496" spans="3:13">
      <c r="J1496" s="213" t="s">
        <v>2</v>
      </c>
      <c r="K1496" s="213"/>
      <c r="L1496" s="213"/>
      <c r="M1496" s="213"/>
    </row>
    <row r="1497" spans="3:13">
      <c r="J1497" s="213"/>
      <c r="K1497" s="213"/>
      <c r="L1497" s="213"/>
      <c r="M1497" s="213"/>
    </row>
    <row r="1498" spans="3:13">
      <c r="J1498" s="43"/>
      <c r="K1498" s="43"/>
      <c r="L1498" s="43"/>
      <c r="M1498" s="43"/>
    </row>
    <row r="1499" spans="3:13">
      <c r="I1499" s="3" t="s">
        <v>58</v>
      </c>
      <c r="K1499" s="213" t="s">
        <v>72</v>
      </c>
      <c r="L1499" s="213"/>
      <c r="M1499" s="213"/>
    </row>
    <row r="1501" spans="3:13">
      <c r="C1501" s="1" t="s">
        <v>3</v>
      </c>
      <c r="J1501" s="4" t="s">
        <v>56</v>
      </c>
      <c r="K1501" s="4"/>
      <c r="L1501" s="4"/>
      <c r="M1501" s="43">
        <v>20</v>
      </c>
    </row>
    <row r="1503" spans="3:13">
      <c r="C1503" s="1" t="s">
        <v>4</v>
      </c>
      <c r="E1503" s="214" t="str">
        <f>K1499</f>
        <v>15.03.2023y</v>
      </c>
      <c r="F1503" s="214"/>
      <c r="G1503" s="43"/>
      <c r="H1503" s="43"/>
      <c r="I1503" s="4"/>
      <c r="J1503" s="4" t="s">
        <v>5</v>
      </c>
      <c r="K1503" s="4"/>
      <c r="L1503" s="214" t="str">
        <f>E1503</f>
        <v>15.03.2023y</v>
      </c>
      <c r="M1503" s="214"/>
    </row>
    <row r="1506" spans="3:13">
      <c r="C1506" s="211" t="s">
        <v>7</v>
      </c>
      <c r="D1506" s="211"/>
      <c r="E1506" s="38" t="s">
        <v>193</v>
      </c>
      <c r="F1506" s="38"/>
      <c r="G1506" s="38"/>
      <c r="H1506" s="38"/>
      <c r="I1506" s="38"/>
      <c r="J1506" s="38"/>
      <c r="K1506" s="38"/>
      <c r="L1506" s="38"/>
      <c r="M1506" s="38"/>
    </row>
    <row r="1507" spans="3:13">
      <c r="C1507" s="211" t="s">
        <v>6</v>
      </c>
      <c r="D1507" s="211"/>
      <c r="E1507" s="38" t="s">
        <v>60</v>
      </c>
      <c r="F1507" s="38"/>
      <c r="G1507" s="38"/>
      <c r="H1507" s="38"/>
      <c r="I1507" s="38"/>
      <c r="J1507" s="38"/>
      <c r="K1507" s="38"/>
      <c r="L1507" s="38"/>
      <c r="M1507" s="38"/>
    </row>
    <row r="1508" spans="3:13">
      <c r="C1508" s="42"/>
      <c r="D1508" s="42"/>
      <c r="E1508" s="32" t="s">
        <v>61</v>
      </c>
      <c r="F1508" s="32"/>
      <c r="G1508" s="32"/>
      <c r="H1508" s="32"/>
      <c r="I1508" s="32"/>
      <c r="J1508" s="32"/>
      <c r="K1508" s="32"/>
      <c r="L1508" s="32"/>
      <c r="M1508" s="32"/>
    </row>
    <row r="1509" spans="3:13">
      <c r="C1509" s="42"/>
      <c r="D1509" s="42"/>
      <c r="E1509" s="38" t="s">
        <v>62</v>
      </c>
      <c r="F1509" s="38"/>
      <c r="G1509" s="38"/>
      <c r="H1509" s="38"/>
      <c r="I1509" s="38"/>
      <c r="J1509" s="38"/>
      <c r="K1509" s="38"/>
      <c r="L1509" s="38"/>
      <c r="M1509" s="38"/>
    </row>
    <row r="1510" spans="3:13">
      <c r="E1510" s="4"/>
      <c r="F1510" s="4"/>
      <c r="G1510" s="4"/>
      <c r="H1510" s="4"/>
      <c r="I1510" s="4"/>
      <c r="J1510" s="4"/>
      <c r="K1510" s="4"/>
    </row>
    <row r="1512" spans="3:13">
      <c r="C1512" s="4" t="s">
        <v>8</v>
      </c>
      <c r="D1512" s="4"/>
      <c r="E1512" s="212" t="s">
        <v>63</v>
      </c>
      <c r="F1512" s="212"/>
      <c r="G1512" s="212"/>
      <c r="H1512" s="212"/>
      <c r="I1512" s="212"/>
      <c r="J1512" s="212"/>
    </row>
    <row r="1513" spans="3:13">
      <c r="C1513" s="4" t="s">
        <v>9</v>
      </c>
      <c r="D1513" s="4"/>
      <c r="E1513" s="212"/>
      <c r="F1513" s="212"/>
      <c r="G1513" s="212"/>
      <c r="H1513" s="212"/>
      <c r="I1513" s="212"/>
      <c r="J1513" s="212"/>
    </row>
    <row r="1515" spans="3:13">
      <c r="C1515" s="206" t="s">
        <v>10</v>
      </c>
      <c r="D1515" s="206"/>
      <c r="E1515" s="213" t="s">
        <v>11</v>
      </c>
      <c r="F1515" s="213"/>
      <c r="G1515" s="213"/>
      <c r="H1515" s="213"/>
      <c r="I1515" s="213"/>
      <c r="J1515" s="213"/>
    </row>
    <row r="1517" spans="3:13">
      <c r="C1517" s="206" t="s">
        <v>12</v>
      </c>
      <c r="D1517" s="206"/>
      <c r="E1517" s="215" t="s">
        <v>13</v>
      </c>
      <c r="F1517" s="215"/>
      <c r="G1517" s="215"/>
      <c r="H1517" s="215"/>
      <c r="I1517" s="215"/>
      <c r="J1517" s="215"/>
      <c r="K1517" s="215"/>
      <c r="L1517" s="215"/>
      <c r="M1517" s="215"/>
    </row>
    <row r="1518" spans="3:13">
      <c r="C1518" s="40"/>
      <c r="D1518" s="40"/>
      <c r="E1518" s="41"/>
      <c r="F1518" s="41"/>
      <c r="G1518" s="41"/>
      <c r="H1518" s="41"/>
      <c r="I1518" s="41"/>
      <c r="J1518" s="41"/>
      <c r="K1518" s="41"/>
      <c r="L1518" s="41"/>
      <c r="M1518" s="41"/>
    </row>
    <row r="1519" spans="3:13">
      <c r="C1519" s="208" t="s">
        <v>64</v>
      </c>
      <c r="D1519" s="208"/>
      <c r="E1519" s="209" t="s">
        <v>65</v>
      </c>
      <c r="F1519" s="209"/>
      <c r="G1519" s="209"/>
      <c r="H1519" s="209"/>
      <c r="I1519" s="209"/>
      <c r="J1519" s="209"/>
      <c r="K1519" s="209"/>
      <c r="L1519" s="209"/>
      <c r="M1519" s="209"/>
    </row>
    <row r="1520" spans="3:13">
      <c r="E1520" s="4"/>
      <c r="F1520" s="4"/>
      <c r="G1520" s="4"/>
      <c r="H1520" s="4"/>
      <c r="I1520" s="4"/>
      <c r="J1520" s="4"/>
    </row>
    <row r="1521" spans="3:13">
      <c r="C1521" s="206" t="s">
        <v>14</v>
      </c>
      <c r="D1521" s="206"/>
      <c r="E1521" s="210" t="s">
        <v>55</v>
      </c>
      <c r="F1521" s="210"/>
      <c r="G1521" s="210"/>
      <c r="H1521" s="210"/>
      <c r="I1521" s="210"/>
    </row>
    <row r="1522" spans="3:13">
      <c r="C1522" s="40"/>
      <c r="D1522" s="40"/>
      <c r="E1522" s="210"/>
      <c r="F1522" s="210"/>
      <c r="G1522" s="210"/>
      <c r="H1522" s="210"/>
      <c r="I1522" s="210"/>
    </row>
    <row r="1523" spans="3:13">
      <c r="C1523" s="40"/>
      <c r="D1523" s="40"/>
      <c r="E1523" s="210"/>
      <c r="F1523" s="210"/>
      <c r="G1523" s="210"/>
      <c r="H1523" s="210"/>
      <c r="I1523" s="210"/>
    </row>
    <row r="1525" spans="3:13">
      <c r="C1525" s="206" t="s">
        <v>15</v>
      </c>
      <c r="D1525" s="206"/>
      <c r="E1525" s="207" t="s">
        <v>54</v>
      </c>
      <c r="F1525" s="199"/>
      <c r="G1525" s="199"/>
      <c r="H1525" s="199"/>
      <c r="I1525" s="199"/>
      <c r="J1525" s="199"/>
      <c r="K1525" s="199"/>
      <c r="L1525" s="199"/>
      <c r="M1525" s="199"/>
    </row>
    <row r="1526" spans="3:13">
      <c r="E1526" s="199" t="s">
        <v>53</v>
      </c>
      <c r="F1526" s="199"/>
      <c r="G1526" s="199"/>
      <c r="H1526" s="199"/>
      <c r="I1526" s="199"/>
      <c r="J1526" s="199"/>
      <c r="K1526" s="199"/>
      <c r="L1526" s="199"/>
      <c r="M1526" s="199"/>
    </row>
    <row r="1527" spans="3:13">
      <c r="E1527" s="199" t="s">
        <v>51</v>
      </c>
      <c r="F1527" s="199"/>
      <c r="G1527" s="199"/>
      <c r="H1527" s="199"/>
      <c r="I1527" s="199"/>
      <c r="J1527" s="199"/>
      <c r="K1527" s="199"/>
      <c r="L1527" s="199"/>
      <c r="M1527" s="199"/>
    </row>
    <row r="1528" spans="3:13">
      <c r="E1528" s="207" t="s">
        <v>48</v>
      </c>
      <c r="F1528" s="199"/>
      <c r="G1528" s="199"/>
      <c r="H1528" s="199"/>
      <c r="I1528" s="199"/>
      <c r="J1528" s="199"/>
      <c r="K1528" s="199"/>
      <c r="L1528" s="199"/>
      <c r="M1528" s="199"/>
    </row>
    <row r="1529" spans="3:13">
      <c r="E1529" s="199" t="s">
        <v>52</v>
      </c>
      <c r="F1529" s="199"/>
      <c r="G1529" s="199"/>
      <c r="H1529" s="199"/>
      <c r="I1529" s="199"/>
      <c r="J1529" s="199"/>
      <c r="K1529" s="199"/>
      <c r="L1529" s="199"/>
      <c r="M1529" s="199"/>
    </row>
    <row r="1530" spans="3:13">
      <c r="E1530" s="199" t="s">
        <v>16</v>
      </c>
      <c r="F1530" s="199"/>
      <c r="G1530" s="199"/>
      <c r="H1530" s="199"/>
      <c r="I1530" s="199"/>
      <c r="J1530" s="199"/>
      <c r="K1530" s="199"/>
      <c r="L1530" s="199"/>
      <c r="M1530" s="199"/>
    </row>
    <row r="1531" spans="3:13">
      <c r="C1531" s="20"/>
      <c r="D1531" s="20"/>
      <c r="E1531" s="20"/>
      <c r="F1531" s="20"/>
      <c r="G1531" s="20"/>
      <c r="H1531" s="20"/>
      <c r="I1531" s="20"/>
      <c r="J1531" s="20"/>
      <c r="K1531" s="20"/>
      <c r="L1531" s="20"/>
      <c r="M1531" s="20"/>
    </row>
    <row r="1532" spans="3:13">
      <c r="C1532" s="19" t="s">
        <v>17</v>
      </c>
      <c r="D1532" s="20"/>
      <c r="E1532" s="20"/>
      <c r="F1532" s="20"/>
      <c r="G1532" s="20"/>
      <c r="H1532" s="20"/>
      <c r="I1532" s="20"/>
      <c r="J1532" s="20"/>
      <c r="K1532" s="20"/>
      <c r="L1532" s="20"/>
      <c r="M1532" s="20"/>
    </row>
    <row r="1533" spans="3:13">
      <c r="C1533" s="21" t="s">
        <v>18</v>
      </c>
      <c r="D1533" s="20"/>
      <c r="E1533" s="20"/>
      <c r="F1533" s="20"/>
      <c r="G1533" s="20"/>
      <c r="H1533" s="20"/>
      <c r="I1533" s="20"/>
      <c r="J1533" s="20"/>
      <c r="K1533" s="20"/>
      <c r="L1533" s="20"/>
      <c r="M1533" s="20"/>
    </row>
    <row r="1534" spans="3:13">
      <c r="C1534" s="19" t="s">
        <v>19</v>
      </c>
      <c r="D1534" s="20"/>
      <c r="E1534" s="20"/>
      <c r="F1534" s="20"/>
      <c r="G1534" s="20"/>
      <c r="H1534" s="20"/>
      <c r="I1534" s="20"/>
      <c r="J1534" s="20"/>
      <c r="K1534" s="20"/>
      <c r="L1534" s="20"/>
      <c r="M1534" s="20"/>
    </row>
    <row r="1535" spans="3:13">
      <c r="C1535" s="21" t="s">
        <v>20</v>
      </c>
      <c r="D1535" s="20"/>
      <c r="E1535" s="20"/>
      <c r="F1535" s="20"/>
      <c r="G1535" s="20"/>
      <c r="H1535" s="20"/>
      <c r="I1535" s="20"/>
      <c r="J1535" s="20"/>
      <c r="K1535" s="20"/>
      <c r="L1535" s="20"/>
      <c r="M1535" s="20"/>
    </row>
    <row r="1536" spans="3:13">
      <c r="C1536" s="21" t="s">
        <v>21</v>
      </c>
      <c r="D1536" s="20"/>
      <c r="E1536" s="20"/>
      <c r="F1536" s="20"/>
      <c r="G1536" s="20"/>
      <c r="H1536" s="20"/>
      <c r="I1536" s="20"/>
      <c r="J1536" s="20"/>
      <c r="K1536" s="20"/>
      <c r="L1536" s="20"/>
      <c r="M1536" s="20"/>
    </row>
    <row r="1537" spans="3:13">
      <c r="C1537" s="21" t="s">
        <v>22</v>
      </c>
      <c r="D1537" s="20"/>
      <c r="E1537" s="20"/>
      <c r="F1537" s="20"/>
      <c r="G1537" s="20"/>
      <c r="H1537" s="20"/>
      <c r="I1537" s="20"/>
      <c r="J1537" s="20"/>
      <c r="K1537" s="20"/>
      <c r="L1537" s="20"/>
      <c r="M1537" s="20"/>
    </row>
    <row r="1538" spans="3:13">
      <c r="C1538" s="21" t="s">
        <v>23</v>
      </c>
      <c r="D1538" s="20"/>
      <c r="E1538" s="20"/>
      <c r="F1538" s="20"/>
      <c r="G1538" s="20"/>
      <c r="H1538" s="20"/>
      <c r="I1538" s="20"/>
      <c r="J1538" s="20"/>
      <c r="K1538" s="20"/>
      <c r="L1538" s="20"/>
      <c r="M1538" s="20"/>
    </row>
    <row r="1539" spans="3:13">
      <c r="C1539" s="21" t="s">
        <v>24</v>
      </c>
      <c r="D1539" s="20"/>
      <c r="E1539" s="20"/>
      <c r="F1539" s="20"/>
      <c r="G1539" s="20"/>
      <c r="H1539" s="20"/>
      <c r="I1539" s="20"/>
      <c r="J1539" s="20"/>
      <c r="K1539" s="20"/>
      <c r="L1539" s="20"/>
      <c r="M1539" s="20"/>
    </row>
    <row r="1540" spans="3:13">
      <c r="C1540" s="21" t="s">
        <v>25</v>
      </c>
      <c r="D1540" s="20"/>
      <c r="E1540" s="20"/>
      <c r="F1540" s="20"/>
      <c r="G1540" s="20"/>
      <c r="H1540" s="20"/>
      <c r="I1540" s="20"/>
      <c r="J1540" s="20"/>
      <c r="K1540" s="20"/>
      <c r="L1540" s="20"/>
      <c r="M1540" s="20"/>
    </row>
    <row r="1541" spans="3:13">
      <c r="C1541" s="21" t="s">
        <v>26</v>
      </c>
      <c r="D1541" s="20"/>
      <c r="E1541" s="20"/>
      <c r="F1541" s="20"/>
      <c r="G1541" s="20"/>
      <c r="H1541" s="20"/>
      <c r="I1541" s="20"/>
      <c r="J1541" s="20"/>
      <c r="K1541" s="20"/>
      <c r="L1541" s="20"/>
      <c r="M1541" s="20"/>
    </row>
    <row r="1542" spans="3:13">
      <c r="C1542" s="21" t="s">
        <v>27</v>
      </c>
      <c r="D1542" s="20"/>
      <c r="E1542" s="20"/>
      <c r="F1542" s="20"/>
      <c r="G1542" s="20"/>
      <c r="H1542" s="20"/>
      <c r="I1542" s="20"/>
      <c r="J1542" s="20"/>
      <c r="K1542" s="20"/>
      <c r="L1542" s="20"/>
      <c r="M1542" s="20"/>
    </row>
    <row r="1543" spans="3:13">
      <c r="C1543" s="5" t="s">
        <v>28</v>
      </c>
    </row>
    <row r="1544" spans="3:13">
      <c r="C1544" s="5" t="s">
        <v>29</v>
      </c>
    </row>
    <row r="1545" spans="3:13">
      <c r="C1545" s="5" t="s">
        <v>30</v>
      </c>
    </row>
    <row r="1546" spans="3:13">
      <c r="C1546" s="5"/>
    </row>
    <row r="1547" spans="3:13">
      <c r="C1547" s="5" t="s">
        <v>31</v>
      </c>
    </row>
    <row r="1548" spans="3:13">
      <c r="C1548" s="5" t="s">
        <v>32</v>
      </c>
    </row>
    <row r="1549" spans="3:13">
      <c r="C1549" s="5" t="s">
        <v>33</v>
      </c>
    </row>
    <row r="1550" spans="3:13">
      <c r="C1550" s="5"/>
    </row>
    <row r="1551" spans="3:13">
      <c r="C1551" s="5" t="s">
        <v>34</v>
      </c>
    </row>
    <row r="1552" spans="3:13" ht="16.5" thickBot="1">
      <c r="C1552" s="5" t="s">
        <v>35</v>
      </c>
    </row>
    <row r="1553" spans="3:13" ht="25.5">
      <c r="C1553" s="200" t="s">
        <v>36</v>
      </c>
      <c r="D1553" s="203" t="s">
        <v>37</v>
      </c>
      <c r="E1553" s="9" t="s">
        <v>38</v>
      </c>
      <c r="F1553" s="10" t="s">
        <v>40</v>
      </c>
      <c r="G1553" s="10" t="s">
        <v>41</v>
      </c>
      <c r="H1553" s="9" t="s">
        <v>42</v>
      </c>
      <c r="I1553" s="9" t="s">
        <v>44</v>
      </c>
      <c r="J1553" s="203" t="s">
        <v>46</v>
      </c>
    </row>
    <row r="1554" spans="3:13">
      <c r="C1554" s="201"/>
      <c r="D1554" s="204"/>
      <c r="E1554" s="11"/>
      <c r="F1554" s="11" t="s">
        <v>49</v>
      </c>
      <c r="G1554" s="11" t="s">
        <v>50</v>
      </c>
      <c r="H1554" s="12"/>
      <c r="I1554" s="11"/>
      <c r="J1554" s="204"/>
    </row>
    <row r="1555" spans="3:13">
      <c r="C1555" s="201"/>
      <c r="D1555" s="204"/>
      <c r="E1555" s="13" t="s">
        <v>39</v>
      </c>
      <c r="F1555" s="14"/>
      <c r="G1555" s="14"/>
      <c r="H1555" s="12" t="s">
        <v>43</v>
      </c>
      <c r="I1555" s="11" t="s">
        <v>45</v>
      </c>
      <c r="J1555" s="204"/>
    </row>
    <row r="1556" spans="3:13" ht="16.5" thickBot="1">
      <c r="C1556" s="202"/>
      <c r="D1556" s="205"/>
      <c r="E1556" s="15"/>
      <c r="F1556" s="15"/>
      <c r="G1556" s="15"/>
      <c r="H1556" s="15"/>
      <c r="I1556" s="16"/>
      <c r="J1556" s="205"/>
    </row>
    <row r="1557" spans="3:13" ht="16.5" thickBot="1">
      <c r="C1557" s="197">
        <v>1</v>
      </c>
      <c r="D1557" s="7">
        <v>1</v>
      </c>
      <c r="E1557" s="7">
        <v>25</v>
      </c>
      <c r="F1557" s="7">
        <v>5</v>
      </c>
      <c r="G1557" s="23">
        <v>4.9930000000000003</v>
      </c>
      <c r="H1557" s="7">
        <f>G1557-F1557</f>
        <v>-6.9999999999996732E-3</v>
      </c>
      <c r="I1557" s="7">
        <f>((G1557-F1557)/F1557)*100</f>
        <v>-0.13999999999999346</v>
      </c>
      <c r="J1557" s="8"/>
    </row>
    <row r="1558" spans="3:13" ht="16.5" thickBot="1">
      <c r="C1558" s="198"/>
      <c r="D1558" s="7">
        <v>2</v>
      </c>
      <c r="E1558" s="7">
        <v>25</v>
      </c>
      <c r="F1558" s="7">
        <v>5</v>
      </c>
      <c r="G1558" s="23">
        <v>4.9989999999999997</v>
      </c>
      <c r="H1558" s="7">
        <f>G1558-F1558</f>
        <v>-1.000000000000334E-3</v>
      </c>
      <c r="I1558" s="7">
        <f>((G1558-F1558)/F1558)*100</f>
        <v>-2.0000000000006679E-2</v>
      </c>
      <c r="J1558" s="8"/>
      <c r="M1558" s="24">
        <f>(I1557+I1558)/2</f>
        <v>-8.0000000000000071E-2</v>
      </c>
    </row>
    <row r="1560" spans="3:13">
      <c r="D1560" s="6" t="s">
        <v>47</v>
      </c>
    </row>
    <row r="1561" spans="3:13">
      <c r="C1561" s="6"/>
    </row>
    <row r="1562" spans="3:13" ht="18.75">
      <c r="C1562" s="6"/>
      <c r="D1562" s="34" t="s">
        <v>66</v>
      </c>
      <c r="E1562" s="34"/>
      <c r="F1562" s="34"/>
      <c r="G1562" s="36" t="s">
        <v>73</v>
      </c>
      <c r="H1562" s="36"/>
      <c r="I1562" s="36"/>
      <c r="J1562" s="36"/>
      <c r="K1562" s="36"/>
      <c r="L1562" s="36"/>
      <c r="M1562" s="36"/>
    </row>
    <row r="1563" spans="3:13">
      <c r="C1563" s="6"/>
      <c r="E1563" s="4"/>
      <c r="F1563" s="4"/>
      <c r="G1563" s="4"/>
      <c r="H1563" s="4"/>
      <c r="I1563" s="4"/>
      <c r="J1563" s="4"/>
    </row>
    <row r="1564" spans="3:13">
      <c r="C1564" s="6"/>
      <c r="E1564" s="1" t="s">
        <v>68</v>
      </c>
    </row>
    <row r="1565" spans="3:13">
      <c r="C1565" s="22"/>
      <c r="D1565" s="22"/>
      <c r="E1565" s="22"/>
      <c r="F1565" s="22"/>
      <c r="G1565" s="22"/>
      <c r="H1565" s="22"/>
      <c r="I1565" s="22"/>
      <c r="J1565" s="22"/>
      <c r="K1565" s="22"/>
      <c r="L1565" s="22"/>
      <c r="M1565" s="22"/>
    </row>
    <row r="1566" spans="3:13">
      <c r="C1566" s="22" t="s">
        <v>194</v>
      </c>
      <c r="E1566" s="22"/>
      <c r="F1566" s="22"/>
      <c r="G1566" s="22"/>
      <c r="H1566" s="22"/>
      <c r="I1566" s="22"/>
      <c r="J1566" s="22"/>
      <c r="K1566" s="22"/>
      <c r="L1566" s="22"/>
      <c r="M1566" s="22"/>
    </row>
    <row r="1567" spans="3:13">
      <c r="C1567" s="22"/>
      <c r="D1567" s="22"/>
      <c r="E1567" s="22"/>
      <c r="F1567" s="22"/>
      <c r="G1567" s="22"/>
      <c r="H1567" s="22"/>
      <c r="I1567" s="22"/>
      <c r="J1567" s="22"/>
      <c r="K1567" s="22"/>
      <c r="L1567" s="22"/>
      <c r="M1567" s="22"/>
    </row>
  </sheetData>
  <mergeCells count="589">
    <mergeCell ref="A76:A77"/>
    <mergeCell ref="B76:B77"/>
    <mergeCell ref="C76:C77"/>
    <mergeCell ref="C15:D15"/>
    <mergeCell ref="C16:D16"/>
    <mergeCell ref="E21:J22"/>
    <mergeCell ref="C24:D24"/>
    <mergeCell ref="E24:J24"/>
    <mergeCell ref="C26:D26"/>
    <mergeCell ref="E45:M45"/>
    <mergeCell ref="E46:M46"/>
    <mergeCell ref="E47:M47"/>
    <mergeCell ref="E48:M48"/>
    <mergeCell ref="C28:D28"/>
    <mergeCell ref="C30:D30"/>
    <mergeCell ref="C34:D34"/>
    <mergeCell ref="B75:C75"/>
    <mergeCell ref="E42:I42"/>
    <mergeCell ref="E43:I43"/>
    <mergeCell ref="E44:I44"/>
    <mergeCell ref="E12:F12"/>
    <mergeCell ref="L12:M12"/>
    <mergeCell ref="E26:H26"/>
    <mergeCell ref="E41:M41"/>
    <mergeCell ref="E28:M28"/>
    <mergeCell ref="E30:I32"/>
    <mergeCell ref="E34:M34"/>
    <mergeCell ref="E35:I35"/>
    <mergeCell ref="E36:I36"/>
    <mergeCell ref="E37:I37"/>
    <mergeCell ref="E38:I38"/>
    <mergeCell ref="E39:I39"/>
    <mergeCell ref="E40:I40"/>
    <mergeCell ref="J105:M105"/>
    <mergeCell ref="J106:M106"/>
    <mergeCell ref="J107:M107"/>
    <mergeCell ref="J108:M109"/>
    <mergeCell ref="K111:M111"/>
    <mergeCell ref="J2:M2"/>
    <mergeCell ref="J3:M3"/>
    <mergeCell ref="J4:M4"/>
    <mergeCell ref="J5:M6"/>
    <mergeCell ref="K8:M8"/>
    <mergeCell ref="C129:D129"/>
    <mergeCell ref="E129:M129"/>
    <mergeCell ref="C131:D131"/>
    <mergeCell ref="E131:M131"/>
    <mergeCell ref="C133:D133"/>
    <mergeCell ref="E133:I135"/>
    <mergeCell ref="E115:F115"/>
    <mergeCell ref="L115:M115"/>
    <mergeCell ref="C118:D118"/>
    <mergeCell ref="C119:D119"/>
    <mergeCell ref="E124:J125"/>
    <mergeCell ref="C127:D127"/>
    <mergeCell ref="E127:J127"/>
    <mergeCell ref="E142:M142"/>
    <mergeCell ref="C165:C168"/>
    <mergeCell ref="D165:D168"/>
    <mergeCell ref="J165:J168"/>
    <mergeCell ref="C169:C170"/>
    <mergeCell ref="J181:M181"/>
    <mergeCell ref="C137:D137"/>
    <mergeCell ref="E137:M137"/>
    <mergeCell ref="E138:M138"/>
    <mergeCell ref="E139:M139"/>
    <mergeCell ref="E140:M140"/>
    <mergeCell ref="E141:M141"/>
    <mergeCell ref="C194:D194"/>
    <mergeCell ref="C195:D195"/>
    <mergeCell ref="E200:J201"/>
    <mergeCell ref="C203:D203"/>
    <mergeCell ref="E203:J203"/>
    <mergeCell ref="C205:D205"/>
    <mergeCell ref="E205:M205"/>
    <mergeCell ref="J182:M182"/>
    <mergeCell ref="J183:M183"/>
    <mergeCell ref="J184:M185"/>
    <mergeCell ref="K187:M187"/>
    <mergeCell ref="E191:F191"/>
    <mergeCell ref="L191:M191"/>
    <mergeCell ref="E214:M214"/>
    <mergeCell ref="E215:M215"/>
    <mergeCell ref="E216:M216"/>
    <mergeCell ref="E217:M217"/>
    <mergeCell ref="E218:M218"/>
    <mergeCell ref="C241:C244"/>
    <mergeCell ref="D241:D244"/>
    <mergeCell ref="J241:J244"/>
    <mergeCell ref="C207:D207"/>
    <mergeCell ref="E207:M207"/>
    <mergeCell ref="C209:D209"/>
    <mergeCell ref="E209:I211"/>
    <mergeCell ref="C213:D213"/>
    <mergeCell ref="E213:M213"/>
    <mergeCell ref="E268:F268"/>
    <mergeCell ref="L268:M268"/>
    <mergeCell ref="C271:D271"/>
    <mergeCell ref="C272:D272"/>
    <mergeCell ref="E277:J278"/>
    <mergeCell ref="C280:D280"/>
    <mergeCell ref="E280:J280"/>
    <mergeCell ref="C245:C246"/>
    <mergeCell ref="J258:M258"/>
    <mergeCell ref="J259:M259"/>
    <mergeCell ref="J260:M260"/>
    <mergeCell ref="J261:M262"/>
    <mergeCell ref="K264:M264"/>
    <mergeCell ref="C290:D290"/>
    <mergeCell ref="E290:M290"/>
    <mergeCell ref="E291:M291"/>
    <mergeCell ref="E292:M292"/>
    <mergeCell ref="E293:M293"/>
    <mergeCell ref="E294:M294"/>
    <mergeCell ref="C282:D282"/>
    <mergeCell ref="E282:M282"/>
    <mergeCell ref="C284:D284"/>
    <mergeCell ref="E284:M284"/>
    <mergeCell ref="C286:D286"/>
    <mergeCell ref="E286:I288"/>
    <mergeCell ref="J336:M336"/>
    <mergeCell ref="J337:M337"/>
    <mergeCell ref="J338:M339"/>
    <mergeCell ref="K341:M341"/>
    <mergeCell ref="E345:F345"/>
    <mergeCell ref="L345:M345"/>
    <mergeCell ref="E295:M295"/>
    <mergeCell ref="C318:C321"/>
    <mergeCell ref="D318:D321"/>
    <mergeCell ref="J318:J321"/>
    <mergeCell ref="C322:C323"/>
    <mergeCell ref="J335:M335"/>
    <mergeCell ref="C361:D361"/>
    <mergeCell ref="E361:M361"/>
    <mergeCell ref="C363:D363"/>
    <mergeCell ref="E363:I365"/>
    <mergeCell ref="C367:D367"/>
    <mergeCell ref="E367:M367"/>
    <mergeCell ref="C348:D348"/>
    <mergeCell ref="C349:D349"/>
    <mergeCell ref="E354:J355"/>
    <mergeCell ref="C357:D357"/>
    <mergeCell ref="E357:J357"/>
    <mergeCell ref="C359:D359"/>
    <mergeCell ref="E359:M359"/>
    <mergeCell ref="C399:C400"/>
    <mergeCell ref="J412:M412"/>
    <mergeCell ref="J413:M413"/>
    <mergeCell ref="J414:M414"/>
    <mergeCell ref="J415:M416"/>
    <mergeCell ref="K418:M418"/>
    <mergeCell ref="E368:M368"/>
    <mergeCell ref="E369:M369"/>
    <mergeCell ref="E370:M370"/>
    <mergeCell ref="E371:M371"/>
    <mergeCell ref="E372:M372"/>
    <mergeCell ref="C395:C398"/>
    <mergeCell ref="D395:D398"/>
    <mergeCell ref="J395:J398"/>
    <mergeCell ref="C436:D436"/>
    <mergeCell ref="E436:M436"/>
    <mergeCell ref="C438:D438"/>
    <mergeCell ref="E438:M438"/>
    <mergeCell ref="C440:D440"/>
    <mergeCell ref="E440:I442"/>
    <mergeCell ref="E422:F422"/>
    <mergeCell ref="L422:M422"/>
    <mergeCell ref="C425:D425"/>
    <mergeCell ref="C426:D426"/>
    <mergeCell ref="E431:J432"/>
    <mergeCell ref="C434:D434"/>
    <mergeCell ref="E434:J434"/>
    <mergeCell ref="E449:M449"/>
    <mergeCell ref="C472:C475"/>
    <mergeCell ref="D472:D475"/>
    <mergeCell ref="J472:J475"/>
    <mergeCell ref="C476:C477"/>
    <mergeCell ref="J489:M489"/>
    <mergeCell ref="C444:D444"/>
    <mergeCell ref="E444:M444"/>
    <mergeCell ref="E445:M445"/>
    <mergeCell ref="E446:M446"/>
    <mergeCell ref="E447:M447"/>
    <mergeCell ref="E448:M448"/>
    <mergeCell ref="C502:D502"/>
    <mergeCell ref="C503:D503"/>
    <mergeCell ref="E508:J509"/>
    <mergeCell ref="C511:D511"/>
    <mergeCell ref="E511:J511"/>
    <mergeCell ref="C513:D513"/>
    <mergeCell ref="E513:M513"/>
    <mergeCell ref="J490:M490"/>
    <mergeCell ref="J491:M491"/>
    <mergeCell ref="J492:M493"/>
    <mergeCell ref="K495:M495"/>
    <mergeCell ref="E499:F499"/>
    <mergeCell ref="L499:M499"/>
    <mergeCell ref="E522:M522"/>
    <mergeCell ref="E523:M523"/>
    <mergeCell ref="E524:M524"/>
    <mergeCell ref="E525:M525"/>
    <mergeCell ref="E526:M526"/>
    <mergeCell ref="C549:C552"/>
    <mergeCell ref="D549:D552"/>
    <mergeCell ref="J549:J552"/>
    <mergeCell ref="C515:D515"/>
    <mergeCell ref="E515:M515"/>
    <mergeCell ref="C517:D517"/>
    <mergeCell ref="E517:I519"/>
    <mergeCell ref="C521:D521"/>
    <mergeCell ref="E521:M521"/>
    <mergeCell ref="E577:F577"/>
    <mergeCell ref="L577:M577"/>
    <mergeCell ref="C580:D580"/>
    <mergeCell ref="C581:D581"/>
    <mergeCell ref="E586:J587"/>
    <mergeCell ref="C589:D589"/>
    <mergeCell ref="E589:J589"/>
    <mergeCell ref="C553:C554"/>
    <mergeCell ref="J567:M567"/>
    <mergeCell ref="J568:M568"/>
    <mergeCell ref="J569:M569"/>
    <mergeCell ref="J570:M571"/>
    <mergeCell ref="K573:M573"/>
    <mergeCell ref="C599:D599"/>
    <mergeCell ref="E599:M599"/>
    <mergeCell ref="E600:M600"/>
    <mergeCell ref="E601:M601"/>
    <mergeCell ref="E602:M602"/>
    <mergeCell ref="E603:M603"/>
    <mergeCell ref="C591:D591"/>
    <mergeCell ref="E591:M591"/>
    <mergeCell ref="C593:D593"/>
    <mergeCell ref="E593:M593"/>
    <mergeCell ref="C595:D595"/>
    <mergeCell ref="E595:I597"/>
    <mergeCell ref="J646:M646"/>
    <mergeCell ref="J647:M647"/>
    <mergeCell ref="J648:M649"/>
    <mergeCell ref="K651:M651"/>
    <mergeCell ref="E655:F655"/>
    <mergeCell ref="L655:M655"/>
    <mergeCell ref="E604:M604"/>
    <mergeCell ref="C627:C630"/>
    <mergeCell ref="D627:D630"/>
    <mergeCell ref="J627:J630"/>
    <mergeCell ref="C631:C632"/>
    <mergeCell ref="J645:M645"/>
    <mergeCell ref="C671:D671"/>
    <mergeCell ref="E671:M671"/>
    <mergeCell ref="C673:D673"/>
    <mergeCell ref="E673:I675"/>
    <mergeCell ref="C677:D677"/>
    <mergeCell ref="E677:M677"/>
    <mergeCell ref="C658:D658"/>
    <mergeCell ref="C659:D659"/>
    <mergeCell ref="E664:J665"/>
    <mergeCell ref="C667:D667"/>
    <mergeCell ref="E667:J667"/>
    <mergeCell ref="C669:D669"/>
    <mergeCell ref="E669:M669"/>
    <mergeCell ref="C709:C710"/>
    <mergeCell ref="J723:M723"/>
    <mergeCell ref="J724:M724"/>
    <mergeCell ref="J725:M725"/>
    <mergeCell ref="J726:M727"/>
    <mergeCell ref="K729:M729"/>
    <mergeCell ref="E678:M678"/>
    <mergeCell ref="E679:M679"/>
    <mergeCell ref="E680:M680"/>
    <mergeCell ref="E681:M681"/>
    <mergeCell ref="E682:M682"/>
    <mergeCell ref="C705:C708"/>
    <mergeCell ref="D705:D708"/>
    <mergeCell ref="J705:J708"/>
    <mergeCell ref="C747:D747"/>
    <mergeCell ref="E747:M747"/>
    <mergeCell ref="C749:D749"/>
    <mergeCell ref="E749:M749"/>
    <mergeCell ref="C751:D751"/>
    <mergeCell ref="E751:I753"/>
    <mergeCell ref="E733:F733"/>
    <mergeCell ref="L733:M733"/>
    <mergeCell ref="C736:D736"/>
    <mergeCell ref="C737:D737"/>
    <mergeCell ref="E742:J743"/>
    <mergeCell ref="C745:D745"/>
    <mergeCell ref="E745:J745"/>
    <mergeCell ref="E760:M760"/>
    <mergeCell ref="C783:C786"/>
    <mergeCell ref="D783:D786"/>
    <mergeCell ref="J783:J786"/>
    <mergeCell ref="C787:C788"/>
    <mergeCell ref="J799:M799"/>
    <mergeCell ref="C755:D755"/>
    <mergeCell ref="E755:M755"/>
    <mergeCell ref="E756:M756"/>
    <mergeCell ref="E757:M757"/>
    <mergeCell ref="E758:M758"/>
    <mergeCell ref="E759:M759"/>
    <mergeCell ref="C812:D812"/>
    <mergeCell ref="C813:D813"/>
    <mergeCell ref="E818:J819"/>
    <mergeCell ref="C821:D821"/>
    <mergeCell ref="E821:J821"/>
    <mergeCell ref="C823:D823"/>
    <mergeCell ref="E823:M823"/>
    <mergeCell ref="J800:M800"/>
    <mergeCell ref="J801:M801"/>
    <mergeCell ref="J802:M803"/>
    <mergeCell ref="K805:M805"/>
    <mergeCell ref="E809:F809"/>
    <mergeCell ref="L809:M809"/>
    <mergeCell ref="E832:M832"/>
    <mergeCell ref="E833:M833"/>
    <mergeCell ref="E834:M834"/>
    <mergeCell ref="E835:M835"/>
    <mergeCell ref="E836:M836"/>
    <mergeCell ref="C859:C862"/>
    <mergeCell ref="D859:D862"/>
    <mergeCell ref="J859:J862"/>
    <mergeCell ref="C825:D825"/>
    <mergeCell ref="E825:M825"/>
    <mergeCell ref="C827:D827"/>
    <mergeCell ref="E827:I829"/>
    <mergeCell ref="C831:D831"/>
    <mergeCell ref="E831:M831"/>
    <mergeCell ref="E885:F885"/>
    <mergeCell ref="L885:M885"/>
    <mergeCell ref="C888:D888"/>
    <mergeCell ref="C889:D889"/>
    <mergeCell ref="E894:J895"/>
    <mergeCell ref="C897:D897"/>
    <mergeCell ref="E897:J897"/>
    <mergeCell ref="C863:C864"/>
    <mergeCell ref="J875:M875"/>
    <mergeCell ref="J876:M876"/>
    <mergeCell ref="J877:M877"/>
    <mergeCell ref="J878:M879"/>
    <mergeCell ref="K881:M881"/>
    <mergeCell ref="C907:D907"/>
    <mergeCell ref="E907:M907"/>
    <mergeCell ref="E908:M908"/>
    <mergeCell ref="E909:M909"/>
    <mergeCell ref="E910:M910"/>
    <mergeCell ref="E911:M911"/>
    <mergeCell ref="C899:D899"/>
    <mergeCell ref="E899:M899"/>
    <mergeCell ref="C901:D901"/>
    <mergeCell ref="E901:M901"/>
    <mergeCell ref="C903:D903"/>
    <mergeCell ref="E903:I905"/>
    <mergeCell ref="J952:M952"/>
    <mergeCell ref="J953:M953"/>
    <mergeCell ref="J954:M955"/>
    <mergeCell ref="K957:M957"/>
    <mergeCell ref="E961:F961"/>
    <mergeCell ref="L961:M961"/>
    <mergeCell ref="E912:M912"/>
    <mergeCell ref="C935:C938"/>
    <mergeCell ref="D935:D938"/>
    <mergeCell ref="J935:J938"/>
    <mergeCell ref="C939:C940"/>
    <mergeCell ref="J951:M951"/>
    <mergeCell ref="C977:D977"/>
    <mergeCell ref="E977:M977"/>
    <mergeCell ref="C979:D979"/>
    <mergeCell ref="E979:I981"/>
    <mergeCell ref="C983:D983"/>
    <mergeCell ref="E983:M983"/>
    <mergeCell ref="C964:D964"/>
    <mergeCell ref="C965:D965"/>
    <mergeCell ref="E970:J971"/>
    <mergeCell ref="C973:D973"/>
    <mergeCell ref="E973:J973"/>
    <mergeCell ref="C975:D975"/>
    <mergeCell ref="E975:M975"/>
    <mergeCell ref="C1015:C1016"/>
    <mergeCell ref="J1028:M1028"/>
    <mergeCell ref="J1029:M1029"/>
    <mergeCell ref="J1030:M1030"/>
    <mergeCell ref="J1031:M1032"/>
    <mergeCell ref="K1034:M1034"/>
    <mergeCell ref="E984:M984"/>
    <mergeCell ref="E985:M985"/>
    <mergeCell ref="E986:M986"/>
    <mergeCell ref="E987:M987"/>
    <mergeCell ref="E988:M988"/>
    <mergeCell ref="C1011:C1014"/>
    <mergeCell ref="D1011:D1014"/>
    <mergeCell ref="J1011:J1014"/>
    <mergeCell ref="C1052:D1052"/>
    <mergeCell ref="E1052:M1052"/>
    <mergeCell ref="C1054:D1054"/>
    <mergeCell ref="E1054:M1054"/>
    <mergeCell ref="C1056:D1056"/>
    <mergeCell ref="E1056:I1058"/>
    <mergeCell ref="E1038:F1038"/>
    <mergeCell ref="L1038:M1038"/>
    <mergeCell ref="C1041:D1041"/>
    <mergeCell ref="C1042:D1042"/>
    <mergeCell ref="E1047:J1048"/>
    <mergeCell ref="C1050:D1050"/>
    <mergeCell ref="E1050:J1050"/>
    <mergeCell ref="E1065:M1065"/>
    <mergeCell ref="C1088:C1091"/>
    <mergeCell ref="D1088:D1091"/>
    <mergeCell ref="J1088:J1091"/>
    <mergeCell ref="C1092:C1093"/>
    <mergeCell ref="J1105:M1105"/>
    <mergeCell ref="C1060:D1060"/>
    <mergeCell ref="E1060:M1060"/>
    <mergeCell ref="E1061:M1061"/>
    <mergeCell ref="E1062:M1062"/>
    <mergeCell ref="E1063:M1063"/>
    <mergeCell ref="E1064:M1064"/>
    <mergeCell ref="C1118:D1118"/>
    <mergeCell ref="C1119:D1119"/>
    <mergeCell ref="E1124:J1125"/>
    <mergeCell ref="C1127:D1127"/>
    <mergeCell ref="E1127:J1127"/>
    <mergeCell ref="C1129:D1129"/>
    <mergeCell ref="E1129:M1129"/>
    <mergeCell ref="J1106:M1106"/>
    <mergeCell ref="J1107:M1107"/>
    <mergeCell ref="J1108:M1109"/>
    <mergeCell ref="K1111:M1111"/>
    <mergeCell ref="E1115:F1115"/>
    <mergeCell ref="L1115:M1115"/>
    <mergeCell ref="E1138:M1138"/>
    <mergeCell ref="E1139:M1139"/>
    <mergeCell ref="E1140:M1140"/>
    <mergeCell ref="E1141:M1141"/>
    <mergeCell ref="E1142:M1142"/>
    <mergeCell ref="C1165:C1168"/>
    <mergeCell ref="D1165:D1168"/>
    <mergeCell ref="J1165:J1168"/>
    <mergeCell ref="C1131:D1131"/>
    <mergeCell ref="E1131:M1131"/>
    <mergeCell ref="C1133:D1133"/>
    <mergeCell ref="E1133:I1135"/>
    <mergeCell ref="C1137:D1137"/>
    <mergeCell ref="E1137:M1137"/>
    <mergeCell ref="E1192:F1192"/>
    <mergeCell ref="L1192:M1192"/>
    <mergeCell ref="C1195:D1195"/>
    <mergeCell ref="C1196:D1196"/>
    <mergeCell ref="E1201:J1202"/>
    <mergeCell ref="C1204:D1204"/>
    <mergeCell ref="E1204:J1204"/>
    <mergeCell ref="C1169:C1170"/>
    <mergeCell ref="J1182:M1182"/>
    <mergeCell ref="J1183:M1183"/>
    <mergeCell ref="J1184:M1184"/>
    <mergeCell ref="J1185:M1186"/>
    <mergeCell ref="K1188:M1188"/>
    <mergeCell ref="C1214:D1214"/>
    <mergeCell ref="E1214:M1214"/>
    <mergeCell ref="E1215:M1215"/>
    <mergeCell ref="E1216:M1216"/>
    <mergeCell ref="E1217:M1217"/>
    <mergeCell ref="E1218:M1218"/>
    <mergeCell ref="C1206:D1206"/>
    <mergeCell ref="E1206:M1206"/>
    <mergeCell ref="C1208:D1208"/>
    <mergeCell ref="E1208:M1208"/>
    <mergeCell ref="C1210:D1210"/>
    <mergeCell ref="E1210:I1212"/>
    <mergeCell ref="J1260:M1260"/>
    <mergeCell ref="J1261:M1261"/>
    <mergeCell ref="J1262:M1263"/>
    <mergeCell ref="K1265:M1265"/>
    <mergeCell ref="E1269:F1269"/>
    <mergeCell ref="L1269:M1269"/>
    <mergeCell ref="E1219:M1219"/>
    <mergeCell ref="C1242:C1245"/>
    <mergeCell ref="D1242:D1245"/>
    <mergeCell ref="J1242:J1245"/>
    <mergeCell ref="C1246:C1247"/>
    <mergeCell ref="J1259:M1259"/>
    <mergeCell ref="C1285:D1285"/>
    <mergeCell ref="E1285:M1285"/>
    <mergeCell ref="C1287:D1287"/>
    <mergeCell ref="E1287:I1289"/>
    <mergeCell ref="C1291:D1291"/>
    <mergeCell ref="E1291:M1291"/>
    <mergeCell ref="C1272:D1272"/>
    <mergeCell ref="C1273:D1273"/>
    <mergeCell ref="E1278:J1279"/>
    <mergeCell ref="C1281:D1281"/>
    <mergeCell ref="E1281:J1281"/>
    <mergeCell ref="C1283:D1283"/>
    <mergeCell ref="E1283:M1283"/>
    <mergeCell ref="C1323:C1324"/>
    <mergeCell ref="J1337:M1337"/>
    <mergeCell ref="J1338:M1338"/>
    <mergeCell ref="J1339:M1339"/>
    <mergeCell ref="J1340:M1341"/>
    <mergeCell ref="K1343:M1343"/>
    <mergeCell ref="E1292:M1292"/>
    <mergeCell ref="E1293:M1293"/>
    <mergeCell ref="E1294:M1294"/>
    <mergeCell ref="E1295:M1295"/>
    <mergeCell ref="E1296:M1296"/>
    <mergeCell ref="C1319:C1322"/>
    <mergeCell ref="D1319:D1322"/>
    <mergeCell ref="J1319:J1322"/>
    <mergeCell ref="C1361:D1361"/>
    <mergeCell ref="E1361:M1361"/>
    <mergeCell ref="C1363:D1363"/>
    <mergeCell ref="E1363:M1363"/>
    <mergeCell ref="C1365:D1365"/>
    <mergeCell ref="E1365:I1367"/>
    <mergeCell ref="E1347:F1347"/>
    <mergeCell ref="L1347:M1347"/>
    <mergeCell ref="C1350:D1350"/>
    <mergeCell ref="C1351:D1351"/>
    <mergeCell ref="E1356:J1357"/>
    <mergeCell ref="C1359:D1359"/>
    <mergeCell ref="E1359:J1359"/>
    <mergeCell ref="E1374:M1374"/>
    <mergeCell ref="C1397:C1400"/>
    <mergeCell ref="D1397:D1400"/>
    <mergeCell ref="J1397:J1400"/>
    <mergeCell ref="C1401:C1402"/>
    <mergeCell ref="J1415:M1415"/>
    <mergeCell ref="C1369:D1369"/>
    <mergeCell ref="E1369:M1369"/>
    <mergeCell ref="E1370:M1370"/>
    <mergeCell ref="E1371:M1371"/>
    <mergeCell ref="E1372:M1372"/>
    <mergeCell ref="E1373:M1373"/>
    <mergeCell ref="C1428:D1428"/>
    <mergeCell ref="C1429:D1429"/>
    <mergeCell ref="E1434:J1435"/>
    <mergeCell ref="C1437:D1437"/>
    <mergeCell ref="E1437:J1437"/>
    <mergeCell ref="C1439:D1439"/>
    <mergeCell ref="E1439:M1439"/>
    <mergeCell ref="J1416:M1416"/>
    <mergeCell ref="J1417:M1417"/>
    <mergeCell ref="J1418:M1419"/>
    <mergeCell ref="K1421:M1421"/>
    <mergeCell ref="E1425:F1425"/>
    <mergeCell ref="L1425:M1425"/>
    <mergeCell ref="C1479:C1480"/>
    <mergeCell ref="J1493:M1493"/>
    <mergeCell ref="C1525:D1525"/>
    <mergeCell ref="E1525:M1525"/>
    <mergeCell ref="E1526:M1526"/>
    <mergeCell ref="E1527:M1527"/>
    <mergeCell ref="C1517:D1517"/>
    <mergeCell ref="E1517:M1517"/>
    <mergeCell ref="C1519:D1519"/>
    <mergeCell ref="E1519:M1519"/>
    <mergeCell ref="C1521:D1521"/>
    <mergeCell ref="E1521:I1523"/>
    <mergeCell ref="E1530:M1530"/>
    <mergeCell ref="C1553:C1556"/>
    <mergeCell ref="D1553:D1556"/>
    <mergeCell ref="J1553:J1556"/>
    <mergeCell ref="C1557:C1558"/>
    <mergeCell ref="E1528:M1528"/>
    <mergeCell ref="E1529:M1529"/>
    <mergeCell ref="J1494:M1494"/>
    <mergeCell ref="J1495:M1495"/>
    <mergeCell ref="J1496:M1497"/>
    <mergeCell ref="K1499:M1499"/>
    <mergeCell ref="E1503:F1503"/>
    <mergeCell ref="L1503:M1503"/>
    <mergeCell ref="C1506:D1506"/>
    <mergeCell ref="C1507:D1507"/>
    <mergeCell ref="E1512:J1513"/>
    <mergeCell ref="C1515:D1515"/>
    <mergeCell ref="E1515:J1515"/>
    <mergeCell ref="E1448:M1448"/>
    <mergeCell ref="E1449:M1449"/>
    <mergeCell ref="E1450:M1450"/>
    <mergeCell ref="E1451:M1451"/>
    <mergeCell ref="E1452:M1452"/>
    <mergeCell ref="C1475:C1478"/>
    <mergeCell ref="D1475:D1478"/>
    <mergeCell ref="J1475:J1478"/>
    <mergeCell ref="C1441:D1441"/>
    <mergeCell ref="E1441:M1441"/>
    <mergeCell ref="C1443:D1443"/>
    <mergeCell ref="E1443:I1445"/>
    <mergeCell ref="C1447:D1447"/>
    <mergeCell ref="E1447:M1447"/>
  </mergeCells>
  <pageMargins left="0.7" right="0.7" top="0.75" bottom="0.75" header="0.3" footer="0.3"/>
  <pageSetup paperSize="9" scale="37" orientation="portrait" horizontalDpi="180" verticalDpi="180" r:id="rId1"/>
  <rowBreaks count="19" manualBreakCount="19">
    <brk id="103" max="13" man="1"/>
    <brk id="179" max="13" man="1"/>
    <brk id="256" max="13" man="1"/>
    <brk id="333" max="13" man="1"/>
    <brk id="410" max="13" man="1"/>
    <brk id="487" max="13" man="1"/>
    <brk id="564" max="13" man="1"/>
    <brk id="642" max="13" man="1"/>
    <brk id="721" max="13" man="1"/>
    <brk id="797" max="13" man="1"/>
    <brk id="873" max="13" man="1"/>
    <brk id="949" max="13" man="1"/>
    <brk id="1025" max="13" man="1"/>
    <brk id="1103" max="13" man="1"/>
    <brk id="1180" max="13" man="1"/>
    <brk id="1257" max="13" man="1"/>
    <brk id="1335" max="13" man="1"/>
    <brk id="1413" max="13" man="1"/>
    <brk id="1490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с-1</vt:lpstr>
      <vt:lpstr>с-2</vt:lpstr>
      <vt:lpstr>верификация</vt:lpstr>
      <vt:lpstr>ВЕРИФИК</vt:lpstr>
      <vt:lpstr>Отчет по верифик</vt:lpstr>
      <vt:lpstr>с-2 (2)</vt:lpstr>
      <vt:lpstr>'с-1'!Область_печати</vt:lpstr>
      <vt:lpstr>'с-2'!Область_печати</vt:lpstr>
      <vt:lpstr>'с-2 (2)'!Область_печати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2024-10-29T16:26:10Z</dcterms:modified>
</cp:coreProperties>
</file>