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" sheetId="1" r:id="rId4"/>
    <sheet state="visible" name="Marks" sheetId="2" r:id="rId5"/>
    <sheet state="visible" name="Sheet3" sheetId="3" r:id="rId6"/>
  </sheets>
  <definedNames>
    <definedName name="q1cw">Marks!$J$4:$M$4</definedName>
    <definedName name="q1dw">Marks!$O$4:$Q$4</definedName>
    <definedName name="scale">Sheet3!$A$1:$B$3</definedName>
    <definedName name="q1bw">Marks!$G$4:$H$4</definedName>
    <definedName name="q1aw">Marks!$C$4:$E$4</definedName>
    <definedName name="q3w">Marks!$X$4:$AA$4</definedName>
    <definedName name="q4w">Marks!$AC$4:$AP$4</definedName>
    <definedName name="q2w">Marks!$T$4:$V$4</definedName>
  </definedNames>
  <calcPr/>
  <extLst>
    <ext uri="GoogleSheetsCustomDataVersion2">
      <go:sheetsCustomData xmlns:go="http://customooxmlschemas.google.com/" r:id="rId7" roundtripDataChecksum="FQquzID2B8XSMseyDiJ4VukhFvyGiD5AzhmH5XtMeT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======
ID#AAAAeC5jwZ4
    (2022-08-05 16:16:05)
Extra constructor call</t>
      </text>
    </comment>
  </commentList>
  <extLst>
    <ext uri="GoogleSheetsCustomDataVersion2">
      <go:sheetsCustomData xmlns:go="http://customooxmlschemas.google.com/" r:id="rId1" roundtripDataSignature="AMtx7mjnWHgIFLgXJBz+rSBWMVL3p5DOIA=="/>
    </ext>
  </extLst>
</comments>
</file>

<file path=xl/sharedStrings.xml><?xml version="1.0" encoding="utf-8"?>
<sst xmlns="http://schemas.openxmlformats.org/spreadsheetml/2006/main" count="827" uniqueCount="84">
  <si>
    <t xml:space="preserve">                          </t>
  </si>
  <si>
    <t>Student Name</t>
  </si>
  <si>
    <t>Q1</t>
  </si>
  <si>
    <t>Q2</t>
  </si>
  <si>
    <t>Q3</t>
  </si>
  <si>
    <t>Q4</t>
  </si>
  <si>
    <t>(a)</t>
  </si>
  <si>
    <t>(b)</t>
  </si>
  <si>
    <t xml:space="preserve">(c) </t>
  </si>
  <si>
    <t>(d)</t>
  </si>
  <si>
    <t>Step-1</t>
  </si>
  <si>
    <t>Step-2</t>
  </si>
  <si>
    <t>Step-3</t>
  </si>
  <si>
    <t>Exam</t>
  </si>
  <si>
    <t>Question</t>
  </si>
  <si>
    <t>MCQ</t>
  </si>
  <si>
    <t>FIB</t>
  </si>
  <si>
    <t>Constructors</t>
  </si>
  <si>
    <t>Print</t>
  </si>
  <si>
    <t>Destructors</t>
  </si>
  <si>
    <t>Print-1</t>
  </si>
  <si>
    <t>Print-2</t>
  </si>
  <si>
    <t>Destructor</t>
  </si>
  <si>
    <t>Output</t>
  </si>
  <si>
    <t>Pascal triangle usage</t>
  </si>
  <si>
    <t>constructor</t>
  </si>
  <si>
    <t>Question association</t>
  </si>
  <si>
    <t>add</t>
  </si>
  <si>
    <t>print</t>
  </si>
  <si>
    <t>destructor</t>
  </si>
  <si>
    <t>inheritance</t>
  </si>
  <si>
    <t>15L-4082</t>
  </si>
  <si>
    <t>Nauman Ahmed Subhani</t>
  </si>
  <si>
    <t>15L-4189</t>
  </si>
  <si>
    <t>Salman Sagheer</t>
  </si>
  <si>
    <t>15L-4286</t>
  </si>
  <si>
    <t>Abdul Sami Saad</t>
  </si>
  <si>
    <t>q</t>
  </si>
  <si>
    <t>a</t>
  </si>
  <si>
    <t>r</t>
  </si>
  <si>
    <t>16L-4060</t>
  </si>
  <si>
    <t>Abdullah Naeem</t>
  </si>
  <si>
    <t>16L-4063</t>
  </si>
  <si>
    <t>Salvasadiq</t>
  </si>
  <si>
    <t>16L-4076</t>
  </si>
  <si>
    <t>Anique Rehman</t>
  </si>
  <si>
    <t>16L-4098</t>
  </si>
  <si>
    <t>Muhammad Hammad Afzal</t>
  </si>
  <si>
    <t>16L-4107</t>
  </si>
  <si>
    <t>Huda Asghar</t>
  </si>
  <si>
    <t>16L-4132</t>
  </si>
  <si>
    <t>Arslan Awan</t>
  </si>
  <si>
    <t>16L-4134</t>
  </si>
  <si>
    <t>Ali Iqbal</t>
  </si>
  <si>
    <t>16L-4135</t>
  </si>
  <si>
    <t>Hameez Rizwan</t>
  </si>
  <si>
    <t>16L-4165</t>
  </si>
  <si>
    <t>Usman Tariq</t>
  </si>
  <si>
    <t>16L-4178</t>
  </si>
  <si>
    <t>Zarar Tahir</t>
  </si>
  <si>
    <t>16L-4210</t>
  </si>
  <si>
    <t>Huda Sohail</t>
  </si>
  <si>
    <t>16L-4253</t>
  </si>
  <si>
    <t>Abeeq Jafar</t>
  </si>
  <si>
    <t>16L-4358</t>
  </si>
  <si>
    <t>Muhammad Abubakar</t>
  </si>
  <si>
    <t>16L-4390</t>
  </si>
  <si>
    <t>Fahad Hussain</t>
  </si>
  <si>
    <t>16L-4400</t>
  </si>
  <si>
    <t>Hassan Tariq</t>
  </si>
  <si>
    <t>16L-6343</t>
  </si>
  <si>
    <t>Ammaduddin Qazi</t>
  </si>
  <si>
    <t>17L-4038</t>
  </si>
  <si>
    <t>Abdullah Shah</t>
  </si>
  <si>
    <t>17L-4191</t>
  </si>
  <si>
    <t>Muhammad Zubair</t>
  </si>
  <si>
    <t>17L-4237</t>
  </si>
  <si>
    <t>Abdul Samad</t>
  </si>
  <si>
    <t>17L-4315</t>
  </si>
  <si>
    <t>Ibraheem Waheed</t>
  </si>
  <si>
    <t>Roll #</t>
  </si>
  <si>
    <t>Grand Total</t>
  </si>
  <si>
    <t>Total</t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</si>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</sst>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10.0"/>
      <color theme="1"/>
      <name val="Arial"/>
    </font>
    <font>
      <sz val="9.0"/>
      <color rgb="FF000000"/>
      <name val="Arial"/>
    </font>
    <font>
      <sz val="10.0"/>
      <color theme="1"/>
      <name val="Arial"/>
    </font>
    <font>
      <sz val="10.0"/>
      <color theme="1"/>
      <name val="Arim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Font="1"/>
    <xf borderId="0" fillId="0" fontId="5" numFmtId="0" xfId="0" applyAlignment="1" applyFont="1">
      <alignment horizontal="center" shrinkToFit="0" vertical="top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1.63"/>
    <col customWidth="1" min="2" max="2" width="23.63"/>
    <col customWidth="1" min="3" max="35" width="11.63"/>
  </cols>
  <sheetData>
    <row r="1" ht="12.75" customHeight="1">
      <c r="A1" s="1" t="s">
        <v>0</v>
      </c>
      <c r="B1" s="2" t="s">
        <v>1</v>
      </c>
      <c r="C1" s="3" t="s">
        <v>2</v>
      </c>
      <c r="O1" s="3" t="s">
        <v>3</v>
      </c>
      <c r="R1" s="3" t="s">
        <v>4</v>
      </c>
      <c r="V1" s="3" t="s">
        <v>5</v>
      </c>
    </row>
    <row r="2" ht="12.75" customHeight="1">
      <c r="C2" s="3" t="s">
        <v>6</v>
      </c>
      <c r="F2" s="3" t="s">
        <v>7</v>
      </c>
      <c r="H2" s="4" t="s">
        <v>8</v>
      </c>
      <c r="L2" s="3" t="s">
        <v>9</v>
      </c>
      <c r="O2" s="3" t="s">
        <v>10</v>
      </c>
      <c r="P2" s="3" t="s">
        <v>11</v>
      </c>
      <c r="Q2" s="3" t="s">
        <v>12</v>
      </c>
      <c r="R2" s="3" t="s">
        <v>6</v>
      </c>
      <c r="S2" s="3" t="s">
        <v>7</v>
      </c>
      <c r="T2" s="3" t="s">
        <v>8</v>
      </c>
      <c r="V2" s="3" t="s">
        <v>13</v>
      </c>
      <c r="AA2" s="5" t="s">
        <v>14</v>
      </c>
      <c r="AB2" s="3" t="s">
        <v>15</v>
      </c>
      <c r="AF2" s="3" t="s">
        <v>16</v>
      </c>
    </row>
    <row r="3" ht="12.75" customHeight="1">
      <c r="C3" s="6" t="s">
        <v>17</v>
      </c>
      <c r="D3" s="6" t="s">
        <v>18</v>
      </c>
      <c r="E3" s="6" t="s">
        <v>19</v>
      </c>
      <c r="F3" s="6" t="s">
        <v>20</v>
      </c>
      <c r="G3" s="7" t="s">
        <v>21</v>
      </c>
      <c r="H3" s="7" t="s">
        <v>17</v>
      </c>
      <c r="I3" s="7" t="s">
        <v>20</v>
      </c>
      <c r="J3" s="7" t="s">
        <v>22</v>
      </c>
      <c r="K3" s="7" t="s">
        <v>21</v>
      </c>
      <c r="L3" s="5" t="s">
        <v>17</v>
      </c>
      <c r="M3" s="5" t="s">
        <v>18</v>
      </c>
      <c r="N3" s="5" t="s">
        <v>19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28</v>
      </c>
      <c r="AB3" s="5" t="s">
        <v>30</v>
      </c>
      <c r="AC3" s="5" t="s">
        <v>25</v>
      </c>
      <c r="AD3" s="5" t="s">
        <v>28</v>
      </c>
      <c r="AE3" s="5" t="s">
        <v>29</v>
      </c>
      <c r="AF3" s="5" t="s">
        <v>30</v>
      </c>
      <c r="AG3" s="5" t="s">
        <v>25</v>
      </c>
      <c r="AH3" s="5" t="s">
        <v>28</v>
      </c>
      <c r="AI3" s="5" t="s">
        <v>29</v>
      </c>
    </row>
    <row r="4" ht="12.75" customHeight="1">
      <c r="A4" s="8" t="s">
        <v>31</v>
      </c>
      <c r="B4" s="8" t="s">
        <v>32</v>
      </c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ht="12.75" customHeight="1">
      <c r="A5" s="8" t="s">
        <v>33</v>
      </c>
      <c r="B5" s="11" t="s">
        <v>34</v>
      </c>
      <c r="C5" s="12"/>
      <c r="D5" s="12"/>
      <c r="E5" s="12"/>
      <c r="F5" s="12"/>
      <c r="G5" s="12"/>
      <c r="H5" s="12"/>
      <c r="I5" s="12"/>
      <c r="J5" s="1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ht="12.75" customHeight="1">
      <c r="A6" s="8" t="s">
        <v>35</v>
      </c>
      <c r="B6" s="8" t="s">
        <v>36</v>
      </c>
      <c r="C6" s="12" t="s">
        <v>37</v>
      </c>
      <c r="D6" s="12" t="s">
        <v>38</v>
      </c>
      <c r="E6" s="12" t="s">
        <v>37</v>
      </c>
      <c r="F6" s="12" t="s">
        <v>38</v>
      </c>
      <c r="G6" s="12" t="s">
        <v>38</v>
      </c>
      <c r="H6" s="12" t="s">
        <v>39</v>
      </c>
      <c r="I6" s="12" t="s">
        <v>39</v>
      </c>
      <c r="J6" s="12" t="s">
        <v>39</v>
      </c>
      <c r="K6" s="10" t="s">
        <v>39</v>
      </c>
      <c r="L6" s="10" t="s">
        <v>38</v>
      </c>
      <c r="M6" s="10" t="s">
        <v>37</v>
      </c>
      <c r="N6" s="10" t="s">
        <v>39</v>
      </c>
      <c r="O6" s="10" t="s">
        <v>37</v>
      </c>
      <c r="P6" s="10" t="s">
        <v>37</v>
      </c>
      <c r="Q6" s="10" t="s">
        <v>39</v>
      </c>
      <c r="R6" s="10" t="s">
        <v>37</v>
      </c>
      <c r="S6" s="10" t="s">
        <v>38</v>
      </c>
      <c r="T6" s="10" t="s">
        <v>37</v>
      </c>
      <c r="U6" s="10" t="s">
        <v>37</v>
      </c>
      <c r="V6" s="10" t="s">
        <v>38</v>
      </c>
      <c r="W6" s="10" t="s">
        <v>39</v>
      </c>
      <c r="X6" s="10" t="s">
        <v>39</v>
      </c>
      <c r="Y6" s="10" t="s">
        <v>39</v>
      </c>
      <c r="Z6" s="10" t="s">
        <v>39</v>
      </c>
      <c r="AA6" s="10" t="s">
        <v>38</v>
      </c>
      <c r="AB6" s="10" t="s">
        <v>38</v>
      </c>
      <c r="AC6" s="10" t="s">
        <v>39</v>
      </c>
      <c r="AD6" s="10" t="s">
        <v>38</v>
      </c>
      <c r="AE6" s="10" t="s">
        <v>38</v>
      </c>
      <c r="AF6" s="10" t="s">
        <v>38</v>
      </c>
      <c r="AG6" s="10" t="s">
        <v>39</v>
      </c>
      <c r="AH6" s="10" t="s">
        <v>39</v>
      </c>
      <c r="AI6" s="10" t="s">
        <v>39</v>
      </c>
    </row>
    <row r="7" ht="12.75" customHeight="1">
      <c r="A7" s="8" t="s">
        <v>40</v>
      </c>
      <c r="B7" s="8" t="s">
        <v>41</v>
      </c>
      <c r="C7" s="12" t="s">
        <v>37</v>
      </c>
      <c r="D7" s="12" t="s">
        <v>38</v>
      </c>
      <c r="E7" s="12" t="s">
        <v>37</v>
      </c>
      <c r="F7" s="12" t="s">
        <v>38</v>
      </c>
      <c r="G7" s="12" t="s">
        <v>38</v>
      </c>
      <c r="H7" s="12" t="s">
        <v>37</v>
      </c>
      <c r="I7" s="12" t="s">
        <v>37</v>
      </c>
      <c r="J7" s="12" t="s">
        <v>37</v>
      </c>
      <c r="K7" s="10" t="s">
        <v>38</v>
      </c>
      <c r="L7" s="10" t="s">
        <v>38</v>
      </c>
      <c r="M7" s="10" t="s">
        <v>37</v>
      </c>
      <c r="N7" s="10" t="s">
        <v>39</v>
      </c>
      <c r="O7" s="10" t="s">
        <v>37</v>
      </c>
      <c r="P7" s="10" t="s">
        <v>37</v>
      </c>
      <c r="Q7" s="10" t="s">
        <v>39</v>
      </c>
      <c r="R7" s="10" t="s">
        <v>39</v>
      </c>
      <c r="S7" s="10" t="s">
        <v>38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37</v>
      </c>
      <c r="AB7" s="10" t="s">
        <v>38</v>
      </c>
      <c r="AC7" s="10" t="s">
        <v>39</v>
      </c>
      <c r="AD7" s="10" t="s">
        <v>38</v>
      </c>
      <c r="AE7" s="10" t="s">
        <v>37</v>
      </c>
      <c r="AF7" s="10" t="s">
        <v>38</v>
      </c>
      <c r="AG7" s="10" t="s">
        <v>39</v>
      </c>
      <c r="AH7" s="10" t="s">
        <v>39</v>
      </c>
      <c r="AI7" s="10" t="s">
        <v>39</v>
      </c>
    </row>
    <row r="8" ht="12.75" customHeight="1">
      <c r="A8" s="8" t="s">
        <v>42</v>
      </c>
      <c r="B8" s="8" t="s">
        <v>43</v>
      </c>
      <c r="C8" s="12" t="s">
        <v>37</v>
      </c>
      <c r="D8" s="12" t="s">
        <v>38</v>
      </c>
      <c r="E8" s="12" t="s">
        <v>37</v>
      </c>
      <c r="F8" s="12" t="s">
        <v>37</v>
      </c>
      <c r="G8" s="12" t="s">
        <v>38</v>
      </c>
      <c r="H8" s="12" t="s">
        <v>38</v>
      </c>
      <c r="I8" s="12" t="s">
        <v>38</v>
      </c>
      <c r="J8" s="12" t="s">
        <v>37</v>
      </c>
      <c r="K8" s="10" t="s">
        <v>37</v>
      </c>
      <c r="L8" s="10" t="s">
        <v>38</v>
      </c>
      <c r="M8" s="10" t="s">
        <v>38</v>
      </c>
      <c r="N8" s="10" t="s">
        <v>39</v>
      </c>
      <c r="O8" s="10" t="s">
        <v>37</v>
      </c>
      <c r="P8" s="10" t="s">
        <v>39</v>
      </c>
      <c r="Q8" s="10" t="s">
        <v>39</v>
      </c>
      <c r="R8" s="10" t="s">
        <v>39</v>
      </c>
      <c r="S8" s="10" t="s">
        <v>38</v>
      </c>
      <c r="T8" s="10" t="s">
        <v>39</v>
      </c>
      <c r="U8" s="10" t="s">
        <v>39</v>
      </c>
      <c r="V8" s="10" t="s">
        <v>37</v>
      </c>
      <c r="W8" s="10" t="s">
        <v>37</v>
      </c>
      <c r="X8" s="10" t="s">
        <v>37</v>
      </c>
      <c r="Y8" s="10" t="s">
        <v>39</v>
      </c>
      <c r="Z8" s="10" t="s">
        <v>37</v>
      </c>
      <c r="AA8" s="10" t="s">
        <v>39</v>
      </c>
      <c r="AB8" s="10" t="s">
        <v>38</v>
      </c>
      <c r="AC8" s="10" t="s">
        <v>37</v>
      </c>
      <c r="AD8" s="10" t="s">
        <v>39</v>
      </c>
      <c r="AE8" s="10" t="s">
        <v>38</v>
      </c>
      <c r="AF8" s="10" t="s">
        <v>38</v>
      </c>
      <c r="AG8" s="10" t="s">
        <v>37</v>
      </c>
      <c r="AH8" s="10" t="s">
        <v>39</v>
      </c>
      <c r="AI8" s="10" t="s">
        <v>38</v>
      </c>
    </row>
    <row r="9" ht="12.75" customHeight="1">
      <c r="A9" s="8" t="s">
        <v>44</v>
      </c>
      <c r="B9" s="8" t="s">
        <v>45</v>
      </c>
      <c r="C9" s="12"/>
      <c r="D9" s="12"/>
      <c r="E9" s="12"/>
      <c r="F9" s="12"/>
      <c r="G9" s="12"/>
      <c r="H9" s="12"/>
      <c r="I9" s="12"/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ht="12.75" customHeight="1">
      <c r="A10" s="8" t="s">
        <v>46</v>
      </c>
      <c r="B10" s="8" t="s">
        <v>47</v>
      </c>
      <c r="C10" s="12" t="s">
        <v>37</v>
      </c>
      <c r="D10" s="12" t="s">
        <v>38</v>
      </c>
      <c r="E10" s="12" t="s">
        <v>37</v>
      </c>
      <c r="F10" s="12" t="s">
        <v>37</v>
      </c>
      <c r="G10" s="12" t="s">
        <v>38</v>
      </c>
      <c r="H10" s="12" t="s">
        <v>37</v>
      </c>
      <c r="I10" s="12" t="s">
        <v>38</v>
      </c>
      <c r="J10" s="12" t="s">
        <v>38</v>
      </c>
      <c r="K10" s="10" t="s">
        <v>38</v>
      </c>
      <c r="L10" s="10" t="s">
        <v>37</v>
      </c>
      <c r="M10" s="10" t="s">
        <v>38</v>
      </c>
      <c r="N10" s="10" t="s">
        <v>39</v>
      </c>
      <c r="O10" s="10" t="s">
        <v>37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39</v>
      </c>
      <c r="X10" s="10" t="s">
        <v>39</v>
      </c>
      <c r="Y10" s="10" t="s">
        <v>39</v>
      </c>
      <c r="Z10" s="10" t="s">
        <v>39</v>
      </c>
      <c r="AA10" s="10" t="s">
        <v>39</v>
      </c>
      <c r="AB10" s="10" t="s">
        <v>39</v>
      </c>
      <c r="AC10" s="10" t="s">
        <v>39</v>
      </c>
      <c r="AD10" s="10" t="s">
        <v>39</v>
      </c>
      <c r="AE10" s="10" t="s">
        <v>39</v>
      </c>
      <c r="AF10" s="10" t="s">
        <v>39</v>
      </c>
      <c r="AG10" s="10" t="s">
        <v>39</v>
      </c>
      <c r="AH10" s="10" t="s">
        <v>39</v>
      </c>
      <c r="AI10" s="10" t="s">
        <v>39</v>
      </c>
    </row>
    <row r="11" ht="12.75" customHeight="1">
      <c r="A11" s="8" t="s">
        <v>48</v>
      </c>
      <c r="B11" s="8" t="s">
        <v>49</v>
      </c>
      <c r="C11" s="12" t="s">
        <v>37</v>
      </c>
      <c r="D11" s="12" t="s">
        <v>38</v>
      </c>
      <c r="E11" s="12" t="s">
        <v>37</v>
      </c>
      <c r="F11" s="12" t="s">
        <v>38</v>
      </c>
      <c r="G11" s="12" t="s">
        <v>38</v>
      </c>
      <c r="H11" s="12" t="s">
        <v>37</v>
      </c>
      <c r="I11" s="12" t="s">
        <v>37</v>
      </c>
      <c r="J11" s="12" t="s">
        <v>38</v>
      </c>
      <c r="K11" s="10" t="s">
        <v>39</v>
      </c>
      <c r="L11" s="10" t="s">
        <v>37</v>
      </c>
      <c r="M11" s="10" t="s">
        <v>37</v>
      </c>
      <c r="N11" s="10" t="s">
        <v>39</v>
      </c>
      <c r="O11" s="10" t="s">
        <v>39</v>
      </c>
      <c r="P11" s="10" t="s">
        <v>39</v>
      </c>
      <c r="Q11" s="10" t="s">
        <v>39</v>
      </c>
      <c r="R11" s="10" t="s">
        <v>39</v>
      </c>
      <c r="S11" s="10" t="s">
        <v>38</v>
      </c>
      <c r="T11" s="10" t="s">
        <v>39</v>
      </c>
      <c r="U11" s="10" t="s">
        <v>39</v>
      </c>
      <c r="V11" s="10" t="s">
        <v>38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38</v>
      </c>
      <c r="AB11" s="10" t="s">
        <v>38</v>
      </c>
      <c r="AC11" s="10" t="s">
        <v>39</v>
      </c>
      <c r="AD11" s="10" t="s">
        <v>37</v>
      </c>
      <c r="AE11" s="10" t="s">
        <v>39</v>
      </c>
      <c r="AF11" s="10" t="s">
        <v>38</v>
      </c>
      <c r="AG11" s="10" t="s">
        <v>39</v>
      </c>
      <c r="AH11" s="10" t="s">
        <v>39</v>
      </c>
      <c r="AI11" s="10" t="s">
        <v>39</v>
      </c>
    </row>
    <row r="12" ht="12.75" customHeight="1">
      <c r="A12" s="8" t="s">
        <v>50</v>
      </c>
      <c r="B12" s="8" t="s">
        <v>51</v>
      </c>
      <c r="C12" s="12" t="s">
        <v>37</v>
      </c>
      <c r="D12" s="12" t="s">
        <v>38</v>
      </c>
      <c r="E12" s="12" t="s">
        <v>37</v>
      </c>
      <c r="F12" s="12" t="s">
        <v>37</v>
      </c>
      <c r="G12" s="12" t="s">
        <v>39</v>
      </c>
      <c r="H12" s="12" t="s">
        <v>37</v>
      </c>
      <c r="I12" s="12" t="s">
        <v>38</v>
      </c>
      <c r="J12" s="12" t="s">
        <v>39</v>
      </c>
      <c r="K12" s="10" t="s">
        <v>39</v>
      </c>
      <c r="L12" s="10" t="s">
        <v>37</v>
      </c>
      <c r="M12" s="10" t="s">
        <v>38</v>
      </c>
      <c r="N12" s="10" t="s">
        <v>39</v>
      </c>
      <c r="O12" s="10" t="s">
        <v>39</v>
      </c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37</v>
      </c>
      <c r="W12" s="10" t="s">
        <v>37</v>
      </c>
      <c r="X12" s="10" t="s">
        <v>39</v>
      </c>
      <c r="Y12" s="10" t="s">
        <v>39</v>
      </c>
      <c r="Z12" s="10" t="s">
        <v>37</v>
      </c>
      <c r="AA12" s="10" t="s">
        <v>39</v>
      </c>
      <c r="AB12" s="10" t="s">
        <v>38</v>
      </c>
      <c r="AC12" s="10" t="s">
        <v>39</v>
      </c>
      <c r="AD12" s="10" t="s">
        <v>39</v>
      </c>
      <c r="AE12" s="10" t="s">
        <v>39</v>
      </c>
      <c r="AF12" s="10" t="s">
        <v>39</v>
      </c>
      <c r="AG12" s="10" t="s">
        <v>39</v>
      </c>
      <c r="AH12" s="10" t="s">
        <v>39</v>
      </c>
      <c r="AI12" s="10" t="s">
        <v>39</v>
      </c>
    </row>
    <row r="13" ht="12.75" customHeight="1">
      <c r="A13" s="8" t="s">
        <v>52</v>
      </c>
      <c r="B13" s="8" t="s">
        <v>53</v>
      </c>
      <c r="C13" s="12" t="s">
        <v>38</v>
      </c>
      <c r="D13" s="12" t="s">
        <v>38</v>
      </c>
      <c r="E13" s="12" t="s">
        <v>37</v>
      </c>
      <c r="F13" s="12" t="s">
        <v>38</v>
      </c>
      <c r="G13" s="12" t="s">
        <v>38</v>
      </c>
      <c r="H13" s="12" t="s">
        <v>39</v>
      </c>
      <c r="I13" s="12" t="s">
        <v>39</v>
      </c>
      <c r="J13" s="12" t="s">
        <v>39</v>
      </c>
      <c r="K13" s="10" t="s">
        <v>39</v>
      </c>
      <c r="L13" s="10" t="s">
        <v>37</v>
      </c>
      <c r="M13" s="10" t="s">
        <v>38</v>
      </c>
      <c r="N13" s="10" t="s">
        <v>38</v>
      </c>
      <c r="O13" s="10" t="s">
        <v>37</v>
      </c>
      <c r="P13" s="10" t="s">
        <v>39</v>
      </c>
      <c r="Q13" s="10" t="s">
        <v>39</v>
      </c>
      <c r="R13" s="10" t="s">
        <v>38</v>
      </c>
      <c r="S13" s="10" t="s">
        <v>38</v>
      </c>
      <c r="T13" s="10" t="s">
        <v>37</v>
      </c>
      <c r="U13" s="10" t="s">
        <v>37</v>
      </c>
      <c r="V13" s="10" t="s">
        <v>39</v>
      </c>
      <c r="W13" s="10" t="s">
        <v>37</v>
      </c>
      <c r="X13" s="10" t="s">
        <v>39</v>
      </c>
      <c r="Y13" s="10" t="s">
        <v>37</v>
      </c>
      <c r="Z13" s="10" t="s">
        <v>39</v>
      </c>
      <c r="AA13" s="10" t="s">
        <v>38</v>
      </c>
      <c r="AB13" s="10" t="s">
        <v>38</v>
      </c>
      <c r="AC13" s="10" t="s">
        <v>37</v>
      </c>
      <c r="AD13" s="10" t="s">
        <v>38</v>
      </c>
      <c r="AE13" s="10" t="s">
        <v>38</v>
      </c>
      <c r="AF13" s="10" t="s">
        <v>38</v>
      </c>
      <c r="AG13" s="10" t="s">
        <v>38</v>
      </c>
      <c r="AH13" s="10" t="s">
        <v>38</v>
      </c>
      <c r="AI13" s="10" t="s">
        <v>38</v>
      </c>
    </row>
    <row r="14" ht="12.75" customHeight="1">
      <c r="A14" s="8" t="s">
        <v>54</v>
      </c>
      <c r="B14" s="8" t="s">
        <v>55</v>
      </c>
      <c r="C14" s="12" t="s">
        <v>38</v>
      </c>
      <c r="D14" s="12" t="s">
        <v>38</v>
      </c>
      <c r="E14" s="12" t="s">
        <v>37</v>
      </c>
      <c r="F14" s="12" t="s">
        <v>38</v>
      </c>
      <c r="G14" s="12" t="s">
        <v>38</v>
      </c>
      <c r="H14" s="12" t="s">
        <v>37</v>
      </c>
      <c r="I14" s="12" t="s">
        <v>38</v>
      </c>
      <c r="J14" s="12" t="s">
        <v>39</v>
      </c>
      <c r="K14" s="10" t="s">
        <v>38</v>
      </c>
      <c r="L14" s="10" t="s">
        <v>37</v>
      </c>
      <c r="M14" s="10" t="s">
        <v>38</v>
      </c>
      <c r="N14" s="10" t="s">
        <v>39</v>
      </c>
      <c r="O14" s="10" t="s">
        <v>37</v>
      </c>
      <c r="P14" s="10" t="s">
        <v>39</v>
      </c>
      <c r="Q14" s="10" t="s">
        <v>39</v>
      </c>
      <c r="R14" s="10" t="s">
        <v>39</v>
      </c>
      <c r="S14" s="10" t="s">
        <v>38</v>
      </c>
      <c r="T14" s="10" t="s">
        <v>39</v>
      </c>
      <c r="U14" s="10" t="s">
        <v>37</v>
      </c>
      <c r="V14" s="10" t="s">
        <v>38</v>
      </c>
      <c r="W14" s="10" t="s">
        <v>37</v>
      </c>
      <c r="X14" s="10" t="s">
        <v>37</v>
      </c>
      <c r="Y14" s="10" t="s">
        <v>38</v>
      </c>
      <c r="Z14" s="10" t="s">
        <v>37</v>
      </c>
      <c r="AA14" s="10" t="s">
        <v>38</v>
      </c>
      <c r="AB14" s="10" t="s">
        <v>38</v>
      </c>
      <c r="AC14" s="10" t="s">
        <v>37</v>
      </c>
      <c r="AD14" s="10" t="s">
        <v>38</v>
      </c>
      <c r="AE14" s="10" t="s">
        <v>38</v>
      </c>
      <c r="AF14" s="10" t="s">
        <v>38</v>
      </c>
      <c r="AG14" s="10" t="s">
        <v>37</v>
      </c>
      <c r="AH14" s="10" t="s">
        <v>37</v>
      </c>
      <c r="AI14" s="10" t="s">
        <v>38</v>
      </c>
    </row>
    <row r="15" ht="12.75" customHeight="1">
      <c r="A15" s="8" t="s">
        <v>56</v>
      </c>
      <c r="B15" s="8" t="s">
        <v>57</v>
      </c>
      <c r="C15" s="12" t="s">
        <v>37</v>
      </c>
      <c r="D15" s="12" t="s">
        <v>38</v>
      </c>
      <c r="E15" s="12" t="s">
        <v>37</v>
      </c>
      <c r="F15" s="12" t="s">
        <v>38</v>
      </c>
      <c r="G15" s="12" t="s">
        <v>38</v>
      </c>
      <c r="H15" s="12" t="s">
        <v>39</v>
      </c>
      <c r="I15" s="12" t="s">
        <v>38</v>
      </c>
      <c r="J15" s="12" t="s">
        <v>38</v>
      </c>
      <c r="K15" s="10" t="s">
        <v>38</v>
      </c>
      <c r="L15" s="10" t="s">
        <v>39</v>
      </c>
      <c r="M15" s="10" t="s">
        <v>38</v>
      </c>
      <c r="N15" s="10" t="s">
        <v>39</v>
      </c>
      <c r="O15" s="10" t="s">
        <v>37</v>
      </c>
      <c r="P15" s="10" t="s">
        <v>37</v>
      </c>
      <c r="Q15" s="10" t="s">
        <v>39</v>
      </c>
      <c r="R15" s="10" t="s">
        <v>39</v>
      </c>
      <c r="S15" s="10" t="s">
        <v>38</v>
      </c>
      <c r="T15" s="10" t="s">
        <v>39</v>
      </c>
      <c r="U15" s="10" t="s">
        <v>39</v>
      </c>
      <c r="V15" s="10" t="s">
        <v>39</v>
      </c>
      <c r="W15" s="10" t="s">
        <v>39</v>
      </c>
      <c r="X15" s="10" t="s">
        <v>39</v>
      </c>
      <c r="Y15" s="10" t="s">
        <v>39</v>
      </c>
      <c r="Z15" s="10" t="s">
        <v>39</v>
      </c>
      <c r="AA15" s="10" t="s">
        <v>38</v>
      </c>
      <c r="AB15" s="10" t="s">
        <v>38</v>
      </c>
      <c r="AC15" s="10" t="s">
        <v>37</v>
      </c>
      <c r="AD15" s="10" t="s">
        <v>37</v>
      </c>
      <c r="AE15" s="10" t="s">
        <v>37</v>
      </c>
      <c r="AF15" s="10" t="s">
        <v>38</v>
      </c>
      <c r="AG15" s="10" t="s">
        <v>37</v>
      </c>
      <c r="AH15" s="10" t="s">
        <v>39</v>
      </c>
      <c r="AI15" s="10" t="s">
        <v>37</v>
      </c>
    </row>
    <row r="16" ht="12.75" customHeight="1">
      <c r="A16" s="8" t="s">
        <v>58</v>
      </c>
      <c r="B16" s="8" t="s">
        <v>59</v>
      </c>
      <c r="C16" s="12" t="s">
        <v>38</v>
      </c>
      <c r="D16" s="12" t="s">
        <v>38</v>
      </c>
      <c r="E16" s="12" t="s">
        <v>37</v>
      </c>
      <c r="F16" s="12" t="s">
        <v>38</v>
      </c>
      <c r="G16" s="12" t="s">
        <v>39</v>
      </c>
      <c r="H16" s="12" t="s">
        <v>38</v>
      </c>
      <c r="I16" s="12" t="s">
        <v>37</v>
      </c>
      <c r="J16" s="12" t="s">
        <v>38</v>
      </c>
      <c r="K16" s="10" t="s">
        <v>38</v>
      </c>
      <c r="L16" s="10" t="s">
        <v>37</v>
      </c>
      <c r="M16" s="10" t="s">
        <v>38</v>
      </c>
      <c r="N16" s="10" t="s">
        <v>38</v>
      </c>
      <c r="O16" s="10" t="s">
        <v>39</v>
      </c>
      <c r="P16" s="10" t="s">
        <v>39</v>
      </c>
      <c r="Q16" s="10" t="s">
        <v>39</v>
      </c>
      <c r="R16" s="10" t="s">
        <v>37</v>
      </c>
      <c r="S16" s="10" t="s">
        <v>38</v>
      </c>
      <c r="T16" s="10" t="s">
        <v>37</v>
      </c>
      <c r="U16" s="10" t="s">
        <v>37</v>
      </c>
      <c r="V16" s="10" t="s">
        <v>37</v>
      </c>
      <c r="W16" s="10" t="s">
        <v>37</v>
      </c>
      <c r="X16" s="10" t="s">
        <v>38</v>
      </c>
      <c r="Y16" s="10" t="s">
        <v>38</v>
      </c>
      <c r="Z16" s="10" t="s">
        <v>39</v>
      </c>
      <c r="AA16" s="10" t="s">
        <v>37</v>
      </c>
      <c r="AB16" s="10" t="s">
        <v>38</v>
      </c>
      <c r="AC16" s="10" t="s">
        <v>37</v>
      </c>
      <c r="AD16" s="10" t="s">
        <v>38</v>
      </c>
      <c r="AE16" s="10" t="s">
        <v>39</v>
      </c>
      <c r="AF16" s="10" t="s">
        <v>38</v>
      </c>
      <c r="AG16" s="10" t="s">
        <v>38</v>
      </c>
      <c r="AH16" s="10" t="s">
        <v>38</v>
      </c>
      <c r="AI16" s="10" t="s">
        <v>39</v>
      </c>
    </row>
    <row r="17" ht="12.75" customHeight="1">
      <c r="A17" s="8" t="s">
        <v>60</v>
      </c>
      <c r="B17" s="8" t="s">
        <v>61</v>
      </c>
      <c r="C17" s="12" t="s">
        <v>37</v>
      </c>
      <c r="D17" s="12" t="s">
        <v>38</v>
      </c>
      <c r="E17" s="12" t="s">
        <v>37</v>
      </c>
      <c r="F17" s="12" t="s">
        <v>38</v>
      </c>
      <c r="G17" s="12" t="s">
        <v>39</v>
      </c>
      <c r="H17" s="12" t="s">
        <v>38</v>
      </c>
      <c r="I17" s="12" t="s">
        <v>38</v>
      </c>
      <c r="J17" s="12" t="s">
        <v>37</v>
      </c>
      <c r="K17" s="10" t="s">
        <v>37</v>
      </c>
      <c r="L17" s="10" t="s">
        <v>37</v>
      </c>
      <c r="M17" s="10" t="s">
        <v>38</v>
      </c>
      <c r="N17" s="10" t="s">
        <v>39</v>
      </c>
      <c r="O17" s="10" t="s">
        <v>37</v>
      </c>
      <c r="P17" s="10" t="s">
        <v>39</v>
      </c>
      <c r="Q17" s="10" t="s">
        <v>39</v>
      </c>
      <c r="R17" s="10" t="s">
        <v>37</v>
      </c>
      <c r="S17" s="10" t="s">
        <v>37</v>
      </c>
      <c r="T17" s="10" t="s">
        <v>39</v>
      </c>
      <c r="U17" s="10" t="s">
        <v>39</v>
      </c>
      <c r="V17" s="10" t="s">
        <v>39</v>
      </c>
      <c r="W17" s="10" t="s">
        <v>39</v>
      </c>
      <c r="X17" s="10" t="s">
        <v>39</v>
      </c>
      <c r="Y17" s="10" t="s">
        <v>39</v>
      </c>
      <c r="Z17" s="10" t="s">
        <v>39</v>
      </c>
      <c r="AA17" s="10" t="s">
        <v>39</v>
      </c>
      <c r="AB17" s="10" t="s">
        <v>39</v>
      </c>
      <c r="AC17" s="10" t="s">
        <v>39</v>
      </c>
      <c r="AD17" s="10" t="s">
        <v>39</v>
      </c>
      <c r="AE17" s="10" t="s">
        <v>39</v>
      </c>
      <c r="AF17" s="10" t="s">
        <v>39</v>
      </c>
      <c r="AG17" s="10" t="s">
        <v>39</v>
      </c>
      <c r="AH17" s="10" t="s">
        <v>39</v>
      </c>
      <c r="AI17" s="10" t="s">
        <v>39</v>
      </c>
    </row>
    <row r="18" ht="12.75" customHeight="1">
      <c r="A18" s="8" t="s">
        <v>62</v>
      </c>
      <c r="B18" s="8" t="s">
        <v>63</v>
      </c>
      <c r="C18" s="12" t="s">
        <v>38</v>
      </c>
      <c r="D18" s="12" t="s">
        <v>38</v>
      </c>
      <c r="E18" s="12" t="s">
        <v>37</v>
      </c>
      <c r="F18" s="12" t="s">
        <v>38</v>
      </c>
      <c r="G18" s="12" t="s">
        <v>38</v>
      </c>
      <c r="H18" s="12" t="s">
        <v>37</v>
      </c>
      <c r="I18" s="12" t="s">
        <v>38</v>
      </c>
      <c r="J18" s="12" t="s">
        <v>37</v>
      </c>
      <c r="K18" s="10" t="s">
        <v>37</v>
      </c>
      <c r="L18" s="10" t="s">
        <v>38</v>
      </c>
      <c r="M18" s="10" t="s">
        <v>38</v>
      </c>
      <c r="N18" s="10" t="s">
        <v>39</v>
      </c>
      <c r="O18" s="10" t="s">
        <v>37</v>
      </c>
      <c r="P18" s="10" t="s">
        <v>39</v>
      </c>
      <c r="Q18" s="10" t="s">
        <v>39</v>
      </c>
      <c r="R18" s="10" t="s">
        <v>37</v>
      </c>
      <c r="S18" s="10" t="s">
        <v>37</v>
      </c>
      <c r="T18" s="10" t="s">
        <v>37</v>
      </c>
      <c r="U18" s="10" t="s">
        <v>39</v>
      </c>
      <c r="V18" s="10" t="s">
        <v>37</v>
      </c>
      <c r="W18" s="10" t="s">
        <v>39</v>
      </c>
      <c r="X18" s="10" t="s">
        <v>39</v>
      </c>
      <c r="Y18" s="10" t="s">
        <v>39</v>
      </c>
      <c r="Z18" s="10" t="s">
        <v>39</v>
      </c>
      <c r="AA18" s="10" t="s">
        <v>39</v>
      </c>
      <c r="AB18" s="10" t="s">
        <v>39</v>
      </c>
      <c r="AC18" s="10" t="s">
        <v>37</v>
      </c>
      <c r="AD18" s="10" t="s">
        <v>38</v>
      </c>
      <c r="AE18" s="10" t="s">
        <v>38</v>
      </c>
      <c r="AF18" s="10" t="s">
        <v>39</v>
      </c>
      <c r="AG18" s="10" t="s">
        <v>38</v>
      </c>
      <c r="AH18" s="10" t="s">
        <v>39</v>
      </c>
      <c r="AI18" s="10" t="s">
        <v>38</v>
      </c>
    </row>
    <row r="19" ht="12.75" customHeight="1">
      <c r="A19" s="8" t="s">
        <v>64</v>
      </c>
      <c r="B19" s="8" t="s">
        <v>65</v>
      </c>
      <c r="C19" s="12" t="s">
        <v>38</v>
      </c>
      <c r="D19" s="12" t="s">
        <v>38</v>
      </c>
      <c r="E19" s="12" t="s">
        <v>37</v>
      </c>
      <c r="F19" s="12" t="s">
        <v>37</v>
      </c>
      <c r="G19" s="12" t="s">
        <v>38</v>
      </c>
      <c r="H19" s="12" t="s">
        <v>37</v>
      </c>
      <c r="I19" s="12" t="s">
        <v>38</v>
      </c>
      <c r="J19" s="12" t="s">
        <v>37</v>
      </c>
      <c r="K19" s="10" t="s">
        <v>39</v>
      </c>
      <c r="L19" s="10" t="s">
        <v>38</v>
      </c>
      <c r="M19" s="10" t="s">
        <v>38</v>
      </c>
      <c r="N19" s="10" t="s">
        <v>39</v>
      </c>
      <c r="O19" s="10" t="s">
        <v>39</v>
      </c>
      <c r="P19" s="10" t="s">
        <v>39</v>
      </c>
      <c r="Q19" s="10" t="s">
        <v>39</v>
      </c>
      <c r="R19" s="10" t="s">
        <v>37</v>
      </c>
      <c r="S19" s="10" t="s">
        <v>39</v>
      </c>
      <c r="T19" s="10" t="s">
        <v>39</v>
      </c>
      <c r="U19" s="10" t="s">
        <v>39</v>
      </c>
      <c r="V19" s="10" t="s">
        <v>37</v>
      </c>
      <c r="W19" s="10" t="s">
        <v>39</v>
      </c>
      <c r="X19" s="10" t="s">
        <v>39</v>
      </c>
      <c r="Y19" s="10" t="s">
        <v>39</v>
      </c>
      <c r="Z19" s="10" t="s">
        <v>39</v>
      </c>
      <c r="AA19" s="10" t="s">
        <v>39</v>
      </c>
      <c r="AB19" s="10" t="s">
        <v>38</v>
      </c>
      <c r="AC19" s="10" t="s">
        <v>37</v>
      </c>
      <c r="AD19" s="10" t="s">
        <v>39</v>
      </c>
      <c r="AE19" s="10" t="s">
        <v>39</v>
      </c>
      <c r="AF19" s="10" t="s">
        <v>38</v>
      </c>
      <c r="AG19" s="10" t="s">
        <v>39</v>
      </c>
      <c r="AH19" s="10" t="s">
        <v>39</v>
      </c>
      <c r="AI19" s="10" t="s">
        <v>39</v>
      </c>
    </row>
    <row r="20" ht="12.75" customHeight="1">
      <c r="A20" s="8" t="s">
        <v>66</v>
      </c>
      <c r="B20" s="8" t="s">
        <v>67</v>
      </c>
      <c r="C20" s="12" t="s">
        <v>37</v>
      </c>
      <c r="D20" s="12" t="s">
        <v>38</v>
      </c>
      <c r="E20" s="12" t="s">
        <v>37</v>
      </c>
      <c r="F20" s="12" t="s">
        <v>38</v>
      </c>
      <c r="G20" s="12" t="s">
        <v>39</v>
      </c>
      <c r="H20" s="12" t="s">
        <v>37</v>
      </c>
      <c r="I20" s="12" t="s">
        <v>38</v>
      </c>
      <c r="J20" s="12" t="s">
        <v>37</v>
      </c>
      <c r="K20" s="10" t="s">
        <v>37</v>
      </c>
      <c r="L20" s="10" t="s">
        <v>38</v>
      </c>
      <c r="M20" s="10" t="s">
        <v>37</v>
      </c>
      <c r="N20" s="10" t="s">
        <v>39</v>
      </c>
      <c r="O20" s="10" t="s">
        <v>39</v>
      </c>
      <c r="P20" s="10" t="s">
        <v>39</v>
      </c>
      <c r="Q20" s="10" t="s">
        <v>39</v>
      </c>
      <c r="R20" s="10" t="s">
        <v>37</v>
      </c>
      <c r="S20" s="10" t="s">
        <v>39</v>
      </c>
      <c r="T20" s="10" t="s">
        <v>39</v>
      </c>
      <c r="U20" s="10" t="s">
        <v>39</v>
      </c>
      <c r="V20" s="10" t="s">
        <v>39</v>
      </c>
      <c r="W20" s="10" t="s">
        <v>39</v>
      </c>
      <c r="X20" s="10" t="s">
        <v>39</v>
      </c>
      <c r="Y20" s="10" t="s">
        <v>39</v>
      </c>
      <c r="Z20" s="10" t="s">
        <v>39</v>
      </c>
      <c r="AA20" s="10" t="s">
        <v>39</v>
      </c>
      <c r="AB20" s="10" t="s">
        <v>39</v>
      </c>
      <c r="AC20" s="10" t="s">
        <v>39</v>
      </c>
      <c r="AD20" s="10" t="s">
        <v>39</v>
      </c>
      <c r="AE20" s="10" t="s">
        <v>39</v>
      </c>
      <c r="AF20" s="10" t="s">
        <v>39</v>
      </c>
      <c r="AG20" s="10" t="s">
        <v>39</v>
      </c>
      <c r="AH20" s="10" t="s">
        <v>39</v>
      </c>
      <c r="AI20" s="10" t="s">
        <v>39</v>
      </c>
    </row>
    <row r="21" ht="12.75" customHeight="1">
      <c r="A21" s="8" t="s">
        <v>68</v>
      </c>
      <c r="B21" s="11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ht="12.75" customHeight="1">
      <c r="A22" s="8" t="s">
        <v>70</v>
      </c>
      <c r="B22" s="8" t="s">
        <v>71</v>
      </c>
      <c r="C22" s="12" t="s">
        <v>38</v>
      </c>
      <c r="D22" s="12" t="s">
        <v>38</v>
      </c>
      <c r="E22" s="12" t="s">
        <v>37</v>
      </c>
      <c r="F22" s="12" t="s">
        <v>38</v>
      </c>
      <c r="G22" s="12" t="s">
        <v>38</v>
      </c>
      <c r="H22" s="12" t="s">
        <v>37</v>
      </c>
      <c r="I22" s="12" t="s">
        <v>38</v>
      </c>
      <c r="J22" s="12" t="s">
        <v>37</v>
      </c>
      <c r="K22" s="10" t="s">
        <v>37</v>
      </c>
      <c r="L22" s="10" t="s">
        <v>38</v>
      </c>
      <c r="M22" s="10" t="s">
        <v>38</v>
      </c>
      <c r="N22" s="10" t="s">
        <v>39</v>
      </c>
      <c r="O22" s="10" t="s">
        <v>37</v>
      </c>
      <c r="P22" s="10" t="s">
        <v>39</v>
      </c>
      <c r="Q22" s="10" t="s">
        <v>39</v>
      </c>
      <c r="R22" s="10" t="s">
        <v>37</v>
      </c>
      <c r="S22" s="10" t="s">
        <v>38</v>
      </c>
      <c r="T22" s="10" t="s">
        <v>37</v>
      </c>
      <c r="U22" s="10" t="s">
        <v>37</v>
      </c>
      <c r="V22" s="10" t="s">
        <v>38</v>
      </c>
      <c r="W22" s="10" t="s">
        <v>38</v>
      </c>
      <c r="X22" s="10" t="s">
        <v>37</v>
      </c>
      <c r="Y22" s="10" t="s">
        <v>37</v>
      </c>
      <c r="Z22" s="10" t="s">
        <v>38</v>
      </c>
      <c r="AA22" s="10" t="s">
        <v>38</v>
      </c>
      <c r="AB22" s="10" t="s">
        <v>38</v>
      </c>
      <c r="AC22" s="10" t="s">
        <v>37</v>
      </c>
      <c r="AD22" s="10" t="s">
        <v>37</v>
      </c>
      <c r="AE22" s="10" t="s">
        <v>38</v>
      </c>
      <c r="AF22" s="10" t="s">
        <v>38</v>
      </c>
      <c r="AG22" s="10" t="s">
        <v>37</v>
      </c>
      <c r="AH22" s="10" t="s">
        <v>38</v>
      </c>
      <c r="AI22" s="10" t="s">
        <v>38</v>
      </c>
    </row>
    <row r="23" ht="12.75" customHeight="1">
      <c r="A23" s="8" t="s">
        <v>72</v>
      </c>
      <c r="B23" s="8" t="s">
        <v>73</v>
      </c>
      <c r="C23" s="12" t="s">
        <v>38</v>
      </c>
      <c r="D23" s="12" t="s">
        <v>38</v>
      </c>
      <c r="E23" s="12" t="s">
        <v>37</v>
      </c>
      <c r="F23" s="12" t="s">
        <v>38</v>
      </c>
      <c r="G23" s="12" t="s">
        <v>39</v>
      </c>
      <c r="H23" s="12" t="s">
        <v>38</v>
      </c>
      <c r="I23" s="12" t="s">
        <v>38</v>
      </c>
      <c r="J23" s="12" t="s">
        <v>38</v>
      </c>
      <c r="K23" s="10" t="s">
        <v>39</v>
      </c>
      <c r="L23" s="10" t="s">
        <v>38</v>
      </c>
      <c r="M23" s="10" t="s">
        <v>38</v>
      </c>
      <c r="N23" s="10" t="s">
        <v>39</v>
      </c>
      <c r="O23" s="10" t="s">
        <v>38</v>
      </c>
      <c r="P23" s="10" t="s">
        <v>38</v>
      </c>
      <c r="Q23" s="10" t="s">
        <v>37</v>
      </c>
      <c r="R23" s="10" t="s">
        <v>38</v>
      </c>
      <c r="S23" s="10" t="s">
        <v>38</v>
      </c>
      <c r="T23" s="10" t="s">
        <v>37</v>
      </c>
      <c r="U23" s="10" t="s">
        <v>37</v>
      </c>
      <c r="V23" s="10" t="s">
        <v>38</v>
      </c>
      <c r="W23" s="10" t="s">
        <v>37</v>
      </c>
      <c r="X23" s="10" t="s">
        <v>38</v>
      </c>
      <c r="Y23" s="10" t="s">
        <v>38</v>
      </c>
      <c r="Z23" s="10" t="s">
        <v>38</v>
      </c>
      <c r="AA23" s="10" t="s">
        <v>38</v>
      </c>
      <c r="AB23" s="10" t="s">
        <v>38</v>
      </c>
      <c r="AC23" s="10" t="s">
        <v>38</v>
      </c>
      <c r="AD23" s="10" t="s">
        <v>38</v>
      </c>
      <c r="AE23" s="10" t="s">
        <v>38</v>
      </c>
      <c r="AF23" s="10" t="s">
        <v>38</v>
      </c>
      <c r="AG23" s="10" t="s">
        <v>38</v>
      </c>
      <c r="AH23" s="10" t="s">
        <v>38</v>
      </c>
      <c r="AI23" s="10" t="s">
        <v>38</v>
      </c>
    </row>
    <row r="24" ht="12.75" customHeight="1">
      <c r="A24" s="8" t="s">
        <v>74</v>
      </c>
      <c r="B24" s="8" t="s">
        <v>75</v>
      </c>
      <c r="C24" s="12" t="s">
        <v>38</v>
      </c>
      <c r="D24" s="12" t="s">
        <v>38</v>
      </c>
      <c r="E24" s="12" t="s">
        <v>37</v>
      </c>
      <c r="F24" s="12" t="s">
        <v>38</v>
      </c>
      <c r="G24" s="12" t="s">
        <v>39</v>
      </c>
      <c r="H24" s="12" t="s">
        <v>37</v>
      </c>
      <c r="I24" s="12" t="s">
        <v>38</v>
      </c>
      <c r="J24" s="12" t="s">
        <v>37</v>
      </c>
      <c r="K24" s="10" t="s">
        <v>37</v>
      </c>
      <c r="L24" s="10" t="s">
        <v>37</v>
      </c>
      <c r="M24" s="10" t="s">
        <v>38</v>
      </c>
      <c r="N24" s="10" t="s">
        <v>39</v>
      </c>
      <c r="O24" s="10" t="s">
        <v>37</v>
      </c>
      <c r="P24" s="10" t="s">
        <v>39</v>
      </c>
      <c r="Q24" s="10" t="s">
        <v>39</v>
      </c>
      <c r="R24" s="10" t="s">
        <v>37</v>
      </c>
      <c r="S24" s="10" t="s">
        <v>38</v>
      </c>
      <c r="T24" s="10" t="s">
        <v>39</v>
      </c>
      <c r="U24" s="10" t="s">
        <v>39</v>
      </c>
      <c r="V24" s="10" t="s">
        <v>38</v>
      </c>
      <c r="W24" s="10" t="s">
        <v>39</v>
      </c>
      <c r="X24" s="10" t="s">
        <v>39</v>
      </c>
      <c r="Y24" s="10" t="s">
        <v>39</v>
      </c>
      <c r="Z24" s="10" t="s">
        <v>39</v>
      </c>
      <c r="AA24" s="10" t="s">
        <v>38</v>
      </c>
      <c r="AB24" s="10" t="s">
        <v>38</v>
      </c>
      <c r="AC24" s="10" t="s">
        <v>38</v>
      </c>
      <c r="AD24" s="10" t="s">
        <v>38</v>
      </c>
      <c r="AE24" s="10" t="s">
        <v>38</v>
      </c>
      <c r="AF24" s="10" t="s">
        <v>38</v>
      </c>
      <c r="AG24" s="10" t="s">
        <v>38</v>
      </c>
      <c r="AH24" s="10" t="s">
        <v>39</v>
      </c>
      <c r="AI24" s="10" t="s">
        <v>38</v>
      </c>
    </row>
    <row r="25" ht="12.75" customHeight="1">
      <c r="A25" s="8" t="s">
        <v>76</v>
      </c>
      <c r="B25" s="8" t="s">
        <v>77</v>
      </c>
      <c r="C25" s="12" t="s">
        <v>38</v>
      </c>
      <c r="D25" s="12" t="s">
        <v>38</v>
      </c>
      <c r="E25" s="12" t="s">
        <v>37</v>
      </c>
      <c r="F25" s="12" t="s">
        <v>38</v>
      </c>
      <c r="G25" s="12" t="s">
        <v>39</v>
      </c>
      <c r="H25" s="12" t="s">
        <v>37</v>
      </c>
      <c r="I25" s="12" t="s">
        <v>37</v>
      </c>
      <c r="J25" s="12" t="s">
        <v>39</v>
      </c>
      <c r="K25" s="10" t="s">
        <v>39</v>
      </c>
      <c r="L25" s="10" t="s">
        <v>38</v>
      </c>
      <c r="M25" s="10" t="s">
        <v>38</v>
      </c>
      <c r="N25" s="10" t="s">
        <v>39</v>
      </c>
      <c r="O25" s="10" t="s">
        <v>37</v>
      </c>
      <c r="P25" s="10" t="s">
        <v>39</v>
      </c>
      <c r="Q25" s="10" t="s">
        <v>39</v>
      </c>
      <c r="R25" s="10" t="s">
        <v>38</v>
      </c>
      <c r="S25" s="10" t="s">
        <v>38</v>
      </c>
      <c r="T25" s="10" t="s">
        <v>37</v>
      </c>
      <c r="U25" s="10" t="s">
        <v>37</v>
      </c>
      <c r="V25" s="10" t="s">
        <v>38</v>
      </c>
      <c r="W25" s="10" t="s">
        <v>38</v>
      </c>
      <c r="X25" s="10" t="s">
        <v>38</v>
      </c>
      <c r="Y25" s="10" t="s">
        <v>38</v>
      </c>
      <c r="Z25" s="10" t="s">
        <v>38</v>
      </c>
      <c r="AA25" s="10" t="s">
        <v>37</v>
      </c>
      <c r="AB25" s="10" t="s">
        <v>38</v>
      </c>
      <c r="AC25" s="10" t="s">
        <v>38</v>
      </c>
      <c r="AD25" s="10" t="s">
        <v>38</v>
      </c>
      <c r="AE25" s="10" t="s">
        <v>38</v>
      </c>
      <c r="AF25" s="10" t="s">
        <v>38</v>
      </c>
      <c r="AG25" s="10" t="s">
        <v>38</v>
      </c>
      <c r="AH25" s="10" t="s">
        <v>38</v>
      </c>
      <c r="AI25" s="10" t="s">
        <v>38</v>
      </c>
    </row>
    <row r="26" ht="12.75" customHeight="1">
      <c r="A26" s="8" t="s">
        <v>78</v>
      </c>
      <c r="B26" s="8" t="s">
        <v>79</v>
      </c>
      <c r="C26" s="12" t="s">
        <v>38</v>
      </c>
      <c r="D26" s="12" t="s">
        <v>38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38</v>
      </c>
      <c r="J26" s="12" t="s">
        <v>39</v>
      </c>
      <c r="K26" s="10" t="s">
        <v>39</v>
      </c>
      <c r="L26" s="10" t="s">
        <v>37</v>
      </c>
      <c r="M26" s="10" t="s">
        <v>38</v>
      </c>
      <c r="N26" s="10" t="s">
        <v>38</v>
      </c>
      <c r="O26" s="10" t="s">
        <v>37</v>
      </c>
      <c r="P26" s="10" t="s">
        <v>37</v>
      </c>
      <c r="Q26" s="10" t="s">
        <v>38</v>
      </c>
      <c r="R26" s="10" t="s">
        <v>39</v>
      </c>
      <c r="S26" s="10" t="s">
        <v>39</v>
      </c>
      <c r="T26" s="10" t="s">
        <v>39</v>
      </c>
      <c r="U26" s="10" t="s">
        <v>39</v>
      </c>
      <c r="V26" s="10" t="s">
        <v>39</v>
      </c>
      <c r="W26" s="10" t="s">
        <v>38</v>
      </c>
      <c r="X26" s="10" t="s">
        <v>39</v>
      </c>
      <c r="Y26" s="10" t="s">
        <v>39</v>
      </c>
      <c r="Z26" s="10" t="s">
        <v>39</v>
      </c>
      <c r="AA26" s="10" t="s">
        <v>38</v>
      </c>
      <c r="AB26" s="10" t="s">
        <v>38</v>
      </c>
      <c r="AC26" s="10" t="s">
        <v>38</v>
      </c>
      <c r="AD26" s="10" t="s">
        <v>38</v>
      </c>
      <c r="AE26" s="10" t="s">
        <v>38</v>
      </c>
      <c r="AF26" s="10" t="s">
        <v>38</v>
      </c>
      <c r="AG26" s="10" t="s">
        <v>38</v>
      </c>
      <c r="AH26" s="10" t="s">
        <v>38</v>
      </c>
      <c r="AI26" s="10" t="s">
        <v>38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F2:G2"/>
    <mergeCell ref="H2:K2"/>
    <mergeCell ref="L2:N2"/>
    <mergeCell ref="O2:O3"/>
    <mergeCell ref="P2:P3"/>
    <mergeCell ref="Q2:Q3"/>
    <mergeCell ref="R2:R3"/>
    <mergeCell ref="S2:S3"/>
    <mergeCell ref="T2:U2"/>
    <mergeCell ref="V2:Z2"/>
    <mergeCell ref="AB2:AE2"/>
    <mergeCell ref="AF2:AI2"/>
    <mergeCell ref="A1:A3"/>
    <mergeCell ref="B1:B3"/>
    <mergeCell ref="C1:N1"/>
    <mergeCell ref="O1:Q1"/>
    <mergeCell ref="R1:U1"/>
    <mergeCell ref="V1:AI1"/>
    <mergeCell ref="C2:E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11.63"/>
    <col customWidth="1" min="2" max="2" width="20.38"/>
    <col customWidth="1" min="3" max="18" width="11.0"/>
    <col customWidth="1" min="19" max="19" width="11.63"/>
    <col customWidth="1" min="20" max="22" width="11.0"/>
    <col customWidth="1" min="23" max="23" width="11.63"/>
    <col customWidth="1" min="24" max="27" width="11.0"/>
    <col customWidth="1" min="28" max="28" width="11.63"/>
    <col customWidth="1" min="29" max="42" width="11.0"/>
    <col customWidth="1" min="43" max="44" width="11.63"/>
  </cols>
  <sheetData>
    <row r="1" ht="12.75" customHeight="1">
      <c r="A1" s="2" t="s">
        <v>80</v>
      </c>
      <c r="B1" s="2" t="s">
        <v>1</v>
      </c>
      <c r="C1" s="6" t="s">
        <v>2</v>
      </c>
      <c r="T1" s="6" t="s">
        <v>3</v>
      </c>
      <c r="X1" s="6" t="s">
        <v>4</v>
      </c>
      <c r="AC1" s="6" t="s">
        <v>5</v>
      </c>
      <c r="AR1" s="3" t="s">
        <v>81</v>
      </c>
    </row>
    <row r="2" ht="12.75" customHeight="1">
      <c r="C2" s="6" t="s">
        <v>6</v>
      </c>
      <c r="G2" s="6" t="s">
        <v>7</v>
      </c>
      <c r="J2" s="7" t="s">
        <v>8</v>
      </c>
      <c r="O2" s="6" t="s">
        <v>9</v>
      </c>
      <c r="S2" s="6" t="s">
        <v>82</v>
      </c>
      <c r="T2" s="6" t="s">
        <v>10</v>
      </c>
      <c r="U2" s="6" t="s">
        <v>11</v>
      </c>
      <c r="V2" s="6" t="s">
        <v>12</v>
      </c>
      <c r="W2" s="6" t="s">
        <v>82</v>
      </c>
      <c r="X2" s="6" t="s">
        <v>6</v>
      </c>
      <c r="Y2" s="6" t="s">
        <v>7</v>
      </c>
      <c r="Z2" s="6" t="s">
        <v>8</v>
      </c>
      <c r="AB2" s="6" t="s">
        <v>82</v>
      </c>
      <c r="AC2" s="6" t="s">
        <v>13</v>
      </c>
      <c r="AH2" s="6" t="s">
        <v>14</v>
      </c>
      <c r="AI2" s="6" t="s">
        <v>15</v>
      </c>
      <c r="AM2" s="6" t="s">
        <v>16</v>
      </c>
      <c r="AQ2" s="6" t="s">
        <v>82</v>
      </c>
    </row>
    <row r="3" ht="12.75" customHeight="1">
      <c r="C3" s="6" t="s">
        <v>17</v>
      </c>
      <c r="D3" s="6" t="s">
        <v>18</v>
      </c>
      <c r="E3" s="6" t="s">
        <v>19</v>
      </c>
      <c r="F3" s="6" t="s">
        <v>83</v>
      </c>
      <c r="G3" s="6" t="s">
        <v>20</v>
      </c>
      <c r="H3" s="7" t="s">
        <v>21</v>
      </c>
      <c r="I3" s="6" t="s">
        <v>83</v>
      </c>
      <c r="J3" s="7" t="s">
        <v>17</v>
      </c>
      <c r="K3" s="7" t="s">
        <v>20</v>
      </c>
      <c r="L3" s="7" t="s">
        <v>22</v>
      </c>
      <c r="M3" s="7" t="s">
        <v>21</v>
      </c>
      <c r="N3" s="6" t="s">
        <v>83</v>
      </c>
      <c r="O3" s="6" t="s">
        <v>17</v>
      </c>
      <c r="P3" s="6" t="s">
        <v>18</v>
      </c>
      <c r="Q3" s="6" t="s">
        <v>19</v>
      </c>
      <c r="R3" s="6" t="s">
        <v>83</v>
      </c>
      <c r="Z3" s="6" t="s">
        <v>23</v>
      </c>
      <c r="AA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28</v>
      </c>
      <c r="AI3" s="6" t="s">
        <v>30</v>
      </c>
      <c r="AJ3" s="6" t="s">
        <v>25</v>
      </c>
      <c r="AK3" s="6" t="s">
        <v>28</v>
      </c>
      <c r="AL3" s="6" t="s">
        <v>29</v>
      </c>
      <c r="AM3" s="6" t="s">
        <v>30</v>
      </c>
      <c r="AN3" s="6" t="s">
        <v>25</v>
      </c>
      <c r="AO3" s="6" t="s">
        <v>28</v>
      </c>
      <c r="AP3" s="6" t="s">
        <v>29</v>
      </c>
    </row>
    <row r="4" ht="12.75" customHeight="1">
      <c r="C4" s="3">
        <v>2.0</v>
      </c>
      <c r="D4" s="7">
        <v>1.0</v>
      </c>
      <c r="E4" s="7">
        <v>2.0</v>
      </c>
      <c r="F4" s="5">
        <f>SUM(C4:E4)</f>
        <v>5</v>
      </c>
      <c r="G4" s="7">
        <v>3.0</v>
      </c>
      <c r="H4" s="7">
        <v>2.0</v>
      </c>
      <c r="I4" s="5">
        <f>SUM(G4:H4)</f>
        <v>5</v>
      </c>
      <c r="J4" s="7">
        <v>2.0</v>
      </c>
      <c r="K4" s="7">
        <v>1.0</v>
      </c>
      <c r="L4" s="7">
        <v>1.0</v>
      </c>
      <c r="M4" s="7">
        <v>1.0</v>
      </c>
      <c r="N4" s="5">
        <f>SUM(J4:M4)</f>
        <v>5</v>
      </c>
      <c r="O4" s="5">
        <v>2.0</v>
      </c>
      <c r="P4" s="5">
        <v>2.0</v>
      </c>
      <c r="Q4" s="5">
        <v>1.0</v>
      </c>
      <c r="R4" s="5">
        <f>SUM(O4:Q4)</f>
        <v>5</v>
      </c>
      <c r="S4" s="5">
        <f>F4+I4+N4+R4</f>
        <v>20</v>
      </c>
      <c r="T4" s="5">
        <v>8.0</v>
      </c>
      <c r="U4" s="5">
        <v>8.0</v>
      </c>
      <c r="V4" s="5">
        <v>4.0</v>
      </c>
      <c r="W4" s="5">
        <f>SUM(T4:V4)</f>
        <v>20</v>
      </c>
      <c r="X4" s="5">
        <v>5.0</v>
      </c>
      <c r="Y4" s="5">
        <v>5.0</v>
      </c>
      <c r="Z4" s="5">
        <v>6.0</v>
      </c>
      <c r="AA4" s="5">
        <v>4.0</v>
      </c>
      <c r="AB4" s="5">
        <f>SUM(X4:AA4)</f>
        <v>20</v>
      </c>
      <c r="AC4" s="5">
        <v>1.0</v>
      </c>
      <c r="AD4" s="5">
        <v>1.0</v>
      </c>
      <c r="AE4" s="5">
        <v>2.0</v>
      </c>
      <c r="AF4" s="5">
        <v>4.0</v>
      </c>
      <c r="AG4" s="5">
        <v>1.0</v>
      </c>
      <c r="AH4" s="5">
        <v>1.0</v>
      </c>
      <c r="AI4" s="5">
        <v>1.0</v>
      </c>
      <c r="AJ4" s="5">
        <v>1.0</v>
      </c>
      <c r="AK4" s="5">
        <v>2.0</v>
      </c>
      <c r="AL4" s="5">
        <v>1.0</v>
      </c>
      <c r="AM4" s="5">
        <v>1.0</v>
      </c>
      <c r="AN4" s="5">
        <v>1.0</v>
      </c>
      <c r="AO4" s="5">
        <v>2.0</v>
      </c>
      <c r="AP4" s="5">
        <v>1.0</v>
      </c>
      <c r="AQ4" s="5">
        <f>SUM(AC4:AP4)</f>
        <v>20</v>
      </c>
      <c r="AR4" s="5">
        <f>S4+W4+AB4+AQ4</f>
        <v>80</v>
      </c>
    </row>
    <row r="5" ht="12.75" customHeight="1">
      <c r="A5" s="8" t="s">
        <v>31</v>
      </c>
      <c r="B5" s="8" t="s">
        <v>32</v>
      </c>
      <c r="C5" s="9"/>
      <c r="D5" s="9"/>
      <c r="E5" s="9"/>
      <c r="F5" s="5"/>
      <c r="G5" s="9"/>
      <c r="H5" s="9"/>
      <c r="I5" s="5"/>
      <c r="J5" s="9"/>
      <c r="K5" s="9"/>
      <c r="L5" s="9"/>
      <c r="M5" s="9"/>
      <c r="N5" s="5"/>
      <c r="O5" s="9"/>
      <c r="P5" s="9"/>
      <c r="Q5" s="9"/>
      <c r="R5" s="5"/>
      <c r="S5" s="5"/>
      <c r="T5" s="9"/>
      <c r="U5" s="9"/>
      <c r="V5" s="9"/>
      <c r="W5" s="5"/>
      <c r="X5" s="9"/>
      <c r="Y5" s="9"/>
      <c r="Z5" s="9"/>
      <c r="AA5" s="9"/>
      <c r="AB5" s="5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5"/>
      <c r="AR5" s="5"/>
    </row>
    <row r="6" ht="12.75" customHeight="1">
      <c r="A6" s="8" t="s">
        <v>33</v>
      </c>
      <c r="B6" s="11" t="s">
        <v>34</v>
      </c>
      <c r="C6" s="9"/>
      <c r="D6" s="9"/>
      <c r="E6" s="9"/>
      <c r="F6" s="5"/>
      <c r="G6" s="9"/>
      <c r="H6" s="9"/>
      <c r="I6" s="5"/>
      <c r="J6" s="9"/>
      <c r="K6" s="9"/>
      <c r="L6" s="9"/>
      <c r="M6" s="9"/>
      <c r="N6" s="5"/>
      <c r="O6" s="9"/>
      <c r="P6" s="9"/>
      <c r="Q6" s="9"/>
      <c r="R6" s="5"/>
      <c r="S6" s="5"/>
      <c r="T6" s="9"/>
      <c r="U6" s="9"/>
      <c r="V6" s="9"/>
      <c r="W6" s="5"/>
      <c r="X6" s="9"/>
      <c r="Y6" s="9"/>
      <c r="Z6" s="9"/>
      <c r="AA6" s="9"/>
      <c r="AB6" s="5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5"/>
      <c r="AR6" s="5"/>
    </row>
    <row r="7" ht="12.75" customHeight="1">
      <c r="A7" s="8" t="s">
        <v>35</v>
      </c>
      <c r="B7" s="8" t="s">
        <v>36</v>
      </c>
      <c r="C7" s="9">
        <f t="array" ref="C7">IF(NOT(ISBLANK(Assessment!C6)),VLOOKUP(Assessment!C6,scale,2,0)/2*(INDEX(q1aw,COLUMN(C6)-2)),"")</f>
        <v>1</v>
      </c>
      <c r="D7" s="9">
        <f t="array" ref="D7">IF(NOT(ISBLANK(Assessment!D6)),VLOOKUP(Assessment!D6,scale,2,0)/2*(INDEX(q1aw,COLUMN(D6)-2)),"")</f>
        <v>1</v>
      </c>
      <c r="E7" s="9">
        <f t="array" ref="E7">IF(NOT(ISBLANK(Assessment!E6)),VLOOKUP(Assessment!E6,scale,2,0)/2*(INDEX(q1aw,COLUMN(E6)-2)),"")</f>
        <v>1</v>
      </c>
      <c r="F7" s="5">
        <f t="shared" ref="F7:F9" si="1">SUM(C7:E7)</f>
        <v>3</v>
      </c>
      <c r="G7" s="9">
        <f t="array" ref="G7">IF(NOT(ISBLANK(Assessment!F6)),VLOOKUP(Assessment!F6,scale,2,0)/2*(INDEX(q1bw,COLUMN(G6)-6)),"")</f>
        <v>3</v>
      </c>
      <c r="H7" s="9">
        <f t="array" ref="H7">IF(NOT(ISBLANK(Assessment!G6)),VLOOKUP(Assessment!G6,scale,2,0)/2*(INDEX(q1bw,COLUMN(H6)-6)),"")</f>
        <v>2</v>
      </c>
      <c r="I7" s="5">
        <f t="shared" ref="I7:I9" si="2">SUM(G7:H7)</f>
        <v>5</v>
      </c>
      <c r="J7" s="9">
        <f t="array" ref="J7">IF(NOT(ISBLANK(Assessment!H6)),VLOOKUP(Assessment!H6,scale,2,0)/2*(INDEX(q1cw,COLUMN(J6)-9)),"")</f>
        <v>0</v>
      </c>
      <c r="K7" s="9">
        <f t="array" ref="K7">IF(NOT(ISBLANK(Assessment!I6)),VLOOKUP(Assessment!I6,scale,2,0)/2*(INDEX(q1cw,COLUMN(K6)-9)),"")</f>
        <v>0</v>
      </c>
      <c r="L7" s="9">
        <f t="array" ref="L7">IF(NOT(ISBLANK(Assessment!J6)),VLOOKUP(Assessment!J6,scale,2,0)/2*(INDEX(q1cw,COLUMN(L6)-9)),"")</f>
        <v>0</v>
      </c>
      <c r="M7" s="9">
        <f t="array" ref="M7">IF(NOT(ISBLANK(Assessment!K6)),VLOOKUP(Assessment!K6,scale,2,0)/2*(INDEX(q1cw,COLUMN(M6)-9)),"")</f>
        <v>0</v>
      </c>
      <c r="N7" s="5">
        <f t="shared" ref="N7:N9" si="3">SUM(J7:M7)</f>
        <v>0</v>
      </c>
      <c r="O7" s="9">
        <f t="array" ref="O7">IF(NOT(ISBLANK(Assessment!L6)),VLOOKUP(Assessment!L6,scale,2,0)/2*(INDEX(q1dw,COLUMN(O6)-14)),"")</f>
        <v>2</v>
      </c>
      <c r="P7" s="9">
        <f t="array" ref="P7">IF(NOT(ISBLANK(Assessment!M6)),VLOOKUP(Assessment!M6,scale,2,0)/2*(INDEX(q1dw,COLUMN(P6)-14)),"")</f>
        <v>1</v>
      </c>
      <c r="Q7" s="9">
        <f t="array" ref="Q7">IF(NOT(ISBLANK(Assessment!N6)),VLOOKUP(Assessment!N6,scale,2,0)/2*(INDEX(q1dw,COLUMN(Q6)-14)),"")</f>
        <v>0</v>
      </c>
      <c r="R7" s="5">
        <f t="shared" ref="R7:R9" si="4">SUM(O7:Q7)</f>
        <v>3</v>
      </c>
      <c r="S7" s="5">
        <f t="shared" ref="S7:S9" si="5">F7+I7+N7+R7</f>
        <v>11</v>
      </c>
      <c r="T7" s="9">
        <f t="array" ref="T7">IF(NOT(ISBLANK(Assessment!O6)),VLOOKUP(Assessment!O6,scale,2,0)/2*(INDEX(q2w,COLUMN(T6)-19)),"")</f>
        <v>4</v>
      </c>
      <c r="U7" s="9">
        <f t="array" ref="U7">IF(NOT(ISBLANK(Assessment!P6)),VLOOKUP(Assessment!P6,scale,2,0)/2*(INDEX(q2w,COLUMN(U6)-19)),"")</f>
        <v>4</v>
      </c>
      <c r="V7" s="9">
        <f t="array" ref="V7">IF(NOT(ISBLANK(Assessment!Q6)),VLOOKUP(Assessment!Q6,scale,2,0)/2*(INDEX(q2w,COLUMN(V6)-19)),"")</f>
        <v>0</v>
      </c>
      <c r="W7" s="5">
        <f t="shared" ref="W7:W9" si="6">SUM(T7:V7)</f>
        <v>8</v>
      </c>
      <c r="X7" s="9">
        <f t="array" ref="X7">IF(NOT(ISBLANK(Assessment!R6)),VLOOKUP(Assessment!R6,scale,2,0)/2*(INDEX(q3w,COLUMN(X6)-23)),"")</f>
        <v>2.5</v>
      </c>
      <c r="Y7" s="9">
        <f t="array" ref="Y7">IF(NOT(ISBLANK(Assessment!S6)),VLOOKUP(Assessment!S6,scale,2,0)/2*(INDEX(q3w,COLUMN(Y6)-23)),"")</f>
        <v>5</v>
      </c>
      <c r="Z7" s="9">
        <f t="array" ref="Z7">IF(NOT(ISBLANK(Assessment!T6)),VLOOKUP(Assessment!T6,scale,2,0)/2*(INDEX(q3w,COLUMN(Z6)-23)),"")</f>
        <v>3</v>
      </c>
      <c r="AA7" s="9">
        <f t="array" ref="AA7">IF(NOT(ISBLANK(Assessment!U6)),VLOOKUP(Assessment!U6,scale,2,0)/2*(INDEX(q3w,COLUMN(AA6)-23)),"")</f>
        <v>2</v>
      </c>
      <c r="AB7" s="5">
        <f t="shared" ref="AB7:AB9" si="7">SUM(X7:AA7)</f>
        <v>12.5</v>
      </c>
      <c r="AC7" s="9">
        <f t="array" ref="AC7">IF(NOT(ISBLANK(Assessment!V6)),VLOOKUP(Assessment!V6,scale,2,0)/2*(INDEX(q4w,COLUMN(AC6)-28)),"")</f>
        <v>1</v>
      </c>
      <c r="AD7" s="9">
        <f t="array" ref="AD7">IF(NOT(ISBLANK(Assessment!W6)),VLOOKUP(Assessment!W6,scale,2,0)/2*(INDEX(q4w,COLUMN(AD6)-28)),"")</f>
        <v>0</v>
      </c>
      <c r="AE7" s="9">
        <f t="array" ref="AE7">IF(NOT(ISBLANK(Assessment!X6)),VLOOKUP(Assessment!X6,scale,2,0)/2*(INDEX(q4w,COLUMN(AE6)-28)),"")</f>
        <v>0</v>
      </c>
      <c r="AF7" s="9">
        <f t="array" ref="AF7">IF(NOT(ISBLANK(Assessment!Y6)),VLOOKUP(Assessment!Y6,scale,2,0)/2*(INDEX(q4w,COLUMN(AF6)-28)),"")</f>
        <v>0</v>
      </c>
      <c r="AG7" s="9">
        <f t="array" ref="AG7">IF(NOT(ISBLANK(Assessment!Z6)),VLOOKUP(Assessment!Z6,scale,2,0)/2*(INDEX(q4w,COLUMN(AG6)-28)),"")</f>
        <v>0</v>
      </c>
      <c r="AH7" s="9">
        <f t="array" ref="AH7">IF(NOT(ISBLANK(Assessment!AA6)),VLOOKUP(Assessment!AA6,scale,2,0)/2*(INDEX(q4w,COLUMN(AH6)-28)),"")</f>
        <v>1</v>
      </c>
      <c r="AI7" s="9">
        <f t="array" ref="AI7">IF(NOT(ISBLANK(Assessment!AB6)),VLOOKUP(Assessment!AB6,scale,2,0)/2*(INDEX(q4w,COLUMN(AI6)-28)),"")</f>
        <v>1</v>
      </c>
      <c r="AJ7" s="9">
        <f t="array" ref="AJ7">IF(NOT(ISBLANK(Assessment!AC6)),VLOOKUP(Assessment!AC6,scale,2,0)/2*(INDEX(q4w,COLUMN(AJ6)-28)),"")</f>
        <v>0</v>
      </c>
      <c r="AK7" s="9">
        <f t="array" ref="AK7">IF(NOT(ISBLANK(Assessment!AD6)),VLOOKUP(Assessment!AD6,scale,2,0)/2*(INDEX(q4w,COLUMN(AK6)-28)),"")</f>
        <v>2</v>
      </c>
      <c r="AL7" s="9">
        <f t="array" ref="AL7">IF(NOT(ISBLANK(Assessment!AE6)),VLOOKUP(Assessment!AE6,scale,2,0)/2*(INDEX(q4w,COLUMN(AL6)-28)),"")</f>
        <v>1</v>
      </c>
      <c r="AM7" s="9">
        <f t="array" ref="AM7">IF(NOT(ISBLANK(Assessment!AF6)),VLOOKUP(Assessment!AF6,scale,2,0)/2*(INDEX(q4w,COLUMN(AM6)-28)),"")</f>
        <v>1</v>
      </c>
      <c r="AN7" s="9">
        <f t="array" ref="AN7">IF(NOT(ISBLANK(Assessment!AG6)),VLOOKUP(Assessment!AG6,scale,2,0)/2*(INDEX(q4w,COLUMN(AN6)-28)),"")</f>
        <v>0</v>
      </c>
      <c r="AO7" s="9">
        <f t="array" ref="AO7">IF(NOT(ISBLANK(Assessment!AH6)),VLOOKUP(Assessment!AH6,scale,2,0)/2*(INDEX(q4w,COLUMN(AO6)-28)),"")</f>
        <v>0</v>
      </c>
      <c r="AP7" s="9">
        <f t="array" ref="AP7">IF(NOT(ISBLANK(Assessment!AI6)),VLOOKUP(Assessment!AI6,scale,2,0)/2*(INDEX(q4w,COLUMN(AP6)-28)),"")</f>
        <v>0</v>
      </c>
      <c r="AQ7" s="5">
        <f t="shared" ref="AQ7:AQ9" si="8">SUM(AC7:AP7)</f>
        <v>7</v>
      </c>
      <c r="AR7" s="5">
        <f t="shared" ref="AR7:AR9" si="9">S7+W7+AB7+AQ7</f>
        <v>38.5</v>
      </c>
    </row>
    <row r="8" ht="12.75" customHeight="1">
      <c r="A8" s="8" t="s">
        <v>40</v>
      </c>
      <c r="B8" s="8" t="s">
        <v>41</v>
      </c>
      <c r="C8" s="9">
        <f t="array" ref="C8">IF(NOT(ISBLANK(Assessment!C7)),VLOOKUP(Assessment!C7,scale,2,0)/2*(INDEX(q1aw,COLUMN(C7)-2)),"")</f>
        <v>1</v>
      </c>
      <c r="D8" s="9">
        <f t="array" ref="D8">IF(NOT(ISBLANK(Assessment!D7)),VLOOKUP(Assessment!D7,scale,2,0)/2*(INDEX(q1aw,COLUMN(D7)-2)),"")</f>
        <v>1</v>
      </c>
      <c r="E8" s="9">
        <f t="array" ref="E8">IF(NOT(ISBLANK(Assessment!E7)),VLOOKUP(Assessment!E7,scale,2,0)/2*(INDEX(q1aw,COLUMN(E7)-2)),"")</f>
        <v>1</v>
      </c>
      <c r="F8" s="5">
        <f t="shared" si="1"/>
        <v>3</v>
      </c>
      <c r="G8" s="9">
        <f t="array" ref="G8">IF(NOT(ISBLANK(Assessment!F7)),VLOOKUP(Assessment!F7,scale,2,0)/2*(INDEX(q1bw,COLUMN(G7)-6)),"")</f>
        <v>3</v>
      </c>
      <c r="H8" s="9">
        <f t="array" ref="H8">IF(NOT(ISBLANK(Assessment!G7)),VLOOKUP(Assessment!G7,scale,2,0)/2*(INDEX(q1bw,COLUMN(H7)-6)),"")</f>
        <v>2</v>
      </c>
      <c r="I8" s="5">
        <f t="shared" si="2"/>
        <v>5</v>
      </c>
      <c r="J8" s="9">
        <f t="array" ref="J8">IF(NOT(ISBLANK(Assessment!H7)),VLOOKUP(Assessment!H7,scale,2,0)/2*(INDEX(q1cw,COLUMN(J7)-9)),"")</f>
        <v>1</v>
      </c>
      <c r="K8" s="9">
        <f t="array" ref="K8">IF(NOT(ISBLANK(Assessment!I7)),VLOOKUP(Assessment!I7,scale,2,0)/2*(INDEX(q1cw,COLUMN(K7)-9)),"")</f>
        <v>0.5</v>
      </c>
      <c r="L8" s="9">
        <f t="array" ref="L8">IF(NOT(ISBLANK(Assessment!J7)),VLOOKUP(Assessment!J7,scale,2,0)/2*(INDEX(q1cw,COLUMN(L7)-9)),"")</f>
        <v>0.5</v>
      </c>
      <c r="M8" s="9">
        <f t="array" ref="M8">IF(NOT(ISBLANK(Assessment!K7)),VLOOKUP(Assessment!K7,scale,2,0)/2*(INDEX(q1cw,COLUMN(M7)-9)),"")</f>
        <v>1</v>
      </c>
      <c r="N8" s="5">
        <f t="shared" si="3"/>
        <v>3</v>
      </c>
      <c r="O8" s="9">
        <f t="array" ref="O8">IF(NOT(ISBLANK(Assessment!L7)),VLOOKUP(Assessment!L7,scale,2,0)/2*(INDEX(q1dw,COLUMN(O7)-14)),"")</f>
        <v>2</v>
      </c>
      <c r="P8" s="9">
        <f t="array" ref="P8">IF(NOT(ISBLANK(Assessment!M7)),VLOOKUP(Assessment!M7,scale,2,0)/2*(INDEX(q1dw,COLUMN(P7)-14)),"")</f>
        <v>1</v>
      </c>
      <c r="Q8" s="9">
        <f t="array" ref="Q8">IF(NOT(ISBLANK(Assessment!N7)),VLOOKUP(Assessment!N7,scale,2,0)/2*(INDEX(q1dw,COLUMN(Q7)-14)),"")</f>
        <v>0</v>
      </c>
      <c r="R8" s="5">
        <f t="shared" si="4"/>
        <v>3</v>
      </c>
      <c r="S8" s="5">
        <f t="shared" si="5"/>
        <v>14</v>
      </c>
      <c r="T8" s="9">
        <f t="array" ref="T8">IF(NOT(ISBLANK(Assessment!O7)),VLOOKUP(Assessment!O7,scale,2,0)/2*(INDEX(q2w,COLUMN(T7)-19)),"")</f>
        <v>4</v>
      </c>
      <c r="U8" s="9">
        <f t="array" ref="U8">IF(NOT(ISBLANK(Assessment!P7)),VLOOKUP(Assessment!P7,scale,2,0)/2*(INDEX(q2w,COLUMN(U7)-19)),"")</f>
        <v>4</v>
      </c>
      <c r="V8" s="9">
        <f t="array" ref="V8">IF(NOT(ISBLANK(Assessment!Q7)),VLOOKUP(Assessment!Q7,scale,2,0)/2*(INDEX(q2w,COLUMN(V7)-19)),"")</f>
        <v>0</v>
      </c>
      <c r="W8" s="5">
        <f t="shared" si="6"/>
        <v>8</v>
      </c>
      <c r="X8" s="9">
        <f t="array" ref="X8">IF(NOT(ISBLANK(Assessment!R7)),VLOOKUP(Assessment!R7,scale,2,0)/2*(INDEX(q3w,COLUMN(X7)-23)),"")</f>
        <v>0</v>
      </c>
      <c r="Y8" s="9">
        <f t="array" ref="Y8">IF(NOT(ISBLANK(Assessment!S7)),VLOOKUP(Assessment!S7,scale,2,0)/2*(INDEX(q3w,COLUMN(Y7)-23)),"")</f>
        <v>5</v>
      </c>
      <c r="Z8" s="9">
        <f t="array" ref="Z8">IF(NOT(ISBLANK(Assessment!T7)),VLOOKUP(Assessment!T7,scale,2,0)/2*(INDEX(q3w,COLUMN(Z7)-23)),"")</f>
        <v>0</v>
      </c>
      <c r="AA8" s="9">
        <f t="array" ref="AA8">IF(NOT(ISBLANK(Assessment!U7)),VLOOKUP(Assessment!U7,scale,2,0)/2*(INDEX(q3w,COLUMN(AA7)-23)),"")</f>
        <v>0</v>
      </c>
      <c r="AB8" s="5">
        <f t="shared" si="7"/>
        <v>5</v>
      </c>
      <c r="AC8" s="9">
        <f t="array" ref="AC8">IF(NOT(ISBLANK(Assessment!V7)),VLOOKUP(Assessment!V7,scale,2,0)/2*(INDEX(q4w,COLUMN(AC7)-28)),"")</f>
        <v>0</v>
      </c>
      <c r="AD8" s="9">
        <f t="array" ref="AD8">IF(NOT(ISBLANK(Assessment!W7)),VLOOKUP(Assessment!W7,scale,2,0)/2*(INDEX(q4w,COLUMN(AD7)-28)),"")</f>
        <v>0</v>
      </c>
      <c r="AE8" s="9">
        <f t="array" ref="AE8">IF(NOT(ISBLANK(Assessment!X7)),VLOOKUP(Assessment!X7,scale,2,0)/2*(INDEX(q4w,COLUMN(AE7)-28)),"")</f>
        <v>0</v>
      </c>
      <c r="AF8" s="9">
        <f t="array" ref="AF8">IF(NOT(ISBLANK(Assessment!Y7)),VLOOKUP(Assessment!Y7,scale,2,0)/2*(INDEX(q4w,COLUMN(AF7)-28)),"")</f>
        <v>0</v>
      </c>
      <c r="AG8" s="9">
        <f t="array" ref="AG8">IF(NOT(ISBLANK(Assessment!Z7)),VLOOKUP(Assessment!Z7,scale,2,0)/2*(INDEX(q4w,COLUMN(AG7)-28)),"")</f>
        <v>0</v>
      </c>
      <c r="AH8" s="9">
        <f t="array" ref="AH8">IF(NOT(ISBLANK(Assessment!AA7)),VLOOKUP(Assessment!AA7,scale,2,0)/2*(INDEX(q4w,COLUMN(AH7)-28)),"")</f>
        <v>0.5</v>
      </c>
      <c r="AI8" s="9">
        <f t="array" ref="AI8">IF(NOT(ISBLANK(Assessment!AB7)),VLOOKUP(Assessment!AB7,scale,2,0)/2*(INDEX(q4w,COLUMN(AI7)-28)),"")</f>
        <v>1</v>
      </c>
      <c r="AJ8" s="9">
        <f t="array" ref="AJ8">IF(NOT(ISBLANK(Assessment!AC7)),VLOOKUP(Assessment!AC7,scale,2,0)/2*(INDEX(q4w,COLUMN(AJ7)-28)),"")</f>
        <v>0</v>
      </c>
      <c r="AK8" s="9">
        <f t="array" ref="AK8">IF(NOT(ISBLANK(Assessment!AD7)),VLOOKUP(Assessment!AD7,scale,2,0)/2*(INDEX(q4w,COLUMN(AK7)-28)),"")</f>
        <v>2</v>
      </c>
      <c r="AL8" s="9">
        <f t="array" ref="AL8">IF(NOT(ISBLANK(Assessment!AE7)),VLOOKUP(Assessment!AE7,scale,2,0)/2*(INDEX(q4w,COLUMN(AL7)-28)),"")</f>
        <v>0.5</v>
      </c>
      <c r="AM8" s="9">
        <f t="array" ref="AM8">IF(NOT(ISBLANK(Assessment!AF7)),VLOOKUP(Assessment!AF7,scale,2,0)/2*(INDEX(q4w,COLUMN(AM7)-28)),"")</f>
        <v>1</v>
      </c>
      <c r="AN8" s="9">
        <f t="array" ref="AN8">IF(NOT(ISBLANK(Assessment!AG7)),VLOOKUP(Assessment!AG7,scale,2,0)/2*(INDEX(q4w,COLUMN(AN7)-28)),"")</f>
        <v>0</v>
      </c>
      <c r="AO8" s="9">
        <f t="array" ref="AO8">IF(NOT(ISBLANK(Assessment!AH7)),VLOOKUP(Assessment!AH7,scale,2,0)/2*(INDEX(q4w,COLUMN(AO7)-28)),"")</f>
        <v>0</v>
      </c>
      <c r="AP8" s="9">
        <f t="array" ref="AP8">IF(NOT(ISBLANK(Assessment!AI7)),VLOOKUP(Assessment!AI7,scale,2,0)/2*(INDEX(q4w,COLUMN(AP7)-28)),"")</f>
        <v>0</v>
      </c>
      <c r="AQ8" s="5">
        <f t="shared" si="8"/>
        <v>5</v>
      </c>
      <c r="AR8" s="5">
        <f t="shared" si="9"/>
        <v>32</v>
      </c>
    </row>
    <row r="9" ht="12.75" customHeight="1">
      <c r="A9" s="8" t="s">
        <v>42</v>
      </c>
      <c r="B9" s="8" t="s">
        <v>43</v>
      </c>
      <c r="C9" s="9">
        <f t="array" ref="C9">IF(NOT(ISBLANK(Assessment!C8)),VLOOKUP(Assessment!C8,scale,2,0)/2*(INDEX(q1aw,COLUMN(C8)-2)),"")</f>
        <v>1</v>
      </c>
      <c r="D9" s="9">
        <f t="array" ref="D9">IF(NOT(ISBLANK(Assessment!D8)),VLOOKUP(Assessment!D8,scale,2,0)/2*(INDEX(q1aw,COLUMN(D8)-2)),"")</f>
        <v>1</v>
      </c>
      <c r="E9" s="9">
        <f t="array" ref="E9">IF(NOT(ISBLANK(Assessment!E8)),VLOOKUP(Assessment!E8,scale,2,0)/2*(INDEX(q1aw,COLUMN(E8)-2)),"")</f>
        <v>1</v>
      </c>
      <c r="F9" s="5">
        <f t="shared" si="1"/>
        <v>3</v>
      </c>
      <c r="G9" s="9">
        <f t="array" ref="G9">IF(NOT(ISBLANK(Assessment!F8)),VLOOKUP(Assessment!F8,scale,2,0)/2*(INDEX(q1bw,COLUMN(G8)-6)),"")</f>
        <v>1.5</v>
      </c>
      <c r="H9" s="9">
        <f t="array" ref="H9">IF(NOT(ISBLANK(Assessment!G8)),VLOOKUP(Assessment!G8,scale,2,0)/2*(INDEX(q1bw,COLUMN(H8)-6)),"")</f>
        <v>2</v>
      </c>
      <c r="I9" s="5">
        <f t="shared" si="2"/>
        <v>3.5</v>
      </c>
      <c r="J9" s="9">
        <f t="array" ref="J9">IF(NOT(ISBLANK(Assessment!H8)),VLOOKUP(Assessment!H8,scale,2,0)/2*(INDEX(q1cw,COLUMN(J8)-9)),"")</f>
        <v>2</v>
      </c>
      <c r="K9" s="9">
        <f t="array" ref="K9">IF(NOT(ISBLANK(Assessment!I8)),VLOOKUP(Assessment!I8,scale,2,0)/2*(INDEX(q1cw,COLUMN(K8)-9)),"")</f>
        <v>1</v>
      </c>
      <c r="L9" s="9">
        <f t="array" ref="L9">IF(NOT(ISBLANK(Assessment!J8)),VLOOKUP(Assessment!J8,scale,2,0)/2*(INDEX(q1cw,COLUMN(L8)-9)),"")</f>
        <v>0.5</v>
      </c>
      <c r="M9" s="9">
        <f t="array" ref="M9">IF(NOT(ISBLANK(Assessment!K8)),VLOOKUP(Assessment!K8,scale,2,0)/2*(INDEX(q1cw,COLUMN(M8)-9)),"")</f>
        <v>0.5</v>
      </c>
      <c r="N9" s="5">
        <f t="shared" si="3"/>
        <v>4</v>
      </c>
      <c r="O9" s="9">
        <f t="array" ref="O9">IF(NOT(ISBLANK(Assessment!L8)),VLOOKUP(Assessment!L8,scale,2,0)/2*(INDEX(q1dw,COLUMN(O8)-14)),"")</f>
        <v>2</v>
      </c>
      <c r="P9" s="9">
        <f t="array" ref="P9">IF(NOT(ISBLANK(Assessment!M8)),VLOOKUP(Assessment!M8,scale,2,0)/2*(INDEX(q1dw,COLUMN(P8)-14)),"")</f>
        <v>2</v>
      </c>
      <c r="Q9" s="9">
        <f t="array" ref="Q9">IF(NOT(ISBLANK(Assessment!N8)),VLOOKUP(Assessment!N8,scale,2,0)/2*(INDEX(q1dw,COLUMN(Q8)-14)),"")</f>
        <v>0</v>
      </c>
      <c r="R9" s="5">
        <f t="shared" si="4"/>
        <v>4</v>
      </c>
      <c r="S9" s="5">
        <f t="shared" si="5"/>
        <v>14.5</v>
      </c>
      <c r="T9" s="9">
        <f t="array" ref="T9">IF(NOT(ISBLANK(Assessment!O8)),VLOOKUP(Assessment!O8,scale,2,0)/2*(INDEX(q2w,COLUMN(T8)-19)),"")</f>
        <v>4</v>
      </c>
      <c r="U9" s="9">
        <f t="array" ref="U9">IF(NOT(ISBLANK(Assessment!P8)),VLOOKUP(Assessment!P8,scale,2,0)/2*(INDEX(q2w,COLUMN(U8)-19)),"")</f>
        <v>0</v>
      </c>
      <c r="V9" s="9">
        <f t="array" ref="V9">IF(NOT(ISBLANK(Assessment!Q8)),VLOOKUP(Assessment!Q8,scale,2,0)/2*(INDEX(q2w,COLUMN(V8)-19)),"")</f>
        <v>0</v>
      </c>
      <c r="W9" s="5">
        <f t="shared" si="6"/>
        <v>4</v>
      </c>
      <c r="X9" s="9">
        <f t="array" ref="X9">IF(NOT(ISBLANK(Assessment!R8)),VLOOKUP(Assessment!R8,scale,2,0)/2*(INDEX(q3w,COLUMN(X8)-23)),"")</f>
        <v>0</v>
      </c>
      <c r="Y9" s="9">
        <f t="array" ref="Y9">IF(NOT(ISBLANK(Assessment!S8)),VLOOKUP(Assessment!S8,scale,2,0)/2*(INDEX(q3w,COLUMN(Y8)-23)),"")</f>
        <v>5</v>
      </c>
      <c r="Z9" s="9">
        <f t="array" ref="Z9">IF(NOT(ISBLANK(Assessment!T8)),VLOOKUP(Assessment!T8,scale,2,0)/2*(INDEX(q3w,COLUMN(Z8)-23)),"")</f>
        <v>0</v>
      </c>
      <c r="AA9" s="9">
        <f t="array" ref="AA9">IF(NOT(ISBLANK(Assessment!U8)),VLOOKUP(Assessment!U8,scale,2,0)/2*(INDEX(q3w,COLUMN(AA8)-23)),"")</f>
        <v>0</v>
      </c>
      <c r="AB9" s="5">
        <f t="shared" si="7"/>
        <v>5</v>
      </c>
      <c r="AC9" s="9">
        <f t="array" ref="AC9">IF(NOT(ISBLANK(Assessment!V8)),VLOOKUP(Assessment!V8,scale,2,0)/2*(INDEX(q4w,COLUMN(AC8)-28)),"")</f>
        <v>0.5</v>
      </c>
      <c r="AD9" s="9">
        <f t="array" ref="AD9">IF(NOT(ISBLANK(Assessment!W8)),VLOOKUP(Assessment!W8,scale,2,0)/2*(INDEX(q4w,COLUMN(AD8)-28)),"")</f>
        <v>0.5</v>
      </c>
      <c r="AE9" s="9">
        <f t="array" ref="AE9">IF(NOT(ISBLANK(Assessment!X8)),VLOOKUP(Assessment!X8,scale,2,0)/2*(INDEX(q4w,COLUMN(AE8)-28)),"")</f>
        <v>1</v>
      </c>
      <c r="AF9" s="9">
        <f t="array" ref="AF9">IF(NOT(ISBLANK(Assessment!Y8)),VLOOKUP(Assessment!Y8,scale,2,0)/2*(INDEX(q4w,COLUMN(AF8)-28)),"")</f>
        <v>0</v>
      </c>
      <c r="AG9" s="9">
        <f t="array" ref="AG9">IF(NOT(ISBLANK(Assessment!Z8)),VLOOKUP(Assessment!Z8,scale,2,0)/2*(INDEX(q4w,COLUMN(AG8)-28)),"")</f>
        <v>0.5</v>
      </c>
      <c r="AH9" s="9">
        <f t="array" ref="AH9">IF(NOT(ISBLANK(Assessment!AA8)),VLOOKUP(Assessment!AA8,scale,2,0)/2*(INDEX(q4w,COLUMN(AH8)-28)),"")</f>
        <v>0</v>
      </c>
      <c r="AI9" s="9">
        <f t="array" ref="AI9">IF(NOT(ISBLANK(Assessment!AB8)),VLOOKUP(Assessment!AB8,scale,2,0)/2*(INDEX(q4w,COLUMN(AI8)-28)),"")</f>
        <v>1</v>
      </c>
      <c r="AJ9" s="9">
        <f t="array" ref="AJ9">IF(NOT(ISBLANK(Assessment!AC8)),VLOOKUP(Assessment!AC8,scale,2,0)/2*(INDEX(q4w,COLUMN(AJ8)-28)),"")</f>
        <v>0.5</v>
      </c>
      <c r="AK9" s="9">
        <f t="array" ref="AK9">IF(NOT(ISBLANK(Assessment!AD8)),VLOOKUP(Assessment!AD8,scale,2,0)/2*(INDEX(q4w,COLUMN(AK8)-28)),"")</f>
        <v>0</v>
      </c>
      <c r="AL9" s="9">
        <f t="array" ref="AL9">IF(NOT(ISBLANK(Assessment!AE8)),VLOOKUP(Assessment!AE8,scale,2,0)/2*(INDEX(q4w,COLUMN(AL8)-28)),"")</f>
        <v>1</v>
      </c>
      <c r="AM9" s="9">
        <f t="array" ref="AM9">IF(NOT(ISBLANK(Assessment!AF8)),VLOOKUP(Assessment!AF8,scale,2,0)/2*(INDEX(q4w,COLUMN(AM8)-28)),"")</f>
        <v>1</v>
      </c>
      <c r="AN9" s="9">
        <f t="array" ref="AN9">IF(NOT(ISBLANK(Assessment!AG8)),VLOOKUP(Assessment!AG8,scale,2,0)/2*(INDEX(q4w,COLUMN(AN8)-28)),"")</f>
        <v>0.5</v>
      </c>
      <c r="AO9" s="9">
        <f t="array" ref="AO9">IF(NOT(ISBLANK(Assessment!AH8)),VLOOKUP(Assessment!AH8,scale,2,0)/2*(INDEX(q4w,COLUMN(AO8)-28)),"")</f>
        <v>0</v>
      </c>
      <c r="AP9" s="9">
        <f t="array" ref="AP9">IF(NOT(ISBLANK(Assessment!AI8)),VLOOKUP(Assessment!AI8,scale,2,0)/2*(INDEX(q4w,COLUMN(AP8)-28)),"")</f>
        <v>1</v>
      </c>
      <c r="AQ9" s="5">
        <f t="shared" si="8"/>
        <v>7.5</v>
      </c>
      <c r="AR9" s="5">
        <f t="shared" si="9"/>
        <v>31</v>
      </c>
    </row>
    <row r="10" ht="12.75" customHeight="1">
      <c r="A10" s="8" t="s">
        <v>44</v>
      </c>
      <c r="B10" s="8" t="s">
        <v>45</v>
      </c>
      <c r="C10" s="9"/>
      <c r="D10" s="9"/>
      <c r="E10" s="9"/>
      <c r="F10" s="5"/>
      <c r="G10" s="9"/>
      <c r="H10" s="9"/>
      <c r="I10" s="5"/>
      <c r="J10" s="9"/>
      <c r="K10" s="9"/>
      <c r="L10" s="9"/>
      <c r="M10" s="9"/>
      <c r="N10" s="5"/>
      <c r="O10" s="9"/>
      <c r="P10" s="9"/>
      <c r="Q10" s="9"/>
      <c r="R10" s="5"/>
      <c r="S10" s="5"/>
      <c r="T10" s="9"/>
      <c r="U10" s="9"/>
      <c r="V10" s="9"/>
      <c r="W10" s="5"/>
      <c r="X10" s="9"/>
      <c r="Y10" s="9"/>
      <c r="Z10" s="9"/>
      <c r="AA10" s="9"/>
      <c r="AB10" s="5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5"/>
      <c r="AR10" s="5"/>
    </row>
    <row r="11" ht="12.75" customHeight="1">
      <c r="A11" s="8" t="s">
        <v>46</v>
      </c>
      <c r="B11" s="8" t="s">
        <v>47</v>
      </c>
      <c r="C11" s="9">
        <f t="array" ref="C11">IF(NOT(ISBLANK(Assessment!C10)),VLOOKUP(Assessment!C10,scale,2,0)/2*(INDEX(q1aw,COLUMN(C10)-2)),"")</f>
        <v>1</v>
      </c>
      <c r="D11" s="9">
        <f t="array" ref="D11">IF(NOT(ISBLANK(Assessment!D10)),VLOOKUP(Assessment!D10,scale,2,0)/2*(INDEX(q1aw,COLUMN(D10)-2)),"")</f>
        <v>1</v>
      </c>
      <c r="E11" s="9">
        <f t="array" ref="E11">IF(NOT(ISBLANK(Assessment!E10)),VLOOKUP(Assessment!E10,scale,2,0)/2*(INDEX(q1aw,COLUMN(E10)-2)),"")</f>
        <v>1</v>
      </c>
      <c r="F11" s="5">
        <f t="shared" ref="F11:F21" si="10">SUM(C11:E11)</f>
        <v>3</v>
      </c>
      <c r="G11" s="9">
        <f t="array" ref="G11">IF(NOT(ISBLANK(Assessment!F10)),VLOOKUP(Assessment!F10,scale,2,0)/2*(INDEX(q1bw,COLUMN(G10)-6)),"")</f>
        <v>1.5</v>
      </c>
      <c r="H11" s="9">
        <f t="array" ref="H11">IF(NOT(ISBLANK(Assessment!G10)),VLOOKUP(Assessment!G10,scale,2,0)/2*(INDEX(q1bw,COLUMN(H10)-6)),"")</f>
        <v>2</v>
      </c>
      <c r="I11" s="5">
        <f t="shared" ref="I11:I21" si="11">SUM(G11:H11)</f>
        <v>3.5</v>
      </c>
      <c r="J11" s="9">
        <f t="array" ref="J11">IF(NOT(ISBLANK(Assessment!H10)),VLOOKUP(Assessment!H10,scale,2,0)/2*(INDEX(q1cw,COLUMN(J10)-9)),"")</f>
        <v>1</v>
      </c>
      <c r="K11" s="9">
        <f t="array" ref="K11">IF(NOT(ISBLANK(Assessment!I10)),VLOOKUP(Assessment!I10,scale,2,0)/2*(INDEX(q1cw,COLUMN(K10)-9)),"")</f>
        <v>1</v>
      </c>
      <c r="L11" s="9">
        <f t="array" ref="L11">IF(NOT(ISBLANK(Assessment!J10)),VLOOKUP(Assessment!J10,scale,2,0)/2*(INDEX(q1cw,COLUMN(L10)-9)),"")</f>
        <v>1</v>
      </c>
      <c r="M11" s="9">
        <f t="array" ref="M11">IF(NOT(ISBLANK(Assessment!K10)),VLOOKUP(Assessment!K10,scale,2,0)/2*(INDEX(q1cw,COLUMN(M10)-9)),"")</f>
        <v>1</v>
      </c>
      <c r="N11" s="5">
        <f t="shared" ref="N11:N21" si="12">SUM(J11:M11)</f>
        <v>4</v>
      </c>
      <c r="O11" s="9">
        <f t="array" ref="O11">IF(NOT(ISBLANK(Assessment!L10)),VLOOKUP(Assessment!L10,scale,2,0)/2*(INDEX(q1dw,COLUMN(O10)-14)),"")</f>
        <v>1</v>
      </c>
      <c r="P11" s="9">
        <f t="array" ref="P11">IF(NOT(ISBLANK(Assessment!M10)),VLOOKUP(Assessment!M10,scale,2,0)/2*(INDEX(q1dw,COLUMN(P10)-14)),"")</f>
        <v>2</v>
      </c>
      <c r="Q11" s="9">
        <f t="array" ref="Q11">IF(NOT(ISBLANK(Assessment!N10)),VLOOKUP(Assessment!N10,scale,2,0)/2*(INDEX(q1dw,COLUMN(Q10)-14)),"")</f>
        <v>0</v>
      </c>
      <c r="R11" s="5">
        <f t="shared" ref="R11:R21" si="13">SUM(O11:Q11)</f>
        <v>3</v>
      </c>
      <c r="S11" s="5">
        <f t="shared" ref="S11:S21" si="14">F11+I11+N11+R11</f>
        <v>13.5</v>
      </c>
      <c r="T11" s="9">
        <f t="array" ref="T11">IF(NOT(ISBLANK(Assessment!O10)),VLOOKUP(Assessment!O10,scale,2,0)/2*(INDEX(q2w,COLUMN(T10)-19)),"")</f>
        <v>4</v>
      </c>
      <c r="U11" s="9">
        <f t="array" ref="U11">IF(NOT(ISBLANK(Assessment!P10)),VLOOKUP(Assessment!P10,scale,2,0)/2*(INDEX(q2w,COLUMN(U10)-19)),"")</f>
        <v>0</v>
      </c>
      <c r="V11" s="9">
        <f t="array" ref="V11">IF(NOT(ISBLANK(Assessment!Q10)),VLOOKUP(Assessment!Q10,scale,2,0)/2*(INDEX(q2w,COLUMN(V10)-19)),"")</f>
        <v>0</v>
      </c>
      <c r="W11" s="5">
        <f t="shared" ref="W11:W21" si="15">SUM(T11:V11)</f>
        <v>4</v>
      </c>
      <c r="X11" s="9">
        <f t="array" ref="X11">IF(NOT(ISBLANK(Assessment!R10)),VLOOKUP(Assessment!R10,scale,2,0)/2*(INDEX(q3w,COLUMN(X10)-23)),"")</f>
        <v>0</v>
      </c>
      <c r="Y11" s="9">
        <f t="array" ref="Y11">IF(NOT(ISBLANK(Assessment!S10)),VLOOKUP(Assessment!S10,scale,2,0)/2*(INDEX(q3w,COLUMN(Y10)-23)),"")</f>
        <v>0</v>
      </c>
      <c r="Z11" s="9">
        <f t="array" ref="Z11">IF(NOT(ISBLANK(Assessment!T10)),VLOOKUP(Assessment!T10,scale,2,0)/2*(INDEX(q3w,COLUMN(Z10)-23)),"")</f>
        <v>0</v>
      </c>
      <c r="AA11" s="9">
        <f t="array" ref="AA11">IF(NOT(ISBLANK(Assessment!U10)),VLOOKUP(Assessment!U10,scale,2,0)/2*(INDEX(q3w,COLUMN(AA10)-23)),"")</f>
        <v>0</v>
      </c>
      <c r="AB11" s="5">
        <f t="shared" ref="AB11:AB21" si="16">SUM(X11:AA11)</f>
        <v>0</v>
      </c>
      <c r="AC11" s="9">
        <f t="array" ref="AC11">IF(NOT(ISBLANK(Assessment!V10)),VLOOKUP(Assessment!V10,scale,2,0)/2*(INDEX(q4w,COLUMN(AC10)-28)),"")</f>
        <v>0</v>
      </c>
      <c r="AD11" s="9">
        <f t="array" ref="AD11">IF(NOT(ISBLANK(Assessment!W10)),VLOOKUP(Assessment!W10,scale,2,0)/2*(INDEX(q4w,COLUMN(AD10)-28)),"")</f>
        <v>0</v>
      </c>
      <c r="AE11" s="9">
        <f t="array" ref="AE11">IF(NOT(ISBLANK(Assessment!X10)),VLOOKUP(Assessment!X10,scale,2,0)/2*(INDEX(q4w,COLUMN(AE10)-28)),"")</f>
        <v>0</v>
      </c>
      <c r="AF11" s="9">
        <f t="array" ref="AF11">IF(NOT(ISBLANK(Assessment!Y10)),VLOOKUP(Assessment!Y10,scale,2,0)/2*(INDEX(q4w,COLUMN(AF10)-28)),"")</f>
        <v>0</v>
      </c>
      <c r="AG11" s="9">
        <f t="array" ref="AG11">IF(NOT(ISBLANK(Assessment!Z10)),VLOOKUP(Assessment!Z10,scale,2,0)/2*(INDEX(q4w,COLUMN(AG10)-28)),"")</f>
        <v>0</v>
      </c>
      <c r="AH11" s="9">
        <f t="array" ref="AH11">IF(NOT(ISBLANK(Assessment!AA10)),VLOOKUP(Assessment!AA10,scale,2,0)/2*(INDEX(q4w,COLUMN(AH10)-28)),"")</f>
        <v>0</v>
      </c>
      <c r="AI11" s="9">
        <f t="array" ref="AI11">IF(NOT(ISBLANK(Assessment!AB10)),VLOOKUP(Assessment!AB10,scale,2,0)/2*(INDEX(q4w,COLUMN(AI10)-28)),"")</f>
        <v>0</v>
      </c>
      <c r="AJ11" s="9">
        <f t="array" ref="AJ11">IF(NOT(ISBLANK(Assessment!AC10)),VLOOKUP(Assessment!AC10,scale,2,0)/2*(INDEX(q4w,COLUMN(AJ10)-28)),"")</f>
        <v>0</v>
      </c>
      <c r="AK11" s="9">
        <f t="array" ref="AK11">IF(NOT(ISBLANK(Assessment!AD10)),VLOOKUP(Assessment!AD10,scale,2,0)/2*(INDEX(q4w,COLUMN(AK10)-28)),"")</f>
        <v>0</v>
      </c>
      <c r="AL11" s="9">
        <f t="array" ref="AL11">IF(NOT(ISBLANK(Assessment!AE10)),VLOOKUP(Assessment!AE10,scale,2,0)/2*(INDEX(q4w,COLUMN(AL10)-28)),"")</f>
        <v>0</v>
      </c>
      <c r="AM11" s="9">
        <f t="array" ref="AM11">IF(NOT(ISBLANK(Assessment!AF10)),VLOOKUP(Assessment!AF10,scale,2,0)/2*(INDEX(q4w,COLUMN(AM10)-28)),"")</f>
        <v>0</v>
      </c>
      <c r="AN11" s="9">
        <f t="array" ref="AN11">IF(NOT(ISBLANK(Assessment!AG10)),VLOOKUP(Assessment!AG10,scale,2,0)/2*(INDEX(q4w,COLUMN(AN10)-28)),"")</f>
        <v>0</v>
      </c>
      <c r="AO11" s="9">
        <f t="array" ref="AO11">IF(NOT(ISBLANK(Assessment!AH10)),VLOOKUP(Assessment!AH10,scale,2,0)/2*(INDEX(q4w,COLUMN(AO10)-28)),"")</f>
        <v>0</v>
      </c>
      <c r="AP11" s="9">
        <f t="array" ref="AP11">IF(NOT(ISBLANK(Assessment!AI10)),VLOOKUP(Assessment!AI10,scale,2,0)/2*(INDEX(q4w,COLUMN(AP10)-28)),"")</f>
        <v>0</v>
      </c>
      <c r="AQ11" s="5">
        <f t="shared" ref="AQ11:AQ21" si="17">SUM(AC11:AP11)</f>
        <v>0</v>
      </c>
      <c r="AR11" s="5">
        <f t="shared" ref="AR11:AR21" si="18">S11+W11+AB11+AQ11</f>
        <v>17.5</v>
      </c>
    </row>
    <row r="12" ht="12.75" customHeight="1">
      <c r="A12" s="8" t="s">
        <v>48</v>
      </c>
      <c r="B12" s="8" t="s">
        <v>49</v>
      </c>
      <c r="C12" s="9">
        <f t="array" ref="C12">IF(NOT(ISBLANK(Assessment!C11)),VLOOKUP(Assessment!C11,scale,2,0)/2*(INDEX(q1aw,COLUMN(C11)-2)),"")</f>
        <v>1</v>
      </c>
      <c r="D12" s="9">
        <f t="array" ref="D12">IF(NOT(ISBLANK(Assessment!D11)),VLOOKUP(Assessment!D11,scale,2,0)/2*(INDEX(q1aw,COLUMN(D11)-2)),"")</f>
        <v>1</v>
      </c>
      <c r="E12" s="9">
        <f t="array" ref="E12">IF(NOT(ISBLANK(Assessment!E11)),VLOOKUP(Assessment!E11,scale,2,0)/2*(INDEX(q1aw,COLUMN(E11)-2)),"")</f>
        <v>1</v>
      </c>
      <c r="F12" s="5">
        <f t="shared" si="10"/>
        <v>3</v>
      </c>
      <c r="G12" s="9">
        <f t="array" ref="G12">IF(NOT(ISBLANK(Assessment!F11)),VLOOKUP(Assessment!F11,scale,2,0)/2*(INDEX(q1bw,COLUMN(G11)-6)),"")</f>
        <v>3</v>
      </c>
      <c r="H12" s="9">
        <f t="array" ref="H12">IF(NOT(ISBLANK(Assessment!G11)),VLOOKUP(Assessment!G11,scale,2,0)/2*(INDEX(q1bw,COLUMN(H11)-6)),"")</f>
        <v>2</v>
      </c>
      <c r="I12" s="5">
        <f t="shared" si="11"/>
        <v>5</v>
      </c>
      <c r="J12" s="9">
        <f t="array" ref="J12">IF(NOT(ISBLANK(Assessment!H11)),VLOOKUP(Assessment!H11,scale,2,0)/2*(INDEX(q1cw,COLUMN(J11)-9)),"")</f>
        <v>1</v>
      </c>
      <c r="K12" s="9">
        <f t="array" ref="K12">IF(NOT(ISBLANK(Assessment!I11)),VLOOKUP(Assessment!I11,scale,2,0)/2*(INDEX(q1cw,COLUMN(K11)-9)),"")</f>
        <v>0.5</v>
      </c>
      <c r="L12" s="9">
        <f t="array" ref="L12">IF(NOT(ISBLANK(Assessment!J11)),VLOOKUP(Assessment!J11,scale,2,0)/2*(INDEX(q1cw,COLUMN(L11)-9)),"")</f>
        <v>1</v>
      </c>
      <c r="M12" s="9">
        <f t="array" ref="M12">IF(NOT(ISBLANK(Assessment!K11)),VLOOKUP(Assessment!K11,scale,2,0)/2*(INDEX(q1cw,COLUMN(M11)-9)),"")</f>
        <v>0</v>
      </c>
      <c r="N12" s="5">
        <f t="shared" si="12"/>
        <v>2.5</v>
      </c>
      <c r="O12" s="9">
        <f t="array" ref="O12">IF(NOT(ISBLANK(Assessment!L11)),VLOOKUP(Assessment!L11,scale,2,0)/2*(INDEX(q1dw,COLUMN(O11)-14)),"")</f>
        <v>1</v>
      </c>
      <c r="P12" s="9">
        <f t="array" ref="P12">IF(NOT(ISBLANK(Assessment!M11)),VLOOKUP(Assessment!M11,scale,2,0)/2*(INDEX(q1dw,COLUMN(P11)-14)),"")</f>
        <v>1</v>
      </c>
      <c r="Q12" s="9">
        <f t="array" ref="Q12">IF(NOT(ISBLANK(Assessment!N11)),VLOOKUP(Assessment!N11,scale,2,0)/2*(INDEX(q1dw,COLUMN(Q11)-14)),"")</f>
        <v>0</v>
      </c>
      <c r="R12" s="5">
        <f t="shared" si="13"/>
        <v>2</v>
      </c>
      <c r="S12" s="5">
        <f t="shared" si="14"/>
        <v>12.5</v>
      </c>
      <c r="T12" s="9">
        <f t="array" ref="T12">IF(NOT(ISBLANK(Assessment!O11)),VLOOKUP(Assessment!O11,scale,2,0)/2*(INDEX(q2w,COLUMN(T11)-19)),"")</f>
        <v>0</v>
      </c>
      <c r="U12" s="9">
        <f t="array" ref="U12">IF(NOT(ISBLANK(Assessment!P11)),VLOOKUP(Assessment!P11,scale,2,0)/2*(INDEX(q2w,COLUMN(U11)-19)),"")</f>
        <v>0</v>
      </c>
      <c r="V12" s="9">
        <f t="array" ref="V12">IF(NOT(ISBLANK(Assessment!Q11)),VLOOKUP(Assessment!Q11,scale,2,0)/2*(INDEX(q2w,COLUMN(V11)-19)),"")</f>
        <v>0</v>
      </c>
      <c r="W12" s="5">
        <f t="shared" si="15"/>
        <v>0</v>
      </c>
      <c r="X12" s="9">
        <f t="array" ref="X12">IF(NOT(ISBLANK(Assessment!R11)),VLOOKUP(Assessment!R11,scale,2,0)/2*(INDEX(q3w,COLUMN(X11)-23)),"")</f>
        <v>0</v>
      </c>
      <c r="Y12" s="9">
        <f t="array" ref="Y12">IF(NOT(ISBLANK(Assessment!S11)),VLOOKUP(Assessment!S11,scale,2,0)/2*(INDEX(q3w,COLUMN(Y11)-23)),"")</f>
        <v>5</v>
      </c>
      <c r="Z12" s="9">
        <f t="array" ref="Z12">IF(NOT(ISBLANK(Assessment!T11)),VLOOKUP(Assessment!T11,scale,2,0)/2*(INDEX(q3w,COLUMN(Z11)-23)),"")</f>
        <v>0</v>
      </c>
      <c r="AA12" s="9">
        <f t="array" ref="AA12">IF(NOT(ISBLANK(Assessment!U11)),VLOOKUP(Assessment!U11,scale,2,0)/2*(INDEX(q3w,COLUMN(AA11)-23)),"")</f>
        <v>0</v>
      </c>
      <c r="AB12" s="5">
        <f t="shared" si="16"/>
        <v>5</v>
      </c>
      <c r="AC12" s="9">
        <f t="array" ref="AC12">IF(NOT(ISBLANK(Assessment!V11)),VLOOKUP(Assessment!V11,scale,2,0)/2*(INDEX(q4w,COLUMN(AC11)-28)),"")</f>
        <v>1</v>
      </c>
      <c r="AD12" s="9">
        <f t="array" ref="AD12">IF(NOT(ISBLANK(Assessment!W11)),VLOOKUP(Assessment!W11,scale,2,0)/2*(INDEX(q4w,COLUMN(AD11)-28)),"")</f>
        <v>0</v>
      </c>
      <c r="AE12" s="9">
        <f t="array" ref="AE12">IF(NOT(ISBLANK(Assessment!X11)),VLOOKUP(Assessment!X11,scale,2,0)/2*(INDEX(q4w,COLUMN(AE11)-28)),"")</f>
        <v>0</v>
      </c>
      <c r="AF12" s="9">
        <f t="array" ref="AF12">IF(NOT(ISBLANK(Assessment!Y11)),VLOOKUP(Assessment!Y11,scale,2,0)/2*(INDEX(q4w,COLUMN(AF11)-28)),"")</f>
        <v>0</v>
      </c>
      <c r="AG12" s="9">
        <f t="array" ref="AG12">IF(NOT(ISBLANK(Assessment!Z11)),VLOOKUP(Assessment!Z11,scale,2,0)/2*(INDEX(q4w,COLUMN(AG11)-28)),"")</f>
        <v>0</v>
      </c>
      <c r="AH12" s="9">
        <f t="array" ref="AH12">IF(NOT(ISBLANK(Assessment!AA11)),VLOOKUP(Assessment!AA11,scale,2,0)/2*(INDEX(q4w,COLUMN(AH11)-28)),"")</f>
        <v>1</v>
      </c>
      <c r="AI12" s="9">
        <f t="array" ref="AI12">IF(NOT(ISBLANK(Assessment!AB11)),VLOOKUP(Assessment!AB11,scale,2,0)/2*(INDEX(q4w,COLUMN(AI11)-28)),"")</f>
        <v>1</v>
      </c>
      <c r="AJ12" s="9">
        <f t="array" ref="AJ12">IF(NOT(ISBLANK(Assessment!AC11)),VLOOKUP(Assessment!AC11,scale,2,0)/2*(INDEX(q4w,COLUMN(AJ11)-28)),"")</f>
        <v>0</v>
      </c>
      <c r="AK12" s="9">
        <f t="array" ref="AK12">IF(NOT(ISBLANK(Assessment!AD11)),VLOOKUP(Assessment!AD11,scale,2,0)/2*(INDEX(q4w,COLUMN(AK11)-28)),"")</f>
        <v>1</v>
      </c>
      <c r="AL12" s="9">
        <f t="array" ref="AL12">IF(NOT(ISBLANK(Assessment!AE11)),VLOOKUP(Assessment!AE11,scale,2,0)/2*(INDEX(q4w,COLUMN(AL11)-28)),"")</f>
        <v>0</v>
      </c>
      <c r="AM12" s="9">
        <f t="array" ref="AM12">IF(NOT(ISBLANK(Assessment!AF11)),VLOOKUP(Assessment!AF11,scale,2,0)/2*(INDEX(q4w,COLUMN(AM11)-28)),"")</f>
        <v>1</v>
      </c>
      <c r="AN12" s="9">
        <f t="array" ref="AN12">IF(NOT(ISBLANK(Assessment!AG11)),VLOOKUP(Assessment!AG11,scale,2,0)/2*(INDEX(q4w,COLUMN(AN11)-28)),"")</f>
        <v>0</v>
      </c>
      <c r="AO12" s="9">
        <f t="array" ref="AO12">IF(NOT(ISBLANK(Assessment!AH11)),VLOOKUP(Assessment!AH11,scale,2,0)/2*(INDEX(q4w,COLUMN(AO11)-28)),"")</f>
        <v>0</v>
      </c>
      <c r="AP12" s="9">
        <f t="array" ref="AP12">IF(NOT(ISBLANK(Assessment!AI11)),VLOOKUP(Assessment!AI11,scale,2,0)/2*(INDEX(q4w,COLUMN(AP11)-28)),"")</f>
        <v>0</v>
      </c>
      <c r="AQ12" s="5">
        <f t="shared" si="17"/>
        <v>5</v>
      </c>
      <c r="AR12" s="5">
        <f t="shared" si="18"/>
        <v>22.5</v>
      </c>
    </row>
    <row r="13" ht="12.75" customHeight="1">
      <c r="A13" s="8" t="s">
        <v>50</v>
      </c>
      <c r="B13" s="8" t="s">
        <v>51</v>
      </c>
      <c r="C13" s="9">
        <f t="array" ref="C13">IF(NOT(ISBLANK(Assessment!C12)),VLOOKUP(Assessment!C12,scale,2,0)/2*(INDEX(q1aw,COLUMN(C12)-2)),"")</f>
        <v>1</v>
      </c>
      <c r="D13" s="9">
        <f t="array" ref="D13">IF(NOT(ISBLANK(Assessment!D12)),VLOOKUP(Assessment!D12,scale,2,0)/2*(INDEX(q1aw,COLUMN(D12)-2)),"")</f>
        <v>1</v>
      </c>
      <c r="E13" s="9">
        <f t="array" ref="E13">IF(NOT(ISBLANK(Assessment!E12)),VLOOKUP(Assessment!E12,scale,2,0)/2*(INDEX(q1aw,COLUMN(E12)-2)),"")</f>
        <v>1</v>
      </c>
      <c r="F13" s="5">
        <f t="shared" si="10"/>
        <v>3</v>
      </c>
      <c r="G13" s="9">
        <f t="array" ref="G13">IF(NOT(ISBLANK(Assessment!F12)),VLOOKUP(Assessment!F12,scale,2,0)/2*(INDEX(q1bw,COLUMN(G12)-6)),"")</f>
        <v>1.5</v>
      </c>
      <c r="H13" s="9">
        <f t="array" ref="H13">IF(NOT(ISBLANK(Assessment!G12)),VLOOKUP(Assessment!G12,scale,2,0)/2*(INDEX(q1bw,COLUMN(H12)-6)),"")</f>
        <v>0</v>
      </c>
      <c r="I13" s="5">
        <f t="shared" si="11"/>
        <v>1.5</v>
      </c>
      <c r="J13" s="9">
        <f t="array" ref="J13">IF(NOT(ISBLANK(Assessment!H12)),VLOOKUP(Assessment!H12,scale,2,0)/2*(INDEX(q1cw,COLUMN(J12)-9)),"")</f>
        <v>1</v>
      </c>
      <c r="K13" s="9">
        <f t="array" ref="K13">IF(NOT(ISBLANK(Assessment!I12)),VLOOKUP(Assessment!I12,scale,2,0)/2*(INDEX(q1cw,COLUMN(K12)-9)),"")</f>
        <v>1</v>
      </c>
      <c r="L13" s="9">
        <f t="array" ref="L13">IF(NOT(ISBLANK(Assessment!J12)),VLOOKUP(Assessment!J12,scale,2,0)/2*(INDEX(q1cw,COLUMN(L12)-9)),"")</f>
        <v>0</v>
      </c>
      <c r="M13" s="9">
        <f t="array" ref="M13">IF(NOT(ISBLANK(Assessment!K12)),VLOOKUP(Assessment!K12,scale,2,0)/2*(INDEX(q1cw,COLUMN(M12)-9)),"")</f>
        <v>0</v>
      </c>
      <c r="N13" s="5">
        <f t="shared" si="12"/>
        <v>2</v>
      </c>
      <c r="O13" s="9">
        <f t="array" ref="O13">IF(NOT(ISBLANK(Assessment!L12)),VLOOKUP(Assessment!L12,scale,2,0)/2*(INDEX(q1dw,COLUMN(O12)-14)),"")</f>
        <v>1</v>
      </c>
      <c r="P13" s="9">
        <f t="array" ref="P13">IF(NOT(ISBLANK(Assessment!M12)),VLOOKUP(Assessment!M12,scale,2,0)/2*(INDEX(q1dw,COLUMN(P12)-14)),"")</f>
        <v>2</v>
      </c>
      <c r="Q13" s="9">
        <f t="array" ref="Q13">IF(NOT(ISBLANK(Assessment!N12)),VLOOKUP(Assessment!N12,scale,2,0)/2*(INDEX(q1dw,COLUMN(Q12)-14)),"")</f>
        <v>0</v>
      </c>
      <c r="R13" s="5">
        <f t="shared" si="13"/>
        <v>3</v>
      </c>
      <c r="S13" s="5">
        <f t="shared" si="14"/>
        <v>9.5</v>
      </c>
      <c r="T13" s="9">
        <f t="array" ref="T13">IF(NOT(ISBLANK(Assessment!O12)),VLOOKUP(Assessment!O12,scale,2,0)/2*(INDEX(q2w,COLUMN(T12)-19)),"")</f>
        <v>0</v>
      </c>
      <c r="U13" s="9">
        <f t="array" ref="U13">IF(NOT(ISBLANK(Assessment!P12)),VLOOKUP(Assessment!P12,scale,2,0)/2*(INDEX(q2w,COLUMN(U12)-19)),"")</f>
        <v>0</v>
      </c>
      <c r="V13" s="9">
        <f t="array" ref="V13">IF(NOT(ISBLANK(Assessment!Q12)),VLOOKUP(Assessment!Q12,scale,2,0)/2*(INDEX(q2w,COLUMN(V12)-19)),"")</f>
        <v>0</v>
      </c>
      <c r="W13" s="5">
        <f t="shared" si="15"/>
        <v>0</v>
      </c>
      <c r="X13" s="9">
        <f t="array" ref="X13">IF(NOT(ISBLANK(Assessment!R12)),VLOOKUP(Assessment!R12,scale,2,0)/2*(INDEX(q3w,COLUMN(X12)-23)),"")</f>
        <v>0</v>
      </c>
      <c r="Y13" s="9">
        <f t="array" ref="Y13">IF(NOT(ISBLANK(Assessment!S12)),VLOOKUP(Assessment!S12,scale,2,0)/2*(INDEX(q3w,COLUMN(Y12)-23)),"")</f>
        <v>0</v>
      </c>
      <c r="Z13" s="9">
        <f t="array" ref="Z13">IF(NOT(ISBLANK(Assessment!T12)),VLOOKUP(Assessment!T12,scale,2,0)/2*(INDEX(q3w,COLUMN(Z12)-23)),"")</f>
        <v>0</v>
      </c>
      <c r="AA13" s="9">
        <f t="array" ref="AA13">IF(NOT(ISBLANK(Assessment!U12)),VLOOKUP(Assessment!U12,scale,2,0)/2*(INDEX(q3w,COLUMN(AA12)-23)),"")</f>
        <v>0</v>
      </c>
      <c r="AB13" s="5">
        <f t="shared" si="16"/>
        <v>0</v>
      </c>
      <c r="AC13" s="9">
        <f t="array" ref="AC13">IF(NOT(ISBLANK(Assessment!V12)),VLOOKUP(Assessment!V12,scale,2,0)/2*(INDEX(q4w,COLUMN(AC12)-28)),"")</f>
        <v>0.5</v>
      </c>
      <c r="AD13" s="9">
        <f t="array" ref="AD13">IF(NOT(ISBLANK(Assessment!W12)),VLOOKUP(Assessment!W12,scale,2,0)/2*(INDEX(q4w,COLUMN(AD12)-28)),"")</f>
        <v>0.5</v>
      </c>
      <c r="AE13" s="9">
        <f t="array" ref="AE13">IF(NOT(ISBLANK(Assessment!X12)),VLOOKUP(Assessment!X12,scale,2,0)/2*(INDEX(q4w,COLUMN(AE12)-28)),"")</f>
        <v>0</v>
      </c>
      <c r="AF13" s="9">
        <f t="array" ref="AF13">IF(NOT(ISBLANK(Assessment!Y12)),VLOOKUP(Assessment!Y12,scale,2,0)/2*(INDEX(q4w,COLUMN(AF12)-28)),"")</f>
        <v>0</v>
      </c>
      <c r="AG13" s="9">
        <f t="array" ref="AG13">IF(NOT(ISBLANK(Assessment!Z12)),VLOOKUP(Assessment!Z12,scale,2,0)/2*(INDEX(q4w,COLUMN(AG12)-28)),"")</f>
        <v>0.5</v>
      </c>
      <c r="AH13" s="9">
        <f t="array" ref="AH13">IF(NOT(ISBLANK(Assessment!AA12)),VLOOKUP(Assessment!AA12,scale,2,0)/2*(INDEX(q4w,COLUMN(AH12)-28)),"")</f>
        <v>0</v>
      </c>
      <c r="AI13" s="9">
        <f t="array" ref="AI13">IF(NOT(ISBLANK(Assessment!AB12)),VLOOKUP(Assessment!AB12,scale,2,0)/2*(INDEX(q4w,COLUMN(AI12)-28)),"")</f>
        <v>1</v>
      </c>
      <c r="AJ13" s="9">
        <f t="array" ref="AJ13">IF(NOT(ISBLANK(Assessment!AC12)),VLOOKUP(Assessment!AC12,scale,2,0)/2*(INDEX(q4w,COLUMN(AJ12)-28)),"")</f>
        <v>0</v>
      </c>
      <c r="AK13" s="9">
        <f t="array" ref="AK13">IF(NOT(ISBLANK(Assessment!AD12)),VLOOKUP(Assessment!AD12,scale,2,0)/2*(INDEX(q4w,COLUMN(AK12)-28)),"")</f>
        <v>0</v>
      </c>
      <c r="AL13" s="9">
        <f t="array" ref="AL13">IF(NOT(ISBLANK(Assessment!AE12)),VLOOKUP(Assessment!AE12,scale,2,0)/2*(INDEX(q4w,COLUMN(AL12)-28)),"")</f>
        <v>0</v>
      </c>
      <c r="AM13" s="9">
        <f t="array" ref="AM13">IF(NOT(ISBLANK(Assessment!AF12)),VLOOKUP(Assessment!AF12,scale,2,0)/2*(INDEX(q4w,COLUMN(AM12)-28)),"")</f>
        <v>0</v>
      </c>
      <c r="AN13" s="9">
        <f t="array" ref="AN13">IF(NOT(ISBLANK(Assessment!AG12)),VLOOKUP(Assessment!AG12,scale,2,0)/2*(INDEX(q4w,COLUMN(AN12)-28)),"")</f>
        <v>0</v>
      </c>
      <c r="AO13" s="9">
        <f t="array" ref="AO13">IF(NOT(ISBLANK(Assessment!AH12)),VLOOKUP(Assessment!AH12,scale,2,0)/2*(INDEX(q4w,COLUMN(AO12)-28)),"")</f>
        <v>0</v>
      </c>
      <c r="AP13" s="9">
        <f t="array" ref="AP13">IF(NOT(ISBLANK(Assessment!AI12)),VLOOKUP(Assessment!AI12,scale,2,0)/2*(INDEX(q4w,COLUMN(AP12)-28)),"")</f>
        <v>0</v>
      </c>
      <c r="AQ13" s="5">
        <f t="shared" si="17"/>
        <v>2.5</v>
      </c>
      <c r="AR13" s="5">
        <f t="shared" si="18"/>
        <v>12</v>
      </c>
    </row>
    <row r="14" ht="12.75" customHeight="1">
      <c r="A14" s="8" t="s">
        <v>52</v>
      </c>
      <c r="B14" s="8" t="s">
        <v>53</v>
      </c>
      <c r="C14" s="9">
        <f t="array" ref="C14">IF(NOT(ISBLANK(Assessment!C13)),VLOOKUP(Assessment!C13,scale,2,0)/2*(INDEX(q1aw,COLUMN(C13)-2)),"")</f>
        <v>2</v>
      </c>
      <c r="D14" s="9">
        <f t="array" ref="D14">IF(NOT(ISBLANK(Assessment!D13)),VLOOKUP(Assessment!D13,scale,2,0)/2*(INDEX(q1aw,COLUMN(D13)-2)),"")</f>
        <v>1</v>
      </c>
      <c r="E14" s="9">
        <f t="array" ref="E14">IF(NOT(ISBLANK(Assessment!E13)),VLOOKUP(Assessment!E13,scale,2,0)/2*(INDEX(q1aw,COLUMN(E13)-2)),"")</f>
        <v>1</v>
      </c>
      <c r="F14" s="5">
        <f t="shared" si="10"/>
        <v>4</v>
      </c>
      <c r="G14" s="9">
        <f t="array" ref="G14">IF(NOT(ISBLANK(Assessment!F13)),VLOOKUP(Assessment!F13,scale,2,0)/2*(INDEX(q1bw,COLUMN(G13)-6)),"")</f>
        <v>3</v>
      </c>
      <c r="H14" s="9">
        <f t="array" ref="H14">IF(NOT(ISBLANK(Assessment!G13)),VLOOKUP(Assessment!G13,scale,2,0)/2*(INDEX(q1bw,COLUMN(H13)-6)),"")</f>
        <v>2</v>
      </c>
      <c r="I14" s="5">
        <f t="shared" si="11"/>
        <v>5</v>
      </c>
      <c r="J14" s="9">
        <f t="array" ref="J14">IF(NOT(ISBLANK(Assessment!H13)),VLOOKUP(Assessment!H13,scale,2,0)/2*(INDEX(q1cw,COLUMN(J13)-9)),"")</f>
        <v>0</v>
      </c>
      <c r="K14" s="9">
        <f t="array" ref="K14">IF(NOT(ISBLANK(Assessment!I13)),VLOOKUP(Assessment!I13,scale,2,0)/2*(INDEX(q1cw,COLUMN(K13)-9)),"")</f>
        <v>0</v>
      </c>
      <c r="L14" s="9">
        <f t="array" ref="L14">IF(NOT(ISBLANK(Assessment!J13)),VLOOKUP(Assessment!J13,scale,2,0)/2*(INDEX(q1cw,COLUMN(L13)-9)),"")</f>
        <v>0</v>
      </c>
      <c r="M14" s="9">
        <f t="array" ref="M14">IF(NOT(ISBLANK(Assessment!K13)),VLOOKUP(Assessment!K13,scale,2,0)/2*(INDEX(q1cw,COLUMN(M13)-9)),"")</f>
        <v>0</v>
      </c>
      <c r="N14" s="5">
        <f t="shared" si="12"/>
        <v>0</v>
      </c>
      <c r="O14" s="9">
        <f t="array" ref="O14">IF(NOT(ISBLANK(Assessment!L13)),VLOOKUP(Assessment!L13,scale,2,0)/2*(INDEX(q1dw,COLUMN(O13)-14)),"")</f>
        <v>1</v>
      </c>
      <c r="P14" s="9">
        <f t="array" ref="P14">IF(NOT(ISBLANK(Assessment!M13)),VLOOKUP(Assessment!M13,scale,2,0)/2*(INDEX(q1dw,COLUMN(P13)-14)),"")</f>
        <v>2</v>
      </c>
      <c r="Q14" s="9">
        <f t="array" ref="Q14">IF(NOT(ISBLANK(Assessment!N13)),VLOOKUP(Assessment!N13,scale,2,0)/2*(INDEX(q1dw,COLUMN(Q13)-14)),"")</f>
        <v>1</v>
      </c>
      <c r="R14" s="5">
        <f t="shared" si="13"/>
        <v>4</v>
      </c>
      <c r="S14" s="5">
        <f t="shared" si="14"/>
        <v>13</v>
      </c>
      <c r="T14" s="9">
        <f t="array" ref="T14">IF(NOT(ISBLANK(Assessment!O13)),VLOOKUP(Assessment!O13,scale,2,0)/2*(INDEX(q2w,COLUMN(T13)-19)),"")</f>
        <v>4</v>
      </c>
      <c r="U14" s="9">
        <f t="array" ref="U14">IF(NOT(ISBLANK(Assessment!P13)),VLOOKUP(Assessment!P13,scale,2,0)/2*(INDEX(q2w,COLUMN(U13)-19)),"")</f>
        <v>0</v>
      </c>
      <c r="V14" s="9">
        <f t="array" ref="V14">IF(NOT(ISBLANK(Assessment!Q13)),VLOOKUP(Assessment!Q13,scale,2,0)/2*(INDEX(q2w,COLUMN(V13)-19)),"")</f>
        <v>0</v>
      </c>
      <c r="W14" s="5">
        <f t="shared" si="15"/>
        <v>4</v>
      </c>
      <c r="X14" s="9">
        <f t="array" ref="X14">IF(NOT(ISBLANK(Assessment!R13)),VLOOKUP(Assessment!R13,scale,2,0)/2*(INDEX(q3w,COLUMN(X13)-23)),"")</f>
        <v>5</v>
      </c>
      <c r="Y14" s="9">
        <f t="array" ref="Y14">IF(NOT(ISBLANK(Assessment!S13)),VLOOKUP(Assessment!S13,scale,2,0)/2*(INDEX(q3w,COLUMN(Y13)-23)),"")</f>
        <v>5</v>
      </c>
      <c r="Z14" s="9">
        <f t="array" ref="Z14">IF(NOT(ISBLANK(Assessment!T13)),VLOOKUP(Assessment!T13,scale,2,0)/2*(INDEX(q3w,COLUMN(Z13)-23)),"")</f>
        <v>3</v>
      </c>
      <c r="AA14" s="9">
        <f t="array" ref="AA14">IF(NOT(ISBLANK(Assessment!U13)),VLOOKUP(Assessment!U13,scale,2,0)/2*(INDEX(q3w,COLUMN(AA13)-23)),"")</f>
        <v>2</v>
      </c>
      <c r="AB14" s="5">
        <f t="shared" si="16"/>
        <v>15</v>
      </c>
      <c r="AC14" s="9">
        <f t="array" ref="AC14">IF(NOT(ISBLANK(Assessment!V13)),VLOOKUP(Assessment!V13,scale,2,0)/2*(INDEX(q4w,COLUMN(AC13)-28)),"")</f>
        <v>0</v>
      </c>
      <c r="AD14" s="9">
        <f t="array" ref="AD14">IF(NOT(ISBLANK(Assessment!W13)),VLOOKUP(Assessment!W13,scale,2,0)/2*(INDEX(q4w,COLUMN(AD13)-28)),"")</f>
        <v>0.5</v>
      </c>
      <c r="AE14" s="9">
        <f t="array" ref="AE14">IF(NOT(ISBLANK(Assessment!X13)),VLOOKUP(Assessment!X13,scale,2,0)/2*(INDEX(q4w,COLUMN(AE13)-28)),"")</f>
        <v>0</v>
      </c>
      <c r="AF14" s="9">
        <f t="array" ref="AF14">IF(NOT(ISBLANK(Assessment!Y13)),VLOOKUP(Assessment!Y13,scale,2,0)/2*(INDEX(q4w,COLUMN(AF13)-28)),"")</f>
        <v>2</v>
      </c>
      <c r="AG14" s="9">
        <f t="array" ref="AG14">IF(NOT(ISBLANK(Assessment!Z13)),VLOOKUP(Assessment!Z13,scale,2,0)/2*(INDEX(q4w,COLUMN(AG13)-28)),"")</f>
        <v>0</v>
      </c>
      <c r="AH14" s="9">
        <f t="array" ref="AH14">IF(NOT(ISBLANK(Assessment!AA13)),VLOOKUP(Assessment!AA13,scale,2,0)/2*(INDEX(q4w,COLUMN(AH13)-28)),"")</f>
        <v>1</v>
      </c>
      <c r="AI14" s="9">
        <f t="array" ref="AI14">IF(NOT(ISBLANK(Assessment!AB13)),VLOOKUP(Assessment!AB13,scale,2,0)/2*(INDEX(q4w,COLUMN(AI13)-28)),"")</f>
        <v>1</v>
      </c>
      <c r="AJ14" s="9">
        <f t="array" ref="AJ14">IF(NOT(ISBLANK(Assessment!AC13)),VLOOKUP(Assessment!AC13,scale,2,0)/2*(INDEX(q4w,COLUMN(AJ13)-28)),"")</f>
        <v>0.5</v>
      </c>
      <c r="AK14" s="9">
        <f t="array" ref="AK14">IF(NOT(ISBLANK(Assessment!AD13)),VLOOKUP(Assessment!AD13,scale,2,0)/2*(INDEX(q4w,COLUMN(AK13)-28)),"")</f>
        <v>2</v>
      </c>
      <c r="AL14" s="9">
        <f t="array" ref="AL14">IF(NOT(ISBLANK(Assessment!AE13)),VLOOKUP(Assessment!AE13,scale,2,0)/2*(INDEX(q4w,COLUMN(AL13)-28)),"")</f>
        <v>1</v>
      </c>
      <c r="AM14" s="9">
        <f t="array" ref="AM14">IF(NOT(ISBLANK(Assessment!AF13)),VLOOKUP(Assessment!AF13,scale,2,0)/2*(INDEX(q4w,COLUMN(AM13)-28)),"")</f>
        <v>1</v>
      </c>
      <c r="AN14" s="9">
        <f t="array" ref="AN14">IF(NOT(ISBLANK(Assessment!AG13)),VLOOKUP(Assessment!AG13,scale,2,0)/2*(INDEX(q4w,COLUMN(AN13)-28)),"")</f>
        <v>1</v>
      </c>
      <c r="AO14" s="9">
        <f t="array" ref="AO14">IF(NOT(ISBLANK(Assessment!AH13)),VLOOKUP(Assessment!AH13,scale,2,0)/2*(INDEX(q4w,COLUMN(AO13)-28)),"")</f>
        <v>2</v>
      </c>
      <c r="AP14" s="9">
        <f t="array" ref="AP14">IF(NOT(ISBLANK(Assessment!AI13)),VLOOKUP(Assessment!AI13,scale,2,0)/2*(INDEX(q4w,COLUMN(AP13)-28)),"")</f>
        <v>1</v>
      </c>
      <c r="AQ14" s="5">
        <f t="shared" si="17"/>
        <v>13</v>
      </c>
      <c r="AR14" s="5">
        <f t="shared" si="18"/>
        <v>45</v>
      </c>
    </row>
    <row r="15" ht="12.75" customHeight="1">
      <c r="A15" s="8" t="s">
        <v>54</v>
      </c>
      <c r="B15" s="8" t="s">
        <v>55</v>
      </c>
      <c r="C15" s="9">
        <f t="array" ref="C15">IF(NOT(ISBLANK(Assessment!C14)),VLOOKUP(Assessment!C14,scale,2,0)/2*(INDEX(q1aw,COLUMN(C14)-2)),"")</f>
        <v>2</v>
      </c>
      <c r="D15" s="9">
        <f t="array" ref="D15">IF(NOT(ISBLANK(Assessment!D14)),VLOOKUP(Assessment!D14,scale,2,0)/2*(INDEX(q1aw,COLUMN(D14)-2)),"")</f>
        <v>1</v>
      </c>
      <c r="E15" s="9">
        <f t="array" ref="E15">IF(NOT(ISBLANK(Assessment!E14)),VLOOKUP(Assessment!E14,scale,2,0)/2*(INDEX(q1aw,COLUMN(E14)-2)),"")</f>
        <v>1</v>
      </c>
      <c r="F15" s="5">
        <f t="shared" si="10"/>
        <v>4</v>
      </c>
      <c r="G15" s="9">
        <f t="array" ref="G15">IF(NOT(ISBLANK(Assessment!F14)),VLOOKUP(Assessment!F14,scale,2,0)/2*(INDEX(q1bw,COLUMN(G14)-6)),"")</f>
        <v>3</v>
      </c>
      <c r="H15" s="9">
        <f t="array" ref="H15">IF(NOT(ISBLANK(Assessment!G14)),VLOOKUP(Assessment!G14,scale,2,0)/2*(INDEX(q1bw,COLUMN(H14)-6)),"")</f>
        <v>2</v>
      </c>
      <c r="I15" s="5">
        <f t="shared" si="11"/>
        <v>5</v>
      </c>
      <c r="J15" s="9">
        <f t="array" ref="J15">IF(NOT(ISBLANK(Assessment!H14)),VLOOKUP(Assessment!H14,scale,2,0)/2*(INDEX(q1cw,COLUMN(J14)-9)),"")</f>
        <v>1</v>
      </c>
      <c r="K15" s="9">
        <f t="array" ref="K15">IF(NOT(ISBLANK(Assessment!I14)),VLOOKUP(Assessment!I14,scale,2,0)/2*(INDEX(q1cw,COLUMN(K14)-9)),"")</f>
        <v>1</v>
      </c>
      <c r="L15" s="9">
        <f t="array" ref="L15">IF(NOT(ISBLANK(Assessment!J14)),VLOOKUP(Assessment!J14,scale,2,0)/2*(INDEX(q1cw,COLUMN(L14)-9)),"")</f>
        <v>0</v>
      </c>
      <c r="M15" s="9">
        <f t="array" ref="M15">IF(NOT(ISBLANK(Assessment!K14)),VLOOKUP(Assessment!K14,scale,2,0)/2*(INDEX(q1cw,COLUMN(M14)-9)),"")</f>
        <v>1</v>
      </c>
      <c r="N15" s="5">
        <f t="shared" si="12"/>
        <v>3</v>
      </c>
      <c r="O15" s="9">
        <f t="array" ref="O15">IF(NOT(ISBLANK(Assessment!L14)),VLOOKUP(Assessment!L14,scale,2,0)/2*(INDEX(q1dw,COLUMN(O14)-14)),"")</f>
        <v>1</v>
      </c>
      <c r="P15" s="9">
        <f t="array" ref="P15">IF(NOT(ISBLANK(Assessment!M14)),VLOOKUP(Assessment!M14,scale,2,0)/2*(INDEX(q1dw,COLUMN(P14)-14)),"")</f>
        <v>2</v>
      </c>
      <c r="Q15" s="9">
        <f t="array" ref="Q15">IF(NOT(ISBLANK(Assessment!N14)),VLOOKUP(Assessment!N14,scale,2,0)/2*(INDEX(q1dw,COLUMN(Q14)-14)),"")</f>
        <v>0</v>
      </c>
      <c r="R15" s="5">
        <f t="shared" si="13"/>
        <v>3</v>
      </c>
      <c r="S15" s="5">
        <f t="shared" si="14"/>
        <v>15</v>
      </c>
      <c r="T15" s="9">
        <f t="array" ref="T15">IF(NOT(ISBLANK(Assessment!O14)),VLOOKUP(Assessment!O14,scale,2,0)/2*(INDEX(q2w,COLUMN(T14)-19)),"")</f>
        <v>4</v>
      </c>
      <c r="U15" s="9">
        <f t="array" ref="U15">IF(NOT(ISBLANK(Assessment!P14)),VLOOKUP(Assessment!P14,scale,2,0)/2*(INDEX(q2w,COLUMN(U14)-19)),"")</f>
        <v>0</v>
      </c>
      <c r="V15" s="9">
        <f t="array" ref="V15">IF(NOT(ISBLANK(Assessment!Q14)),VLOOKUP(Assessment!Q14,scale,2,0)/2*(INDEX(q2w,COLUMN(V14)-19)),"")</f>
        <v>0</v>
      </c>
      <c r="W15" s="5">
        <f t="shared" si="15"/>
        <v>4</v>
      </c>
      <c r="X15" s="9">
        <f t="array" ref="X15">IF(NOT(ISBLANK(Assessment!R14)),VLOOKUP(Assessment!R14,scale,2,0)/2*(INDEX(q3w,COLUMN(X14)-23)),"")</f>
        <v>0</v>
      </c>
      <c r="Y15" s="9">
        <f t="array" ref="Y15">IF(NOT(ISBLANK(Assessment!S14)),VLOOKUP(Assessment!S14,scale,2,0)/2*(INDEX(q3w,COLUMN(Y14)-23)),"")</f>
        <v>5</v>
      </c>
      <c r="Z15" s="9">
        <f t="array" ref="Z15">IF(NOT(ISBLANK(Assessment!T14)),VLOOKUP(Assessment!T14,scale,2,0)/2*(INDEX(q3w,COLUMN(Z14)-23)),"")</f>
        <v>0</v>
      </c>
      <c r="AA15" s="9">
        <f t="array" ref="AA15">IF(NOT(ISBLANK(Assessment!U14)),VLOOKUP(Assessment!U14,scale,2,0)/2*(INDEX(q3w,COLUMN(AA14)-23)),"")</f>
        <v>2</v>
      </c>
      <c r="AB15" s="5">
        <f t="shared" si="16"/>
        <v>7</v>
      </c>
      <c r="AC15" s="9">
        <f t="array" ref="AC15">IF(NOT(ISBLANK(Assessment!V14)),VLOOKUP(Assessment!V14,scale,2,0)/2*(INDEX(q4w,COLUMN(AC14)-28)),"")</f>
        <v>1</v>
      </c>
      <c r="AD15" s="9">
        <f t="array" ref="AD15">IF(NOT(ISBLANK(Assessment!W14)),VLOOKUP(Assessment!W14,scale,2,0)/2*(INDEX(q4w,COLUMN(AD14)-28)),"")</f>
        <v>0.5</v>
      </c>
      <c r="AE15" s="9">
        <f t="array" ref="AE15">IF(NOT(ISBLANK(Assessment!X14)),VLOOKUP(Assessment!X14,scale,2,0)/2*(INDEX(q4w,COLUMN(AE14)-28)),"")</f>
        <v>1</v>
      </c>
      <c r="AF15" s="9">
        <f t="array" ref="AF15">IF(NOT(ISBLANK(Assessment!Y14)),VLOOKUP(Assessment!Y14,scale,2,0)/2*(INDEX(q4w,COLUMN(AF14)-28)),"")</f>
        <v>4</v>
      </c>
      <c r="AG15" s="9">
        <f t="array" ref="AG15">IF(NOT(ISBLANK(Assessment!Z14)),VLOOKUP(Assessment!Z14,scale,2,0)/2*(INDEX(q4w,COLUMN(AG14)-28)),"")</f>
        <v>0.5</v>
      </c>
      <c r="AH15" s="9">
        <f t="array" ref="AH15">IF(NOT(ISBLANK(Assessment!AA14)),VLOOKUP(Assessment!AA14,scale,2,0)/2*(INDEX(q4w,COLUMN(AH14)-28)),"")</f>
        <v>1</v>
      </c>
      <c r="AI15" s="9">
        <f t="array" ref="AI15">IF(NOT(ISBLANK(Assessment!AB14)),VLOOKUP(Assessment!AB14,scale,2,0)/2*(INDEX(q4w,COLUMN(AI14)-28)),"")</f>
        <v>1</v>
      </c>
      <c r="AJ15" s="9">
        <f t="array" ref="AJ15">IF(NOT(ISBLANK(Assessment!AC14)),VLOOKUP(Assessment!AC14,scale,2,0)/2*(INDEX(q4w,COLUMN(AJ14)-28)),"")</f>
        <v>0.5</v>
      </c>
      <c r="AK15" s="9">
        <f t="array" ref="AK15">IF(NOT(ISBLANK(Assessment!AD14)),VLOOKUP(Assessment!AD14,scale,2,0)/2*(INDEX(q4w,COLUMN(AK14)-28)),"")</f>
        <v>2</v>
      </c>
      <c r="AL15" s="9">
        <f t="array" ref="AL15">IF(NOT(ISBLANK(Assessment!AE14)),VLOOKUP(Assessment!AE14,scale,2,0)/2*(INDEX(q4w,COLUMN(AL14)-28)),"")</f>
        <v>1</v>
      </c>
      <c r="AM15" s="9">
        <f t="array" ref="AM15">IF(NOT(ISBLANK(Assessment!AF14)),VLOOKUP(Assessment!AF14,scale,2,0)/2*(INDEX(q4w,COLUMN(AM14)-28)),"")</f>
        <v>1</v>
      </c>
      <c r="AN15" s="9">
        <f t="array" ref="AN15">IF(NOT(ISBLANK(Assessment!AG14)),VLOOKUP(Assessment!AG14,scale,2,0)/2*(INDEX(q4w,COLUMN(AN14)-28)),"")</f>
        <v>0.5</v>
      </c>
      <c r="AO15" s="9">
        <f t="array" ref="AO15">IF(NOT(ISBLANK(Assessment!AH14)),VLOOKUP(Assessment!AH14,scale,2,0)/2*(INDEX(q4w,COLUMN(AO14)-28)),"")</f>
        <v>1</v>
      </c>
      <c r="AP15" s="9">
        <f t="array" ref="AP15">IF(NOT(ISBLANK(Assessment!AI14)),VLOOKUP(Assessment!AI14,scale,2,0)/2*(INDEX(q4w,COLUMN(AP14)-28)),"")</f>
        <v>1</v>
      </c>
      <c r="AQ15" s="5">
        <f t="shared" si="17"/>
        <v>16</v>
      </c>
      <c r="AR15" s="5">
        <f t="shared" si="18"/>
        <v>42</v>
      </c>
    </row>
    <row r="16" ht="12.75" customHeight="1">
      <c r="A16" s="8" t="s">
        <v>56</v>
      </c>
      <c r="B16" s="8" t="s">
        <v>57</v>
      </c>
      <c r="C16" s="9">
        <f t="array" ref="C16">IF(NOT(ISBLANK(Assessment!C15)),VLOOKUP(Assessment!C15,scale,2,0)/2*(INDEX(q1aw,COLUMN(C15)-2)),"")</f>
        <v>1</v>
      </c>
      <c r="D16" s="9">
        <f t="array" ref="D16">IF(NOT(ISBLANK(Assessment!D15)),VLOOKUP(Assessment!D15,scale,2,0)/2*(INDEX(q1aw,COLUMN(D15)-2)),"")</f>
        <v>1</v>
      </c>
      <c r="E16" s="9">
        <f t="array" ref="E16">IF(NOT(ISBLANK(Assessment!E15)),VLOOKUP(Assessment!E15,scale,2,0)/2*(INDEX(q1aw,COLUMN(E15)-2)),"")</f>
        <v>1</v>
      </c>
      <c r="F16" s="5">
        <f t="shared" si="10"/>
        <v>3</v>
      </c>
      <c r="G16" s="9">
        <f t="array" ref="G16">IF(NOT(ISBLANK(Assessment!F15)),VLOOKUP(Assessment!F15,scale,2,0)/2*(INDEX(q1bw,COLUMN(G15)-6)),"")</f>
        <v>3</v>
      </c>
      <c r="H16" s="9">
        <f t="array" ref="H16">IF(NOT(ISBLANK(Assessment!G15)),VLOOKUP(Assessment!G15,scale,2,0)/2*(INDEX(q1bw,COLUMN(H15)-6)),"")</f>
        <v>2</v>
      </c>
      <c r="I16" s="5">
        <f t="shared" si="11"/>
        <v>5</v>
      </c>
      <c r="J16" s="9">
        <f t="array" ref="J16">IF(NOT(ISBLANK(Assessment!H15)),VLOOKUP(Assessment!H15,scale,2,0)/2*(INDEX(q1cw,COLUMN(J15)-9)),"")</f>
        <v>0</v>
      </c>
      <c r="K16" s="9">
        <f t="array" ref="K16">IF(NOT(ISBLANK(Assessment!I15)),VLOOKUP(Assessment!I15,scale,2,0)/2*(INDEX(q1cw,COLUMN(K15)-9)),"")</f>
        <v>1</v>
      </c>
      <c r="L16" s="9">
        <f t="array" ref="L16">IF(NOT(ISBLANK(Assessment!J15)),VLOOKUP(Assessment!J15,scale,2,0)/2*(INDEX(q1cw,COLUMN(L15)-9)),"")</f>
        <v>1</v>
      </c>
      <c r="M16" s="9">
        <f t="array" ref="M16">IF(NOT(ISBLANK(Assessment!K15)),VLOOKUP(Assessment!K15,scale,2,0)/2*(INDEX(q1cw,COLUMN(M15)-9)),"")</f>
        <v>1</v>
      </c>
      <c r="N16" s="5">
        <f t="shared" si="12"/>
        <v>3</v>
      </c>
      <c r="O16" s="9">
        <f t="array" ref="O16">IF(NOT(ISBLANK(Assessment!L15)),VLOOKUP(Assessment!L15,scale,2,0)/2*(INDEX(q1dw,COLUMN(O15)-14)),"")</f>
        <v>0</v>
      </c>
      <c r="P16" s="9">
        <f t="array" ref="P16">IF(NOT(ISBLANK(Assessment!M15)),VLOOKUP(Assessment!M15,scale,2,0)/2*(INDEX(q1dw,COLUMN(P15)-14)),"")</f>
        <v>2</v>
      </c>
      <c r="Q16" s="9">
        <f t="array" ref="Q16">IF(NOT(ISBLANK(Assessment!N15)),VLOOKUP(Assessment!N15,scale,2,0)/2*(INDEX(q1dw,COLUMN(Q15)-14)),"")</f>
        <v>0</v>
      </c>
      <c r="R16" s="5">
        <f t="shared" si="13"/>
        <v>2</v>
      </c>
      <c r="S16" s="5">
        <f t="shared" si="14"/>
        <v>13</v>
      </c>
      <c r="T16" s="9">
        <f t="array" ref="T16">IF(NOT(ISBLANK(Assessment!O15)),VLOOKUP(Assessment!O15,scale,2,0)/2*(INDEX(q2w,COLUMN(T15)-19)),"")</f>
        <v>4</v>
      </c>
      <c r="U16" s="9">
        <f t="array" ref="U16">IF(NOT(ISBLANK(Assessment!P15)),VLOOKUP(Assessment!P15,scale,2,0)/2*(INDEX(q2w,COLUMN(U15)-19)),"")</f>
        <v>4</v>
      </c>
      <c r="V16" s="9">
        <f t="array" ref="V16">IF(NOT(ISBLANK(Assessment!Q15)),VLOOKUP(Assessment!Q15,scale,2,0)/2*(INDEX(q2w,COLUMN(V15)-19)),"")</f>
        <v>0</v>
      </c>
      <c r="W16" s="5">
        <f t="shared" si="15"/>
        <v>8</v>
      </c>
      <c r="X16" s="9">
        <f t="array" ref="X16">IF(NOT(ISBLANK(Assessment!R15)),VLOOKUP(Assessment!R15,scale,2,0)/2*(INDEX(q3w,COLUMN(X15)-23)),"")</f>
        <v>0</v>
      </c>
      <c r="Y16" s="9">
        <f t="array" ref="Y16">IF(NOT(ISBLANK(Assessment!S15)),VLOOKUP(Assessment!S15,scale,2,0)/2*(INDEX(q3w,COLUMN(Y15)-23)),"")</f>
        <v>5</v>
      </c>
      <c r="Z16" s="9">
        <f t="array" ref="Z16">IF(NOT(ISBLANK(Assessment!T15)),VLOOKUP(Assessment!T15,scale,2,0)/2*(INDEX(q3w,COLUMN(Z15)-23)),"")</f>
        <v>0</v>
      </c>
      <c r="AA16" s="9">
        <f t="array" ref="AA16">IF(NOT(ISBLANK(Assessment!U15)),VLOOKUP(Assessment!U15,scale,2,0)/2*(INDEX(q3w,COLUMN(AA15)-23)),"")</f>
        <v>0</v>
      </c>
      <c r="AB16" s="5">
        <f t="shared" si="16"/>
        <v>5</v>
      </c>
      <c r="AC16" s="9">
        <f t="array" ref="AC16">IF(NOT(ISBLANK(Assessment!V15)),VLOOKUP(Assessment!V15,scale,2,0)/2*(INDEX(q4w,COLUMN(AC15)-28)),"")</f>
        <v>0</v>
      </c>
      <c r="AD16" s="9">
        <f t="array" ref="AD16">IF(NOT(ISBLANK(Assessment!W15)),VLOOKUP(Assessment!W15,scale,2,0)/2*(INDEX(q4w,COLUMN(AD15)-28)),"")</f>
        <v>0</v>
      </c>
      <c r="AE16" s="9">
        <f t="array" ref="AE16">IF(NOT(ISBLANK(Assessment!X15)),VLOOKUP(Assessment!X15,scale,2,0)/2*(INDEX(q4w,COLUMN(AE15)-28)),"")</f>
        <v>0</v>
      </c>
      <c r="AF16" s="9">
        <f t="array" ref="AF16">IF(NOT(ISBLANK(Assessment!Y15)),VLOOKUP(Assessment!Y15,scale,2,0)/2*(INDEX(q4w,COLUMN(AF15)-28)),"")</f>
        <v>0</v>
      </c>
      <c r="AG16" s="9">
        <f t="array" ref="AG16">IF(NOT(ISBLANK(Assessment!Z15)),VLOOKUP(Assessment!Z15,scale,2,0)/2*(INDEX(q4w,COLUMN(AG15)-28)),"")</f>
        <v>0</v>
      </c>
      <c r="AH16" s="9">
        <f t="array" ref="AH16">IF(NOT(ISBLANK(Assessment!AA15)),VLOOKUP(Assessment!AA15,scale,2,0)/2*(INDEX(q4w,COLUMN(AH15)-28)),"")</f>
        <v>1</v>
      </c>
      <c r="AI16" s="9">
        <f t="array" ref="AI16">IF(NOT(ISBLANK(Assessment!AB15)),VLOOKUP(Assessment!AB15,scale,2,0)/2*(INDEX(q4w,COLUMN(AI15)-28)),"")</f>
        <v>1</v>
      </c>
      <c r="AJ16" s="9">
        <f t="array" ref="AJ16">IF(NOT(ISBLANK(Assessment!AC15)),VLOOKUP(Assessment!AC15,scale,2,0)/2*(INDEX(q4w,COLUMN(AJ15)-28)),"")</f>
        <v>0.5</v>
      </c>
      <c r="AK16" s="9">
        <f t="array" ref="AK16">IF(NOT(ISBLANK(Assessment!AD15)),VLOOKUP(Assessment!AD15,scale,2,0)/2*(INDEX(q4w,COLUMN(AK15)-28)),"")</f>
        <v>1</v>
      </c>
      <c r="AL16" s="9">
        <f t="array" ref="AL16">IF(NOT(ISBLANK(Assessment!AE15)),VLOOKUP(Assessment!AE15,scale,2,0)/2*(INDEX(q4w,COLUMN(AL15)-28)),"")</f>
        <v>0.5</v>
      </c>
      <c r="AM16" s="9">
        <f t="array" ref="AM16">IF(NOT(ISBLANK(Assessment!AF15)),VLOOKUP(Assessment!AF15,scale,2,0)/2*(INDEX(q4w,COLUMN(AM15)-28)),"")</f>
        <v>1</v>
      </c>
      <c r="AN16" s="9">
        <f t="array" ref="AN16">IF(NOT(ISBLANK(Assessment!AG15)),VLOOKUP(Assessment!AG15,scale,2,0)/2*(INDEX(q4w,COLUMN(AN15)-28)),"")</f>
        <v>0.5</v>
      </c>
      <c r="AO16" s="9">
        <f t="array" ref="AO16">IF(NOT(ISBLANK(Assessment!AH15)),VLOOKUP(Assessment!AH15,scale,2,0)/2*(INDEX(q4w,COLUMN(AO15)-28)),"")</f>
        <v>0</v>
      </c>
      <c r="AP16" s="9">
        <f t="array" ref="AP16">IF(NOT(ISBLANK(Assessment!AI15)),VLOOKUP(Assessment!AI15,scale,2,0)/2*(INDEX(q4w,COLUMN(AP15)-28)),"")</f>
        <v>0.5</v>
      </c>
      <c r="AQ16" s="5">
        <f t="shared" si="17"/>
        <v>6</v>
      </c>
      <c r="AR16" s="5">
        <f t="shared" si="18"/>
        <v>32</v>
      </c>
    </row>
    <row r="17" ht="12.75" customHeight="1">
      <c r="A17" s="8" t="s">
        <v>58</v>
      </c>
      <c r="B17" s="8" t="s">
        <v>59</v>
      </c>
      <c r="C17" s="9">
        <f t="array" ref="C17">IF(NOT(ISBLANK(Assessment!C16)),VLOOKUP(Assessment!C16,scale,2,0)/2*(INDEX(q1aw,COLUMN(C16)-2)),"")</f>
        <v>2</v>
      </c>
      <c r="D17" s="9">
        <f t="array" ref="D17">IF(NOT(ISBLANK(Assessment!D16)),VLOOKUP(Assessment!D16,scale,2,0)/2*(INDEX(q1aw,COLUMN(D16)-2)),"")</f>
        <v>1</v>
      </c>
      <c r="E17" s="9">
        <f t="array" ref="E17">IF(NOT(ISBLANK(Assessment!E16)),VLOOKUP(Assessment!E16,scale,2,0)/2*(INDEX(q1aw,COLUMN(E16)-2)),"")</f>
        <v>1</v>
      </c>
      <c r="F17" s="5">
        <f t="shared" si="10"/>
        <v>4</v>
      </c>
      <c r="G17" s="9">
        <f t="array" ref="G17">IF(NOT(ISBLANK(Assessment!F16)),VLOOKUP(Assessment!F16,scale,2,0)/2*(INDEX(q1bw,COLUMN(G16)-6)),"")</f>
        <v>3</v>
      </c>
      <c r="H17" s="9">
        <f t="array" ref="H17">IF(NOT(ISBLANK(Assessment!G16)),VLOOKUP(Assessment!G16,scale,2,0)/2*(INDEX(q1bw,COLUMN(H16)-6)),"")</f>
        <v>0</v>
      </c>
      <c r="I17" s="5">
        <f t="shared" si="11"/>
        <v>3</v>
      </c>
      <c r="J17" s="9">
        <f t="array" ref="J17">IF(NOT(ISBLANK(Assessment!H16)),VLOOKUP(Assessment!H16,scale,2,0)/2*(INDEX(q1cw,COLUMN(J16)-9)),"")</f>
        <v>2</v>
      </c>
      <c r="K17" s="9">
        <f t="array" ref="K17">IF(NOT(ISBLANK(Assessment!I16)),VLOOKUP(Assessment!I16,scale,2,0)/2*(INDEX(q1cw,COLUMN(K16)-9)),"")</f>
        <v>0.5</v>
      </c>
      <c r="L17" s="9">
        <f t="array" ref="L17">IF(NOT(ISBLANK(Assessment!J16)),VLOOKUP(Assessment!J16,scale,2,0)/2*(INDEX(q1cw,COLUMN(L16)-9)),"")</f>
        <v>1</v>
      </c>
      <c r="M17" s="9">
        <f t="array" ref="M17">IF(NOT(ISBLANK(Assessment!K16)),VLOOKUP(Assessment!K16,scale,2,0)/2*(INDEX(q1cw,COLUMN(M16)-9)),"")</f>
        <v>1</v>
      </c>
      <c r="N17" s="5">
        <f t="shared" si="12"/>
        <v>4.5</v>
      </c>
      <c r="O17" s="9">
        <f t="array" ref="O17">IF(NOT(ISBLANK(Assessment!L16)),VLOOKUP(Assessment!L16,scale,2,0)/2*(INDEX(q1dw,COLUMN(O16)-14)),"")</f>
        <v>1</v>
      </c>
      <c r="P17" s="9">
        <f t="array" ref="P17">IF(NOT(ISBLANK(Assessment!M16)),VLOOKUP(Assessment!M16,scale,2,0)/2*(INDEX(q1dw,COLUMN(P16)-14)),"")</f>
        <v>2</v>
      </c>
      <c r="Q17" s="9">
        <f t="array" ref="Q17">IF(NOT(ISBLANK(Assessment!N16)),VLOOKUP(Assessment!N16,scale,2,0)/2*(INDEX(q1dw,COLUMN(Q16)-14)),"")</f>
        <v>1</v>
      </c>
      <c r="R17" s="5">
        <f t="shared" si="13"/>
        <v>4</v>
      </c>
      <c r="S17" s="5">
        <f t="shared" si="14"/>
        <v>15.5</v>
      </c>
      <c r="T17" s="9">
        <f t="array" ref="T17">IF(NOT(ISBLANK(Assessment!O16)),VLOOKUP(Assessment!O16,scale,2,0)/2*(INDEX(q2w,COLUMN(T16)-19)),"")</f>
        <v>0</v>
      </c>
      <c r="U17" s="9">
        <f t="array" ref="U17">IF(NOT(ISBLANK(Assessment!P16)),VLOOKUP(Assessment!P16,scale,2,0)/2*(INDEX(q2w,COLUMN(U16)-19)),"")</f>
        <v>0</v>
      </c>
      <c r="V17" s="9">
        <f t="array" ref="V17">IF(NOT(ISBLANK(Assessment!Q16)),VLOOKUP(Assessment!Q16,scale,2,0)/2*(INDEX(q2w,COLUMN(V16)-19)),"")</f>
        <v>0</v>
      </c>
      <c r="W17" s="5">
        <f t="shared" si="15"/>
        <v>0</v>
      </c>
      <c r="X17" s="9">
        <f t="array" ref="X17">IF(NOT(ISBLANK(Assessment!R16)),VLOOKUP(Assessment!R16,scale,2,0)/2*(INDEX(q3w,COLUMN(X16)-23)),"")</f>
        <v>2.5</v>
      </c>
      <c r="Y17" s="9">
        <f t="array" ref="Y17">IF(NOT(ISBLANK(Assessment!S16)),VLOOKUP(Assessment!S16,scale,2,0)/2*(INDEX(q3w,COLUMN(Y16)-23)),"")</f>
        <v>5</v>
      </c>
      <c r="Z17" s="9">
        <f t="array" ref="Z17">IF(NOT(ISBLANK(Assessment!T16)),VLOOKUP(Assessment!T16,scale,2,0)/2*(INDEX(q3w,COLUMN(Z16)-23)),"")</f>
        <v>3</v>
      </c>
      <c r="AA17" s="9">
        <f t="array" ref="AA17">IF(NOT(ISBLANK(Assessment!U16)),VLOOKUP(Assessment!U16,scale,2,0)/2*(INDEX(q3w,COLUMN(AA16)-23)),"")</f>
        <v>2</v>
      </c>
      <c r="AB17" s="5">
        <f t="shared" si="16"/>
        <v>12.5</v>
      </c>
      <c r="AC17" s="9">
        <f t="array" ref="AC17">IF(NOT(ISBLANK(Assessment!V16)),VLOOKUP(Assessment!V16,scale,2,0)/2*(INDEX(q4w,COLUMN(AC16)-28)),"")</f>
        <v>0.5</v>
      </c>
      <c r="AD17" s="9">
        <f t="array" ref="AD17">IF(NOT(ISBLANK(Assessment!W16)),VLOOKUP(Assessment!W16,scale,2,0)/2*(INDEX(q4w,COLUMN(AD16)-28)),"")</f>
        <v>0.5</v>
      </c>
      <c r="AE17" s="9">
        <f t="array" ref="AE17">IF(NOT(ISBLANK(Assessment!X16)),VLOOKUP(Assessment!X16,scale,2,0)/2*(INDEX(q4w,COLUMN(AE16)-28)),"")</f>
        <v>2</v>
      </c>
      <c r="AF17" s="9">
        <f t="array" ref="AF17">IF(NOT(ISBLANK(Assessment!Y16)),VLOOKUP(Assessment!Y16,scale,2,0)/2*(INDEX(q4w,COLUMN(AF16)-28)),"")</f>
        <v>4</v>
      </c>
      <c r="AG17" s="9">
        <f t="array" ref="AG17">IF(NOT(ISBLANK(Assessment!Z16)),VLOOKUP(Assessment!Z16,scale,2,0)/2*(INDEX(q4w,COLUMN(AG16)-28)),"")</f>
        <v>0</v>
      </c>
      <c r="AH17" s="9">
        <f t="array" ref="AH17">IF(NOT(ISBLANK(Assessment!AA16)),VLOOKUP(Assessment!AA16,scale,2,0)/2*(INDEX(q4w,COLUMN(AH16)-28)),"")</f>
        <v>0.5</v>
      </c>
      <c r="AI17" s="9">
        <f t="array" ref="AI17">IF(NOT(ISBLANK(Assessment!AB16)),VLOOKUP(Assessment!AB16,scale,2,0)/2*(INDEX(q4w,COLUMN(AI16)-28)),"")</f>
        <v>1</v>
      </c>
      <c r="AJ17" s="9">
        <f t="array" ref="AJ17">IF(NOT(ISBLANK(Assessment!AC16)),VLOOKUP(Assessment!AC16,scale,2,0)/2*(INDEX(q4w,COLUMN(AJ16)-28)),"")</f>
        <v>0.5</v>
      </c>
      <c r="AK17" s="9">
        <f t="array" ref="AK17">IF(NOT(ISBLANK(Assessment!AD16)),VLOOKUP(Assessment!AD16,scale,2,0)/2*(INDEX(q4w,COLUMN(AK16)-28)),"")</f>
        <v>2</v>
      </c>
      <c r="AL17" s="9">
        <f t="array" ref="AL17">IF(NOT(ISBLANK(Assessment!AE16)),VLOOKUP(Assessment!AE16,scale,2,0)/2*(INDEX(q4w,COLUMN(AL16)-28)),"")</f>
        <v>0</v>
      </c>
      <c r="AM17" s="9">
        <f t="array" ref="AM17">IF(NOT(ISBLANK(Assessment!AF16)),VLOOKUP(Assessment!AF16,scale,2,0)/2*(INDEX(q4w,COLUMN(AM16)-28)),"")</f>
        <v>1</v>
      </c>
      <c r="AN17" s="9">
        <f t="array" ref="AN17">IF(NOT(ISBLANK(Assessment!AG16)),VLOOKUP(Assessment!AG16,scale,2,0)/2*(INDEX(q4w,COLUMN(AN16)-28)),"")</f>
        <v>1</v>
      </c>
      <c r="AO17" s="9">
        <f t="array" ref="AO17">IF(NOT(ISBLANK(Assessment!AH16)),VLOOKUP(Assessment!AH16,scale,2,0)/2*(INDEX(q4w,COLUMN(AO16)-28)),"")</f>
        <v>2</v>
      </c>
      <c r="AP17" s="9">
        <f t="array" ref="AP17">IF(NOT(ISBLANK(Assessment!AI16)),VLOOKUP(Assessment!AI16,scale,2,0)/2*(INDEX(q4w,COLUMN(AP16)-28)),"")</f>
        <v>0</v>
      </c>
      <c r="AQ17" s="5">
        <f t="shared" si="17"/>
        <v>15</v>
      </c>
      <c r="AR17" s="5">
        <f t="shared" si="18"/>
        <v>43</v>
      </c>
    </row>
    <row r="18" ht="12.75" customHeight="1">
      <c r="A18" s="8" t="s">
        <v>60</v>
      </c>
      <c r="B18" s="8" t="s">
        <v>61</v>
      </c>
      <c r="C18" s="9">
        <f t="array" ref="C18">IF(NOT(ISBLANK(Assessment!C17)),VLOOKUP(Assessment!C17,scale,2,0)/2*(INDEX(q1aw,COLUMN(C17)-2)),"")</f>
        <v>1</v>
      </c>
      <c r="D18" s="9">
        <f t="array" ref="D18">IF(NOT(ISBLANK(Assessment!D17)),VLOOKUP(Assessment!D17,scale,2,0)/2*(INDEX(q1aw,COLUMN(D17)-2)),"")</f>
        <v>1</v>
      </c>
      <c r="E18" s="9">
        <f t="array" ref="E18">IF(NOT(ISBLANK(Assessment!E17)),VLOOKUP(Assessment!E17,scale,2,0)/2*(INDEX(q1aw,COLUMN(E17)-2)),"")</f>
        <v>1</v>
      </c>
      <c r="F18" s="5">
        <f t="shared" si="10"/>
        <v>3</v>
      </c>
      <c r="G18" s="9">
        <f t="array" ref="G18">IF(NOT(ISBLANK(Assessment!F17)),VLOOKUP(Assessment!F17,scale,2,0)/2*(INDEX(q1bw,COLUMN(G17)-6)),"")</f>
        <v>3</v>
      </c>
      <c r="H18" s="9">
        <f t="array" ref="H18">IF(NOT(ISBLANK(Assessment!G17)),VLOOKUP(Assessment!G17,scale,2,0)/2*(INDEX(q1bw,COLUMN(H17)-6)),"")</f>
        <v>0</v>
      </c>
      <c r="I18" s="5">
        <f t="shared" si="11"/>
        <v>3</v>
      </c>
      <c r="J18" s="9">
        <f t="array" ref="J18">IF(NOT(ISBLANK(Assessment!H17)),VLOOKUP(Assessment!H17,scale,2,0)/2*(INDEX(q1cw,COLUMN(J17)-9)),"")</f>
        <v>2</v>
      </c>
      <c r="K18" s="9">
        <f t="array" ref="K18">IF(NOT(ISBLANK(Assessment!I17)),VLOOKUP(Assessment!I17,scale,2,0)/2*(INDEX(q1cw,COLUMN(K17)-9)),"")</f>
        <v>1</v>
      </c>
      <c r="L18" s="9">
        <f t="array" ref="L18">IF(NOT(ISBLANK(Assessment!J17)),VLOOKUP(Assessment!J17,scale,2,0)/2*(INDEX(q1cw,COLUMN(L17)-9)),"")</f>
        <v>0.5</v>
      </c>
      <c r="M18" s="9">
        <f t="array" ref="M18">IF(NOT(ISBLANK(Assessment!K17)),VLOOKUP(Assessment!K17,scale,2,0)/2*(INDEX(q1cw,COLUMN(M17)-9)),"")</f>
        <v>0.5</v>
      </c>
      <c r="N18" s="5">
        <f t="shared" si="12"/>
        <v>4</v>
      </c>
      <c r="O18" s="9">
        <f t="array" ref="O18">IF(NOT(ISBLANK(Assessment!L17)),VLOOKUP(Assessment!L17,scale,2,0)/2*(INDEX(q1dw,COLUMN(O17)-14)),"")</f>
        <v>1</v>
      </c>
      <c r="P18" s="9">
        <f t="array" ref="P18">IF(NOT(ISBLANK(Assessment!M17)),VLOOKUP(Assessment!M17,scale,2,0)/2*(INDEX(q1dw,COLUMN(P17)-14)),"")</f>
        <v>2</v>
      </c>
      <c r="Q18" s="9">
        <f t="array" ref="Q18">IF(NOT(ISBLANK(Assessment!N17)),VLOOKUP(Assessment!N17,scale,2,0)/2*(INDEX(q1dw,COLUMN(Q17)-14)),"")</f>
        <v>0</v>
      </c>
      <c r="R18" s="5">
        <f t="shared" si="13"/>
        <v>3</v>
      </c>
      <c r="S18" s="5">
        <f t="shared" si="14"/>
        <v>13</v>
      </c>
      <c r="T18" s="9">
        <f t="array" ref="T18">IF(NOT(ISBLANK(Assessment!O17)),VLOOKUP(Assessment!O17,scale,2,0)/2*(INDEX(q2w,COLUMN(T17)-19)),"")</f>
        <v>4</v>
      </c>
      <c r="U18" s="9">
        <f t="array" ref="U18">IF(NOT(ISBLANK(Assessment!P17)),VLOOKUP(Assessment!P17,scale,2,0)/2*(INDEX(q2w,COLUMN(U17)-19)),"")</f>
        <v>0</v>
      </c>
      <c r="V18" s="9">
        <f t="array" ref="V18">IF(NOT(ISBLANK(Assessment!Q17)),VLOOKUP(Assessment!Q17,scale,2,0)/2*(INDEX(q2w,COLUMN(V17)-19)),"")</f>
        <v>0</v>
      </c>
      <c r="W18" s="5">
        <f t="shared" si="15"/>
        <v>4</v>
      </c>
      <c r="X18" s="9">
        <f t="array" ref="X18">IF(NOT(ISBLANK(Assessment!R17)),VLOOKUP(Assessment!R17,scale,2,0)/2*(INDEX(q3w,COLUMN(X17)-23)),"")</f>
        <v>2.5</v>
      </c>
      <c r="Y18" s="9">
        <f t="array" ref="Y18">IF(NOT(ISBLANK(Assessment!S17)),VLOOKUP(Assessment!S17,scale,2,0)/2*(INDEX(q3w,COLUMN(Y17)-23)),"")</f>
        <v>2.5</v>
      </c>
      <c r="Z18" s="9">
        <f t="array" ref="Z18">IF(NOT(ISBLANK(Assessment!T17)),VLOOKUP(Assessment!T17,scale,2,0)/2*(INDEX(q3w,COLUMN(Z17)-23)),"")</f>
        <v>0</v>
      </c>
      <c r="AA18" s="9">
        <f t="array" ref="AA18">IF(NOT(ISBLANK(Assessment!U17)),VLOOKUP(Assessment!U17,scale,2,0)/2*(INDEX(q3w,COLUMN(AA17)-23)),"")</f>
        <v>0</v>
      </c>
      <c r="AB18" s="5">
        <f t="shared" si="16"/>
        <v>5</v>
      </c>
      <c r="AC18" s="9">
        <f t="array" ref="AC18">IF(NOT(ISBLANK(Assessment!V17)),VLOOKUP(Assessment!V17,scale,2,0)/2*(INDEX(q4w,COLUMN(AC17)-28)),"")</f>
        <v>0</v>
      </c>
      <c r="AD18" s="9">
        <f t="array" ref="AD18">IF(NOT(ISBLANK(Assessment!W17)),VLOOKUP(Assessment!W17,scale,2,0)/2*(INDEX(q4w,COLUMN(AD17)-28)),"")</f>
        <v>0</v>
      </c>
      <c r="AE18" s="9">
        <f t="array" ref="AE18">IF(NOT(ISBLANK(Assessment!X17)),VLOOKUP(Assessment!X17,scale,2,0)/2*(INDEX(q4w,COLUMN(AE17)-28)),"")</f>
        <v>0</v>
      </c>
      <c r="AF18" s="9">
        <f t="array" ref="AF18">IF(NOT(ISBLANK(Assessment!Y17)),VLOOKUP(Assessment!Y17,scale,2,0)/2*(INDEX(q4w,COLUMN(AF17)-28)),"")</f>
        <v>0</v>
      </c>
      <c r="AG18" s="9">
        <f t="array" ref="AG18">IF(NOT(ISBLANK(Assessment!Z17)),VLOOKUP(Assessment!Z17,scale,2,0)/2*(INDEX(q4w,COLUMN(AG17)-28)),"")</f>
        <v>0</v>
      </c>
      <c r="AH18" s="9">
        <f t="array" ref="AH18">IF(NOT(ISBLANK(Assessment!AA17)),VLOOKUP(Assessment!AA17,scale,2,0)/2*(INDEX(q4w,COLUMN(AH17)-28)),"")</f>
        <v>0</v>
      </c>
      <c r="AI18" s="9">
        <f t="array" ref="AI18">IF(NOT(ISBLANK(Assessment!AB17)),VLOOKUP(Assessment!AB17,scale,2,0)/2*(INDEX(q4w,COLUMN(AI17)-28)),"")</f>
        <v>0</v>
      </c>
      <c r="AJ18" s="9">
        <f t="array" ref="AJ18">IF(NOT(ISBLANK(Assessment!AC17)),VLOOKUP(Assessment!AC17,scale,2,0)/2*(INDEX(q4w,COLUMN(AJ17)-28)),"")</f>
        <v>0</v>
      </c>
      <c r="AK18" s="9">
        <f t="array" ref="AK18">IF(NOT(ISBLANK(Assessment!AD17)),VLOOKUP(Assessment!AD17,scale,2,0)/2*(INDEX(q4w,COLUMN(AK17)-28)),"")</f>
        <v>0</v>
      </c>
      <c r="AL18" s="9">
        <f t="array" ref="AL18">IF(NOT(ISBLANK(Assessment!AE17)),VLOOKUP(Assessment!AE17,scale,2,0)/2*(INDEX(q4w,COLUMN(AL17)-28)),"")</f>
        <v>0</v>
      </c>
      <c r="AM18" s="9">
        <f t="array" ref="AM18">IF(NOT(ISBLANK(Assessment!AF17)),VLOOKUP(Assessment!AF17,scale,2,0)/2*(INDEX(q4w,COLUMN(AM17)-28)),"")</f>
        <v>0</v>
      </c>
      <c r="AN18" s="9">
        <f t="array" ref="AN18">IF(NOT(ISBLANK(Assessment!AG17)),VLOOKUP(Assessment!AG17,scale,2,0)/2*(INDEX(q4w,COLUMN(AN17)-28)),"")</f>
        <v>0</v>
      </c>
      <c r="AO18" s="9">
        <f t="array" ref="AO18">IF(NOT(ISBLANK(Assessment!AH17)),VLOOKUP(Assessment!AH17,scale,2,0)/2*(INDEX(q4w,COLUMN(AO17)-28)),"")</f>
        <v>0</v>
      </c>
      <c r="AP18" s="9">
        <f t="array" ref="AP18">IF(NOT(ISBLANK(Assessment!AI17)),VLOOKUP(Assessment!AI17,scale,2,0)/2*(INDEX(q4w,COLUMN(AP17)-28)),"")</f>
        <v>0</v>
      </c>
      <c r="AQ18" s="5">
        <f t="shared" si="17"/>
        <v>0</v>
      </c>
      <c r="AR18" s="5">
        <f t="shared" si="18"/>
        <v>22</v>
      </c>
    </row>
    <row r="19" ht="12.75" customHeight="1">
      <c r="A19" s="8" t="s">
        <v>62</v>
      </c>
      <c r="B19" s="8" t="s">
        <v>63</v>
      </c>
      <c r="C19" s="9">
        <f t="array" ref="C19">IF(NOT(ISBLANK(Assessment!C18)),VLOOKUP(Assessment!C18,scale,2,0)/2*(INDEX(q1aw,COLUMN(C18)-2)),"")</f>
        <v>2</v>
      </c>
      <c r="D19" s="9">
        <f t="array" ref="D19">IF(NOT(ISBLANK(Assessment!D18)),VLOOKUP(Assessment!D18,scale,2,0)/2*(INDEX(q1aw,COLUMN(D18)-2)),"")</f>
        <v>1</v>
      </c>
      <c r="E19" s="9">
        <f t="array" ref="E19">IF(NOT(ISBLANK(Assessment!E18)),VLOOKUP(Assessment!E18,scale,2,0)/2*(INDEX(q1aw,COLUMN(E18)-2)),"")</f>
        <v>1</v>
      </c>
      <c r="F19" s="5">
        <f t="shared" si="10"/>
        <v>4</v>
      </c>
      <c r="G19" s="9">
        <f t="array" ref="G19">IF(NOT(ISBLANK(Assessment!F18)),VLOOKUP(Assessment!F18,scale,2,0)/2*(INDEX(q1bw,COLUMN(G18)-6)),"")</f>
        <v>3</v>
      </c>
      <c r="H19" s="9">
        <f t="array" ref="H19">IF(NOT(ISBLANK(Assessment!G18)),VLOOKUP(Assessment!G18,scale,2,0)/2*(INDEX(q1bw,COLUMN(H18)-6)),"")</f>
        <v>2</v>
      </c>
      <c r="I19" s="5">
        <f t="shared" si="11"/>
        <v>5</v>
      </c>
      <c r="J19" s="9">
        <f t="array" ref="J19">IF(NOT(ISBLANK(Assessment!H18)),VLOOKUP(Assessment!H18,scale,2,0)/2*(INDEX(q1cw,COLUMN(J18)-9)),"")</f>
        <v>1</v>
      </c>
      <c r="K19" s="9">
        <f t="array" ref="K19">IF(NOT(ISBLANK(Assessment!I18)),VLOOKUP(Assessment!I18,scale,2,0)/2*(INDEX(q1cw,COLUMN(K18)-9)),"")</f>
        <v>1</v>
      </c>
      <c r="L19" s="9">
        <f t="array" ref="L19">IF(NOT(ISBLANK(Assessment!J18)),VLOOKUP(Assessment!J18,scale,2,0)/2*(INDEX(q1cw,COLUMN(L18)-9)),"")</f>
        <v>0.5</v>
      </c>
      <c r="M19" s="9">
        <f t="array" ref="M19">IF(NOT(ISBLANK(Assessment!K18)),VLOOKUP(Assessment!K18,scale,2,0)/2*(INDEX(q1cw,COLUMN(M18)-9)),"")</f>
        <v>0.5</v>
      </c>
      <c r="N19" s="5">
        <f t="shared" si="12"/>
        <v>3</v>
      </c>
      <c r="O19" s="9">
        <f t="array" ref="O19">IF(NOT(ISBLANK(Assessment!L18)),VLOOKUP(Assessment!L18,scale,2,0)/2*(INDEX(q1dw,COLUMN(O18)-14)),"")</f>
        <v>2</v>
      </c>
      <c r="P19" s="9">
        <f t="array" ref="P19">IF(NOT(ISBLANK(Assessment!M18)),VLOOKUP(Assessment!M18,scale,2,0)/2*(INDEX(q1dw,COLUMN(P18)-14)),"")</f>
        <v>2</v>
      </c>
      <c r="Q19" s="9">
        <f t="array" ref="Q19">IF(NOT(ISBLANK(Assessment!N18)),VLOOKUP(Assessment!N18,scale,2,0)/2*(INDEX(q1dw,COLUMN(Q18)-14)),"")</f>
        <v>0</v>
      </c>
      <c r="R19" s="5">
        <f t="shared" si="13"/>
        <v>4</v>
      </c>
      <c r="S19" s="5">
        <f t="shared" si="14"/>
        <v>16</v>
      </c>
      <c r="T19" s="9">
        <f t="array" ref="T19">IF(NOT(ISBLANK(Assessment!O18)),VLOOKUP(Assessment!O18,scale,2,0)/2*(INDEX(q2w,COLUMN(T18)-19)),"")</f>
        <v>4</v>
      </c>
      <c r="U19" s="9">
        <f t="array" ref="U19">IF(NOT(ISBLANK(Assessment!P18)),VLOOKUP(Assessment!P18,scale,2,0)/2*(INDEX(q2w,COLUMN(U18)-19)),"")</f>
        <v>0</v>
      </c>
      <c r="V19" s="9">
        <f t="array" ref="V19">IF(NOT(ISBLANK(Assessment!Q18)),VLOOKUP(Assessment!Q18,scale,2,0)/2*(INDEX(q2w,COLUMN(V18)-19)),"")</f>
        <v>0</v>
      </c>
      <c r="W19" s="5">
        <f t="shared" si="15"/>
        <v>4</v>
      </c>
      <c r="X19" s="9">
        <f t="array" ref="X19">IF(NOT(ISBLANK(Assessment!R18)),VLOOKUP(Assessment!R18,scale,2,0)/2*(INDEX(q3w,COLUMN(X18)-23)),"")</f>
        <v>2.5</v>
      </c>
      <c r="Y19" s="9">
        <f t="array" ref="Y19">IF(NOT(ISBLANK(Assessment!S18)),VLOOKUP(Assessment!S18,scale,2,0)/2*(INDEX(q3w,COLUMN(Y18)-23)),"")</f>
        <v>2.5</v>
      </c>
      <c r="Z19" s="9">
        <f t="array" ref="Z19">IF(NOT(ISBLANK(Assessment!T18)),VLOOKUP(Assessment!T18,scale,2,0)/2*(INDEX(q3w,COLUMN(Z18)-23)),"")</f>
        <v>3</v>
      </c>
      <c r="AA19" s="9">
        <f t="array" ref="AA19">IF(NOT(ISBLANK(Assessment!U18)),VLOOKUP(Assessment!U18,scale,2,0)/2*(INDEX(q3w,COLUMN(AA18)-23)),"")</f>
        <v>0</v>
      </c>
      <c r="AB19" s="5">
        <f t="shared" si="16"/>
        <v>8</v>
      </c>
      <c r="AC19" s="9">
        <f t="array" ref="AC19">IF(NOT(ISBLANK(Assessment!V18)),VLOOKUP(Assessment!V18,scale,2,0)/2*(INDEX(q4w,COLUMN(AC18)-28)),"")</f>
        <v>0.5</v>
      </c>
      <c r="AD19" s="9">
        <f t="array" ref="AD19">IF(NOT(ISBLANK(Assessment!W18)),VLOOKUP(Assessment!W18,scale,2,0)/2*(INDEX(q4w,COLUMN(AD18)-28)),"")</f>
        <v>0</v>
      </c>
      <c r="AE19" s="9">
        <f t="array" ref="AE19">IF(NOT(ISBLANK(Assessment!X18)),VLOOKUP(Assessment!X18,scale,2,0)/2*(INDEX(q4w,COLUMN(AE18)-28)),"")</f>
        <v>0</v>
      </c>
      <c r="AF19" s="9">
        <f t="array" ref="AF19">IF(NOT(ISBLANK(Assessment!Y18)),VLOOKUP(Assessment!Y18,scale,2,0)/2*(INDEX(q4w,COLUMN(AF18)-28)),"")</f>
        <v>0</v>
      </c>
      <c r="AG19" s="9">
        <f t="array" ref="AG19">IF(NOT(ISBLANK(Assessment!Z18)),VLOOKUP(Assessment!Z18,scale,2,0)/2*(INDEX(q4w,COLUMN(AG18)-28)),"")</f>
        <v>0</v>
      </c>
      <c r="AH19" s="9">
        <f t="array" ref="AH19">IF(NOT(ISBLANK(Assessment!AA18)),VLOOKUP(Assessment!AA18,scale,2,0)/2*(INDEX(q4w,COLUMN(AH18)-28)),"")</f>
        <v>0</v>
      </c>
      <c r="AI19" s="9">
        <f t="array" ref="AI19">IF(NOT(ISBLANK(Assessment!AB18)),VLOOKUP(Assessment!AB18,scale,2,0)/2*(INDEX(q4w,COLUMN(AI18)-28)),"")</f>
        <v>0</v>
      </c>
      <c r="AJ19" s="9">
        <f t="array" ref="AJ19">IF(NOT(ISBLANK(Assessment!AC18)),VLOOKUP(Assessment!AC18,scale,2,0)/2*(INDEX(q4w,COLUMN(AJ18)-28)),"")</f>
        <v>0.5</v>
      </c>
      <c r="AK19" s="9">
        <f t="array" ref="AK19">IF(NOT(ISBLANK(Assessment!AD18)),VLOOKUP(Assessment!AD18,scale,2,0)/2*(INDEX(q4w,COLUMN(AK18)-28)),"")</f>
        <v>2</v>
      </c>
      <c r="AL19" s="9">
        <f t="array" ref="AL19">IF(NOT(ISBLANK(Assessment!AE18)),VLOOKUP(Assessment!AE18,scale,2,0)/2*(INDEX(q4w,COLUMN(AL18)-28)),"")</f>
        <v>1</v>
      </c>
      <c r="AM19" s="9">
        <f t="array" ref="AM19">IF(NOT(ISBLANK(Assessment!AF18)),VLOOKUP(Assessment!AF18,scale,2,0)/2*(INDEX(q4w,COLUMN(AM18)-28)),"")</f>
        <v>0</v>
      </c>
      <c r="AN19" s="9">
        <f t="array" ref="AN19">IF(NOT(ISBLANK(Assessment!AG18)),VLOOKUP(Assessment!AG18,scale,2,0)/2*(INDEX(q4w,COLUMN(AN18)-28)),"")</f>
        <v>1</v>
      </c>
      <c r="AO19" s="9">
        <f t="array" ref="AO19">IF(NOT(ISBLANK(Assessment!AH18)),VLOOKUP(Assessment!AH18,scale,2,0)/2*(INDEX(q4w,COLUMN(AO18)-28)),"")</f>
        <v>0</v>
      </c>
      <c r="AP19" s="9">
        <f t="array" ref="AP19">IF(NOT(ISBLANK(Assessment!AI18)),VLOOKUP(Assessment!AI18,scale,2,0)/2*(INDEX(q4w,COLUMN(AP18)-28)),"")</f>
        <v>1</v>
      </c>
      <c r="AQ19" s="5">
        <f t="shared" si="17"/>
        <v>6</v>
      </c>
      <c r="AR19" s="5">
        <f t="shared" si="18"/>
        <v>34</v>
      </c>
    </row>
    <row r="20" ht="12.75" customHeight="1">
      <c r="A20" s="8" t="s">
        <v>64</v>
      </c>
      <c r="B20" s="8" t="s">
        <v>65</v>
      </c>
      <c r="C20" s="9">
        <f t="array" ref="C20">IF(NOT(ISBLANK(Assessment!C19)),VLOOKUP(Assessment!C19,scale,2,0)/2*(INDEX(q1aw,COLUMN(C19)-2)),"")</f>
        <v>2</v>
      </c>
      <c r="D20" s="9">
        <f t="array" ref="D20">IF(NOT(ISBLANK(Assessment!D19)),VLOOKUP(Assessment!D19,scale,2,0)/2*(INDEX(q1aw,COLUMN(D19)-2)),"")</f>
        <v>1</v>
      </c>
      <c r="E20" s="9">
        <f t="array" ref="E20">IF(NOT(ISBLANK(Assessment!E19)),VLOOKUP(Assessment!E19,scale,2,0)/2*(INDEX(q1aw,COLUMN(E19)-2)),"")</f>
        <v>1</v>
      </c>
      <c r="F20" s="5">
        <f t="shared" si="10"/>
        <v>4</v>
      </c>
      <c r="G20" s="9">
        <f t="array" ref="G20">IF(NOT(ISBLANK(Assessment!F19)),VLOOKUP(Assessment!F19,scale,2,0)/2*(INDEX(q1bw,COLUMN(G19)-6)),"")</f>
        <v>1.5</v>
      </c>
      <c r="H20" s="9">
        <f t="array" ref="H20">IF(NOT(ISBLANK(Assessment!G19)),VLOOKUP(Assessment!G19,scale,2,0)/2*(INDEX(q1bw,COLUMN(H19)-6)),"")</f>
        <v>2</v>
      </c>
      <c r="I20" s="5">
        <f t="shared" si="11"/>
        <v>3.5</v>
      </c>
      <c r="J20" s="9">
        <f t="array" ref="J20">IF(NOT(ISBLANK(Assessment!H19)),VLOOKUP(Assessment!H19,scale,2,0)/2*(INDEX(q1cw,COLUMN(J19)-9)),"")</f>
        <v>1</v>
      </c>
      <c r="K20" s="9">
        <f t="array" ref="K20">IF(NOT(ISBLANK(Assessment!I19)),VLOOKUP(Assessment!I19,scale,2,0)/2*(INDEX(q1cw,COLUMN(K19)-9)),"")</f>
        <v>1</v>
      </c>
      <c r="L20" s="9">
        <f t="array" ref="L20">IF(NOT(ISBLANK(Assessment!J19)),VLOOKUP(Assessment!J19,scale,2,0)/2*(INDEX(q1cw,COLUMN(L19)-9)),"")</f>
        <v>0.5</v>
      </c>
      <c r="M20" s="9">
        <f t="array" ref="M20">IF(NOT(ISBLANK(Assessment!K19)),VLOOKUP(Assessment!K19,scale,2,0)/2*(INDEX(q1cw,COLUMN(M19)-9)),"")</f>
        <v>0</v>
      </c>
      <c r="N20" s="5">
        <f t="shared" si="12"/>
        <v>2.5</v>
      </c>
      <c r="O20" s="9">
        <f t="array" ref="O20">IF(NOT(ISBLANK(Assessment!L19)),VLOOKUP(Assessment!L19,scale,2,0)/2*(INDEX(q1dw,COLUMN(O19)-14)),"")</f>
        <v>2</v>
      </c>
      <c r="P20" s="9">
        <f t="array" ref="P20">IF(NOT(ISBLANK(Assessment!M19)),VLOOKUP(Assessment!M19,scale,2,0)/2*(INDEX(q1dw,COLUMN(P19)-14)),"")</f>
        <v>2</v>
      </c>
      <c r="Q20" s="9">
        <f t="array" ref="Q20">IF(NOT(ISBLANK(Assessment!N19)),VLOOKUP(Assessment!N19,scale,2,0)/2*(INDEX(q1dw,COLUMN(Q19)-14)),"")</f>
        <v>0</v>
      </c>
      <c r="R20" s="5">
        <f t="shared" si="13"/>
        <v>4</v>
      </c>
      <c r="S20" s="5">
        <f t="shared" si="14"/>
        <v>14</v>
      </c>
      <c r="T20" s="9">
        <f t="array" ref="T20">IF(NOT(ISBLANK(Assessment!O19)),VLOOKUP(Assessment!O19,scale,2,0)/2*(INDEX(q2w,COLUMN(T19)-19)),"")</f>
        <v>0</v>
      </c>
      <c r="U20" s="9">
        <f t="array" ref="U20">IF(NOT(ISBLANK(Assessment!P19)),VLOOKUP(Assessment!P19,scale,2,0)/2*(INDEX(q2w,COLUMN(U19)-19)),"")</f>
        <v>0</v>
      </c>
      <c r="V20" s="9">
        <f t="array" ref="V20">IF(NOT(ISBLANK(Assessment!Q19)),VLOOKUP(Assessment!Q19,scale,2,0)/2*(INDEX(q2w,COLUMN(V19)-19)),"")</f>
        <v>0</v>
      </c>
      <c r="W20" s="5">
        <f t="shared" si="15"/>
        <v>0</v>
      </c>
      <c r="X20" s="9">
        <f t="array" ref="X20">IF(NOT(ISBLANK(Assessment!R19)),VLOOKUP(Assessment!R19,scale,2,0)/2*(INDEX(q3w,COLUMN(X19)-23)),"")</f>
        <v>2.5</v>
      </c>
      <c r="Y20" s="9">
        <f t="array" ref="Y20">IF(NOT(ISBLANK(Assessment!S19)),VLOOKUP(Assessment!S19,scale,2,0)/2*(INDEX(q3w,COLUMN(Y19)-23)),"")</f>
        <v>0</v>
      </c>
      <c r="Z20" s="9">
        <f t="array" ref="Z20">IF(NOT(ISBLANK(Assessment!T19)),VLOOKUP(Assessment!T19,scale,2,0)/2*(INDEX(q3w,COLUMN(Z19)-23)),"")</f>
        <v>0</v>
      </c>
      <c r="AA20" s="9">
        <f t="array" ref="AA20">IF(NOT(ISBLANK(Assessment!U19)),VLOOKUP(Assessment!U19,scale,2,0)/2*(INDEX(q3w,COLUMN(AA19)-23)),"")</f>
        <v>0</v>
      </c>
      <c r="AB20" s="5">
        <f t="shared" si="16"/>
        <v>2.5</v>
      </c>
      <c r="AC20" s="9">
        <f t="array" ref="AC20">IF(NOT(ISBLANK(Assessment!V19)),VLOOKUP(Assessment!V19,scale,2,0)/2*(INDEX(q4w,COLUMN(AC19)-28)),"")</f>
        <v>0.5</v>
      </c>
      <c r="AD20" s="9">
        <f t="array" ref="AD20">IF(NOT(ISBLANK(Assessment!W19)),VLOOKUP(Assessment!W19,scale,2,0)/2*(INDEX(q4w,COLUMN(AD19)-28)),"")</f>
        <v>0</v>
      </c>
      <c r="AE20" s="9">
        <f t="array" ref="AE20">IF(NOT(ISBLANK(Assessment!X19)),VLOOKUP(Assessment!X19,scale,2,0)/2*(INDEX(q4w,COLUMN(AE19)-28)),"")</f>
        <v>0</v>
      </c>
      <c r="AF20" s="9">
        <f t="array" ref="AF20">IF(NOT(ISBLANK(Assessment!Y19)),VLOOKUP(Assessment!Y19,scale,2,0)/2*(INDEX(q4w,COLUMN(AF19)-28)),"")</f>
        <v>0</v>
      </c>
      <c r="AG20" s="9">
        <f t="array" ref="AG20">IF(NOT(ISBLANK(Assessment!Z19)),VLOOKUP(Assessment!Z19,scale,2,0)/2*(INDEX(q4w,COLUMN(AG19)-28)),"")</f>
        <v>0</v>
      </c>
      <c r="AH20" s="9">
        <f t="array" ref="AH20">IF(NOT(ISBLANK(Assessment!AA19)),VLOOKUP(Assessment!AA19,scale,2,0)/2*(INDEX(q4w,COLUMN(AH19)-28)),"")</f>
        <v>0</v>
      </c>
      <c r="AI20" s="9">
        <f t="array" ref="AI20">IF(NOT(ISBLANK(Assessment!AB19)),VLOOKUP(Assessment!AB19,scale,2,0)/2*(INDEX(q4w,COLUMN(AI19)-28)),"")</f>
        <v>1</v>
      </c>
      <c r="AJ20" s="9">
        <f t="array" ref="AJ20">IF(NOT(ISBLANK(Assessment!AC19)),VLOOKUP(Assessment!AC19,scale,2,0)/2*(INDEX(q4w,COLUMN(AJ19)-28)),"")</f>
        <v>0.5</v>
      </c>
      <c r="AK20" s="9">
        <f t="array" ref="AK20">IF(NOT(ISBLANK(Assessment!AD19)),VLOOKUP(Assessment!AD19,scale,2,0)/2*(INDEX(q4w,COLUMN(AK19)-28)),"")</f>
        <v>0</v>
      </c>
      <c r="AL20" s="9">
        <f t="array" ref="AL20">IF(NOT(ISBLANK(Assessment!AE19)),VLOOKUP(Assessment!AE19,scale,2,0)/2*(INDEX(q4w,COLUMN(AL19)-28)),"")</f>
        <v>0</v>
      </c>
      <c r="AM20" s="9">
        <f t="array" ref="AM20">IF(NOT(ISBLANK(Assessment!AF19)),VLOOKUP(Assessment!AF19,scale,2,0)/2*(INDEX(q4w,COLUMN(AM19)-28)),"")</f>
        <v>1</v>
      </c>
      <c r="AN20" s="9">
        <f t="array" ref="AN20">IF(NOT(ISBLANK(Assessment!AG19)),VLOOKUP(Assessment!AG19,scale,2,0)/2*(INDEX(q4w,COLUMN(AN19)-28)),"")</f>
        <v>0</v>
      </c>
      <c r="AO20" s="9">
        <f t="array" ref="AO20">IF(NOT(ISBLANK(Assessment!AH19)),VLOOKUP(Assessment!AH19,scale,2,0)/2*(INDEX(q4w,COLUMN(AO19)-28)),"")</f>
        <v>0</v>
      </c>
      <c r="AP20" s="9">
        <f t="array" ref="AP20">IF(NOT(ISBLANK(Assessment!AI19)),VLOOKUP(Assessment!AI19,scale,2,0)/2*(INDEX(q4w,COLUMN(AP19)-28)),"")</f>
        <v>0</v>
      </c>
      <c r="AQ20" s="5">
        <f t="shared" si="17"/>
        <v>3</v>
      </c>
      <c r="AR20" s="5">
        <f t="shared" si="18"/>
        <v>19.5</v>
      </c>
    </row>
    <row r="21" ht="12.75" customHeight="1">
      <c r="A21" s="8" t="s">
        <v>66</v>
      </c>
      <c r="B21" s="8" t="s">
        <v>67</v>
      </c>
      <c r="C21" s="9">
        <f t="array" ref="C21">IF(NOT(ISBLANK(Assessment!C20)),VLOOKUP(Assessment!C20,scale,2,0)/2*(INDEX(q1aw,COLUMN(C20)-2)),"")</f>
        <v>1</v>
      </c>
      <c r="D21" s="9">
        <f t="array" ref="D21">IF(NOT(ISBLANK(Assessment!D20)),VLOOKUP(Assessment!D20,scale,2,0)/2*(INDEX(q1aw,COLUMN(D20)-2)),"")</f>
        <v>1</v>
      </c>
      <c r="E21" s="9">
        <f t="array" ref="E21">IF(NOT(ISBLANK(Assessment!E20)),VLOOKUP(Assessment!E20,scale,2,0)/2*(INDEX(q1aw,COLUMN(E20)-2)),"")</f>
        <v>1</v>
      </c>
      <c r="F21" s="5">
        <f t="shared" si="10"/>
        <v>3</v>
      </c>
      <c r="G21" s="9">
        <f t="array" ref="G21">IF(NOT(ISBLANK(Assessment!F20)),VLOOKUP(Assessment!F20,scale,2,0)/2*(INDEX(q1bw,COLUMN(G20)-6)),"")</f>
        <v>3</v>
      </c>
      <c r="H21" s="9">
        <f t="array" ref="H21">IF(NOT(ISBLANK(Assessment!G20)),VLOOKUP(Assessment!G20,scale,2,0)/2*(INDEX(q1bw,COLUMN(H20)-6)),"")</f>
        <v>0</v>
      </c>
      <c r="I21" s="5">
        <f t="shared" si="11"/>
        <v>3</v>
      </c>
      <c r="J21" s="9">
        <f t="array" ref="J21">IF(NOT(ISBLANK(Assessment!H20)),VLOOKUP(Assessment!H20,scale,2,0)/2*(INDEX(q1cw,COLUMN(J20)-9)),"")</f>
        <v>1</v>
      </c>
      <c r="K21" s="9">
        <f t="array" ref="K21">IF(NOT(ISBLANK(Assessment!I20)),VLOOKUP(Assessment!I20,scale,2,0)/2*(INDEX(q1cw,COLUMN(K20)-9)),"")</f>
        <v>1</v>
      </c>
      <c r="L21" s="9">
        <f t="array" ref="L21">IF(NOT(ISBLANK(Assessment!J20)),VLOOKUP(Assessment!J20,scale,2,0)/2*(INDEX(q1cw,COLUMN(L20)-9)),"")</f>
        <v>0.5</v>
      </c>
      <c r="M21" s="9">
        <f t="array" ref="M21">IF(NOT(ISBLANK(Assessment!K20)),VLOOKUP(Assessment!K20,scale,2,0)/2*(INDEX(q1cw,COLUMN(M20)-9)),"")</f>
        <v>0.5</v>
      </c>
      <c r="N21" s="5">
        <f t="shared" si="12"/>
        <v>3</v>
      </c>
      <c r="O21" s="9">
        <f t="array" ref="O21">IF(NOT(ISBLANK(Assessment!L20)),VLOOKUP(Assessment!L20,scale,2,0)/2*(INDEX(q1dw,COLUMN(O20)-14)),"")</f>
        <v>2</v>
      </c>
      <c r="P21" s="9">
        <f t="array" ref="P21">IF(NOT(ISBLANK(Assessment!M20)),VLOOKUP(Assessment!M20,scale,2,0)/2*(INDEX(q1dw,COLUMN(P20)-14)),"")</f>
        <v>1</v>
      </c>
      <c r="Q21" s="9">
        <f t="array" ref="Q21">IF(NOT(ISBLANK(Assessment!N20)),VLOOKUP(Assessment!N20,scale,2,0)/2*(INDEX(q1dw,COLUMN(Q20)-14)),"")</f>
        <v>0</v>
      </c>
      <c r="R21" s="5">
        <f t="shared" si="13"/>
        <v>3</v>
      </c>
      <c r="S21" s="5">
        <f t="shared" si="14"/>
        <v>12</v>
      </c>
      <c r="T21" s="9">
        <f t="array" ref="T21">IF(NOT(ISBLANK(Assessment!O20)),VLOOKUP(Assessment!O20,scale,2,0)/2*(INDEX(q2w,COLUMN(T20)-19)),"")</f>
        <v>0</v>
      </c>
      <c r="U21" s="9">
        <f t="array" ref="U21">IF(NOT(ISBLANK(Assessment!P20)),VLOOKUP(Assessment!P20,scale,2,0)/2*(INDEX(q2w,COLUMN(U20)-19)),"")</f>
        <v>0</v>
      </c>
      <c r="V21" s="9">
        <f t="array" ref="V21">IF(NOT(ISBLANK(Assessment!Q20)),VLOOKUP(Assessment!Q20,scale,2,0)/2*(INDEX(q2w,COLUMN(V20)-19)),"")</f>
        <v>0</v>
      </c>
      <c r="W21" s="5">
        <f t="shared" si="15"/>
        <v>0</v>
      </c>
      <c r="X21" s="9">
        <f t="array" ref="X21">IF(NOT(ISBLANK(Assessment!R20)),VLOOKUP(Assessment!R20,scale,2,0)/2*(INDEX(q3w,COLUMN(X20)-23)),"")</f>
        <v>2.5</v>
      </c>
      <c r="Y21" s="9">
        <f t="array" ref="Y21">IF(NOT(ISBLANK(Assessment!S20)),VLOOKUP(Assessment!S20,scale,2,0)/2*(INDEX(q3w,COLUMN(Y20)-23)),"")</f>
        <v>0</v>
      </c>
      <c r="Z21" s="9">
        <f t="array" ref="Z21">IF(NOT(ISBLANK(Assessment!T20)),VLOOKUP(Assessment!T20,scale,2,0)/2*(INDEX(q3w,COLUMN(Z20)-23)),"")</f>
        <v>0</v>
      </c>
      <c r="AA21" s="9">
        <f t="array" ref="AA21">IF(NOT(ISBLANK(Assessment!U20)),VLOOKUP(Assessment!U20,scale,2,0)/2*(INDEX(q3w,COLUMN(AA20)-23)),"")</f>
        <v>0</v>
      </c>
      <c r="AB21" s="5">
        <f t="shared" si="16"/>
        <v>2.5</v>
      </c>
      <c r="AC21" s="9">
        <f t="array" ref="AC21">IF(NOT(ISBLANK(Assessment!V20)),VLOOKUP(Assessment!V20,scale,2,0)/2*(INDEX(q4w,COLUMN(AC20)-28)),"")</f>
        <v>0</v>
      </c>
      <c r="AD21" s="9">
        <f t="array" ref="AD21">IF(NOT(ISBLANK(Assessment!W20)),VLOOKUP(Assessment!W20,scale,2,0)/2*(INDEX(q4w,COLUMN(AD20)-28)),"")</f>
        <v>0</v>
      </c>
      <c r="AE21" s="9">
        <f t="array" ref="AE21">IF(NOT(ISBLANK(Assessment!X20)),VLOOKUP(Assessment!X20,scale,2,0)/2*(INDEX(q4w,COLUMN(AE20)-28)),"")</f>
        <v>0</v>
      </c>
      <c r="AF21" s="9">
        <f t="array" ref="AF21">IF(NOT(ISBLANK(Assessment!Y20)),VLOOKUP(Assessment!Y20,scale,2,0)/2*(INDEX(q4w,COLUMN(AF20)-28)),"")</f>
        <v>0</v>
      </c>
      <c r="AG21" s="9">
        <f t="array" ref="AG21">IF(NOT(ISBLANK(Assessment!Z20)),VLOOKUP(Assessment!Z20,scale,2,0)/2*(INDEX(q4w,COLUMN(AG20)-28)),"")</f>
        <v>0</v>
      </c>
      <c r="AH21" s="9">
        <f t="array" ref="AH21">IF(NOT(ISBLANK(Assessment!AA20)),VLOOKUP(Assessment!AA20,scale,2,0)/2*(INDEX(q4w,COLUMN(AH20)-28)),"")</f>
        <v>0</v>
      </c>
      <c r="AI21" s="9">
        <f t="array" ref="AI21">IF(NOT(ISBLANK(Assessment!AB20)),VLOOKUP(Assessment!AB20,scale,2,0)/2*(INDEX(q4w,COLUMN(AI20)-28)),"")</f>
        <v>0</v>
      </c>
      <c r="AJ21" s="9">
        <f t="array" ref="AJ21">IF(NOT(ISBLANK(Assessment!AC20)),VLOOKUP(Assessment!AC20,scale,2,0)/2*(INDEX(q4w,COLUMN(AJ20)-28)),"")</f>
        <v>0</v>
      </c>
      <c r="AK21" s="9">
        <f t="array" ref="AK21">IF(NOT(ISBLANK(Assessment!AD20)),VLOOKUP(Assessment!AD20,scale,2,0)/2*(INDEX(q4w,COLUMN(AK20)-28)),"")</f>
        <v>0</v>
      </c>
      <c r="AL21" s="9">
        <f t="array" ref="AL21">IF(NOT(ISBLANK(Assessment!AE20)),VLOOKUP(Assessment!AE20,scale,2,0)/2*(INDEX(q4w,COLUMN(AL20)-28)),"")</f>
        <v>0</v>
      </c>
      <c r="AM21" s="9">
        <f t="array" ref="AM21">IF(NOT(ISBLANK(Assessment!AF20)),VLOOKUP(Assessment!AF20,scale,2,0)/2*(INDEX(q4w,COLUMN(AM20)-28)),"")</f>
        <v>0</v>
      </c>
      <c r="AN21" s="9">
        <f t="array" ref="AN21">IF(NOT(ISBLANK(Assessment!AG20)),VLOOKUP(Assessment!AG20,scale,2,0)/2*(INDEX(q4w,COLUMN(AN20)-28)),"")</f>
        <v>0</v>
      </c>
      <c r="AO21" s="9">
        <f t="array" ref="AO21">IF(NOT(ISBLANK(Assessment!AH20)),VLOOKUP(Assessment!AH20,scale,2,0)/2*(INDEX(q4w,COLUMN(AO20)-28)),"")</f>
        <v>0</v>
      </c>
      <c r="AP21" s="9">
        <f t="array" ref="AP21">IF(NOT(ISBLANK(Assessment!AI20)),VLOOKUP(Assessment!AI20,scale,2,0)/2*(INDEX(q4w,COLUMN(AP20)-28)),"")</f>
        <v>0</v>
      </c>
      <c r="AQ21" s="5">
        <f t="shared" si="17"/>
        <v>0</v>
      </c>
      <c r="AR21" s="5">
        <f t="shared" si="18"/>
        <v>14.5</v>
      </c>
    </row>
    <row r="22" ht="12.75" customHeight="1">
      <c r="A22" s="8" t="s">
        <v>68</v>
      </c>
      <c r="B22" s="11" t="s">
        <v>69</v>
      </c>
      <c r="C22" s="9"/>
      <c r="D22" s="9"/>
      <c r="E22" s="9"/>
      <c r="F22" s="5"/>
      <c r="G22" s="9"/>
      <c r="H22" s="9"/>
      <c r="I22" s="5"/>
      <c r="J22" s="9"/>
      <c r="K22" s="9"/>
      <c r="L22" s="9"/>
      <c r="M22" s="9"/>
      <c r="N22" s="5"/>
      <c r="O22" s="9"/>
      <c r="P22" s="9"/>
      <c r="Q22" s="9"/>
      <c r="R22" s="5"/>
      <c r="S22" s="5"/>
      <c r="T22" s="9"/>
      <c r="U22" s="9"/>
      <c r="V22" s="9"/>
      <c r="W22" s="5"/>
      <c r="X22" s="9"/>
      <c r="Y22" s="9"/>
      <c r="Z22" s="9"/>
      <c r="AA22" s="9"/>
      <c r="AB22" s="5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5"/>
      <c r="AR22" s="5"/>
    </row>
    <row r="23" ht="12.75" customHeight="1">
      <c r="A23" s="8" t="s">
        <v>70</v>
      </c>
      <c r="B23" s="8" t="s">
        <v>71</v>
      </c>
      <c r="C23" s="9">
        <f t="array" ref="C23">IF(NOT(ISBLANK(Assessment!C22)),VLOOKUP(Assessment!C22,scale,2,0)/2*(INDEX(q1aw,COLUMN(C22)-2)),"")</f>
        <v>2</v>
      </c>
      <c r="D23" s="9">
        <f t="array" ref="D23">IF(NOT(ISBLANK(Assessment!D22)),VLOOKUP(Assessment!D22,scale,2,0)/2*(INDEX(q1aw,COLUMN(D22)-2)),"")</f>
        <v>1</v>
      </c>
      <c r="E23" s="9">
        <f t="array" ref="E23">IF(NOT(ISBLANK(Assessment!E22)),VLOOKUP(Assessment!E22,scale,2,0)/2*(INDEX(q1aw,COLUMN(E22)-2)),"")</f>
        <v>1</v>
      </c>
      <c r="F23" s="5">
        <f t="shared" ref="F23:F27" si="19">SUM(C23:E23)</f>
        <v>4</v>
      </c>
      <c r="G23" s="9">
        <f t="array" ref="G23">IF(NOT(ISBLANK(Assessment!F22)),VLOOKUP(Assessment!F22,scale,2,0)/2*(INDEX(q1bw,COLUMN(G22)-6)),"")</f>
        <v>3</v>
      </c>
      <c r="H23" s="9">
        <f t="array" ref="H23">IF(NOT(ISBLANK(Assessment!G22)),VLOOKUP(Assessment!G22,scale,2,0)/2*(INDEX(q1bw,COLUMN(H22)-6)),"")</f>
        <v>2</v>
      </c>
      <c r="I23" s="5">
        <f t="shared" ref="I23:I27" si="20">SUM(G23:H23)</f>
        <v>5</v>
      </c>
      <c r="J23" s="9">
        <f t="array" ref="J23">IF(NOT(ISBLANK(Assessment!H22)),VLOOKUP(Assessment!H22,scale,2,0)/2*(INDEX(q1cw,COLUMN(J22)-9)),"")</f>
        <v>1</v>
      </c>
      <c r="K23" s="9">
        <f t="array" ref="K23">IF(NOT(ISBLANK(Assessment!I22)),VLOOKUP(Assessment!I22,scale,2,0)/2*(INDEX(q1cw,COLUMN(K22)-9)),"")</f>
        <v>1</v>
      </c>
      <c r="L23" s="9">
        <f t="array" ref="L23">IF(NOT(ISBLANK(Assessment!J22)),VLOOKUP(Assessment!J22,scale,2,0)/2*(INDEX(q1cw,COLUMN(L22)-9)),"")</f>
        <v>0.5</v>
      </c>
      <c r="M23" s="9">
        <f t="array" ref="M23">IF(NOT(ISBLANK(Assessment!K22)),VLOOKUP(Assessment!K22,scale,2,0)/2*(INDEX(q1cw,COLUMN(M22)-9)),"")</f>
        <v>0.5</v>
      </c>
      <c r="N23" s="5">
        <f t="shared" ref="N23:N27" si="21">SUM(J23:M23)</f>
        <v>3</v>
      </c>
      <c r="O23" s="9">
        <f t="array" ref="O23">IF(NOT(ISBLANK(Assessment!L22)),VLOOKUP(Assessment!L22,scale,2,0)/2*(INDEX(q1dw,COLUMN(O22)-14)),"")</f>
        <v>2</v>
      </c>
      <c r="P23" s="9">
        <f t="array" ref="P23">IF(NOT(ISBLANK(Assessment!M22)),VLOOKUP(Assessment!M22,scale,2,0)/2*(INDEX(q1dw,COLUMN(P22)-14)),"")</f>
        <v>2</v>
      </c>
      <c r="Q23" s="9">
        <f t="array" ref="Q23">IF(NOT(ISBLANK(Assessment!N22)),VLOOKUP(Assessment!N22,scale,2,0)/2*(INDEX(q1dw,COLUMN(Q22)-14)),"")</f>
        <v>0</v>
      </c>
      <c r="R23" s="5">
        <f t="shared" ref="R23:R27" si="22">SUM(O23:Q23)</f>
        <v>4</v>
      </c>
      <c r="S23" s="5">
        <f t="shared" ref="S23:S27" si="23">F23+I23+N23+R23</f>
        <v>16</v>
      </c>
      <c r="T23" s="9">
        <f t="array" ref="T23">IF(NOT(ISBLANK(Assessment!O22)),VLOOKUP(Assessment!O22,scale,2,0)/2*(INDEX(q2w,COLUMN(T22)-19)),"")</f>
        <v>4</v>
      </c>
      <c r="U23" s="9">
        <f t="array" ref="U23">IF(NOT(ISBLANK(Assessment!P22)),VLOOKUP(Assessment!P22,scale,2,0)/2*(INDEX(q2w,COLUMN(U22)-19)),"")</f>
        <v>0</v>
      </c>
      <c r="V23" s="9">
        <f t="array" ref="V23">IF(NOT(ISBLANK(Assessment!Q22)),VLOOKUP(Assessment!Q22,scale,2,0)/2*(INDEX(q2w,COLUMN(V22)-19)),"")</f>
        <v>0</v>
      </c>
      <c r="W23" s="5">
        <f t="shared" ref="W23:W27" si="24">SUM(T23:V23)</f>
        <v>4</v>
      </c>
      <c r="X23" s="9">
        <f t="array" ref="X23">IF(NOT(ISBLANK(Assessment!R22)),VLOOKUP(Assessment!R22,scale,2,0)/2*(INDEX(q3w,COLUMN(X22)-23)),"")</f>
        <v>2.5</v>
      </c>
      <c r="Y23" s="9">
        <f t="array" ref="Y23">IF(NOT(ISBLANK(Assessment!S22)),VLOOKUP(Assessment!S22,scale,2,0)/2*(INDEX(q3w,COLUMN(Y22)-23)),"")</f>
        <v>5</v>
      </c>
      <c r="Z23" s="9">
        <f t="array" ref="Z23">IF(NOT(ISBLANK(Assessment!T22)),VLOOKUP(Assessment!T22,scale,2,0)/2*(INDEX(q3w,COLUMN(Z22)-23)),"")</f>
        <v>3</v>
      </c>
      <c r="AA23" s="9">
        <f t="array" ref="AA23">IF(NOT(ISBLANK(Assessment!U22)),VLOOKUP(Assessment!U22,scale,2,0)/2*(INDEX(q3w,COLUMN(AA22)-23)),"")</f>
        <v>2</v>
      </c>
      <c r="AB23" s="5">
        <f t="shared" ref="AB23:AB27" si="25">SUM(X23:AA23)</f>
        <v>12.5</v>
      </c>
      <c r="AC23" s="9">
        <f t="array" ref="AC23">IF(NOT(ISBLANK(Assessment!V22)),VLOOKUP(Assessment!V22,scale,2,0)/2*(INDEX(q4w,COLUMN(AC22)-28)),"")</f>
        <v>1</v>
      </c>
      <c r="AD23" s="9">
        <f t="array" ref="AD23">IF(NOT(ISBLANK(Assessment!W22)),VLOOKUP(Assessment!W22,scale,2,0)/2*(INDEX(q4w,COLUMN(AD22)-28)),"")</f>
        <v>1</v>
      </c>
      <c r="AE23" s="9">
        <f t="array" ref="AE23">IF(NOT(ISBLANK(Assessment!X22)),VLOOKUP(Assessment!X22,scale,2,0)/2*(INDEX(q4w,COLUMN(AE22)-28)),"")</f>
        <v>1</v>
      </c>
      <c r="AF23" s="9">
        <f t="array" ref="AF23">IF(NOT(ISBLANK(Assessment!Y22)),VLOOKUP(Assessment!Y22,scale,2,0)/2*(INDEX(q4w,COLUMN(AF22)-28)),"")</f>
        <v>2</v>
      </c>
      <c r="AG23" s="9">
        <f t="array" ref="AG23">IF(NOT(ISBLANK(Assessment!Z22)),VLOOKUP(Assessment!Z22,scale,2,0)/2*(INDEX(q4w,COLUMN(AG22)-28)),"")</f>
        <v>1</v>
      </c>
      <c r="AH23" s="9">
        <f t="array" ref="AH23">IF(NOT(ISBLANK(Assessment!AA22)),VLOOKUP(Assessment!AA22,scale,2,0)/2*(INDEX(q4w,COLUMN(AH22)-28)),"")</f>
        <v>1</v>
      </c>
      <c r="AI23" s="9">
        <f t="array" ref="AI23">IF(NOT(ISBLANK(Assessment!AB22)),VLOOKUP(Assessment!AB22,scale,2,0)/2*(INDEX(q4w,COLUMN(AI22)-28)),"")</f>
        <v>1</v>
      </c>
      <c r="AJ23" s="9">
        <f t="array" ref="AJ23">IF(NOT(ISBLANK(Assessment!AC22)),VLOOKUP(Assessment!AC22,scale,2,0)/2*(INDEX(q4w,COLUMN(AJ22)-28)),"")</f>
        <v>0.5</v>
      </c>
      <c r="AK23" s="9">
        <f t="array" ref="AK23">IF(NOT(ISBLANK(Assessment!AD22)),VLOOKUP(Assessment!AD22,scale,2,0)/2*(INDEX(q4w,COLUMN(AK22)-28)),"")</f>
        <v>1</v>
      </c>
      <c r="AL23" s="9">
        <f t="array" ref="AL23">IF(NOT(ISBLANK(Assessment!AE22)),VLOOKUP(Assessment!AE22,scale,2,0)/2*(INDEX(q4w,COLUMN(AL22)-28)),"")</f>
        <v>1</v>
      </c>
      <c r="AM23" s="9">
        <f t="array" ref="AM23">IF(NOT(ISBLANK(Assessment!AF22)),VLOOKUP(Assessment!AF22,scale,2,0)/2*(INDEX(q4w,COLUMN(AM22)-28)),"")</f>
        <v>1</v>
      </c>
      <c r="AN23" s="9">
        <f t="array" ref="AN23">IF(NOT(ISBLANK(Assessment!AG22)),VLOOKUP(Assessment!AG22,scale,2,0)/2*(INDEX(q4w,COLUMN(AN22)-28)),"")</f>
        <v>0.5</v>
      </c>
      <c r="AO23" s="9">
        <f t="array" ref="AO23">IF(NOT(ISBLANK(Assessment!AH22)),VLOOKUP(Assessment!AH22,scale,2,0)/2*(INDEX(q4w,COLUMN(AO22)-28)),"")</f>
        <v>2</v>
      </c>
      <c r="AP23" s="9">
        <f t="array" ref="AP23">IF(NOT(ISBLANK(Assessment!AI22)),VLOOKUP(Assessment!AI22,scale,2,0)/2*(INDEX(q4w,COLUMN(AP22)-28)),"")</f>
        <v>1</v>
      </c>
      <c r="AQ23" s="5">
        <f t="shared" ref="AQ23:AQ27" si="26">SUM(AC23:AP23)</f>
        <v>15</v>
      </c>
      <c r="AR23" s="5">
        <f t="shared" ref="AR23:AR27" si="27">S23+W23+AB23+AQ23</f>
        <v>47.5</v>
      </c>
    </row>
    <row r="24" ht="12.75" customHeight="1">
      <c r="A24" s="8" t="s">
        <v>72</v>
      </c>
      <c r="B24" s="8" t="s">
        <v>73</v>
      </c>
      <c r="C24" s="9">
        <f t="array" ref="C24">IF(NOT(ISBLANK(Assessment!C23)),VLOOKUP(Assessment!C23,scale,2,0)/2*(INDEX(q1aw,COLUMN(C23)-2)),"")</f>
        <v>2</v>
      </c>
      <c r="D24" s="9">
        <f t="array" ref="D24">IF(NOT(ISBLANK(Assessment!D23)),VLOOKUP(Assessment!D23,scale,2,0)/2*(INDEX(q1aw,COLUMN(D23)-2)),"")</f>
        <v>1</v>
      </c>
      <c r="E24" s="9">
        <f t="array" ref="E24">IF(NOT(ISBLANK(Assessment!E23)),VLOOKUP(Assessment!E23,scale,2,0)/2*(INDEX(q1aw,COLUMN(E23)-2)),"")</f>
        <v>1</v>
      </c>
      <c r="F24" s="5">
        <f t="shared" si="19"/>
        <v>4</v>
      </c>
      <c r="G24" s="9">
        <f t="array" ref="G24">IF(NOT(ISBLANK(Assessment!F23)),VLOOKUP(Assessment!F23,scale,2,0)/2*(INDEX(q1bw,COLUMN(G23)-6)),"")</f>
        <v>3</v>
      </c>
      <c r="H24" s="9">
        <f t="array" ref="H24">IF(NOT(ISBLANK(Assessment!G23)),VLOOKUP(Assessment!G23,scale,2,0)/2*(INDEX(q1bw,COLUMN(H23)-6)),"")</f>
        <v>0</v>
      </c>
      <c r="I24" s="5">
        <f t="shared" si="20"/>
        <v>3</v>
      </c>
      <c r="J24" s="9">
        <f t="array" ref="J24">IF(NOT(ISBLANK(Assessment!H23)),VLOOKUP(Assessment!H23,scale,2,0)/2*(INDEX(q1cw,COLUMN(J23)-9)),"")</f>
        <v>2</v>
      </c>
      <c r="K24" s="9">
        <f t="array" ref="K24">IF(NOT(ISBLANK(Assessment!I23)),VLOOKUP(Assessment!I23,scale,2,0)/2*(INDEX(q1cw,COLUMN(K23)-9)),"")</f>
        <v>1</v>
      </c>
      <c r="L24" s="9">
        <f t="array" ref="L24">IF(NOT(ISBLANK(Assessment!J23)),VLOOKUP(Assessment!J23,scale,2,0)/2*(INDEX(q1cw,COLUMN(L23)-9)),"")</f>
        <v>1</v>
      </c>
      <c r="M24" s="9">
        <f t="array" ref="M24">IF(NOT(ISBLANK(Assessment!K23)),VLOOKUP(Assessment!K23,scale,2,0)/2*(INDEX(q1cw,COLUMN(M23)-9)),"")</f>
        <v>0</v>
      </c>
      <c r="N24" s="5">
        <f t="shared" si="21"/>
        <v>4</v>
      </c>
      <c r="O24" s="9">
        <f t="array" ref="O24">IF(NOT(ISBLANK(Assessment!L23)),VLOOKUP(Assessment!L23,scale,2,0)/2*(INDEX(q1dw,COLUMN(O23)-14)),"")</f>
        <v>2</v>
      </c>
      <c r="P24" s="9">
        <f t="array" ref="P24">IF(NOT(ISBLANK(Assessment!M23)),VLOOKUP(Assessment!M23,scale,2,0)/2*(INDEX(q1dw,COLUMN(P23)-14)),"")</f>
        <v>2</v>
      </c>
      <c r="Q24" s="9">
        <f t="array" ref="Q24">IF(NOT(ISBLANK(Assessment!N23)),VLOOKUP(Assessment!N23,scale,2,0)/2*(INDEX(q1dw,COLUMN(Q23)-14)),"")</f>
        <v>0</v>
      </c>
      <c r="R24" s="5">
        <f t="shared" si="22"/>
        <v>4</v>
      </c>
      <c r="S24" s="5">
        <f t="shared" si="23"/>
        <v>15</v>
      </c>
      <c r="T24" s="9">
        <f t="array" ref="T24">IF(NOT(ISBLANK(Assessment!O23)),VLOOKUP(Assessment!O23,scale,2,0)/2*(INDEX(q2w,COLUMN(T23)-19)),"")</f>
        <v>8</v>
      </c>
      <c r="U24" s="9">
        <f t="array" ref="U24">IF(NOT(ISBLANK(Assessment!P23)),VLOOKUP(Assessment!P23,scale,2,0)/2*(INDEX(q2w,COLUMN(U23)-19)),"")</f>
        <v>8</v>
      </c>
      <c r="V24" s="9">
        <f t="array" ref="V24">IF(NOT(ISBLANK(Assessment!Q23)),VLOOKUP(Assessment!Q23,scale,2,0)/2*(INDEX(q2w,COLUMN(V23)-19)),"")</f>
        <v>2</v>
      </c>
      <c r="W24" s="5">
        <f t="shared" si="24"/>
        <v>18</v>
      </c>
      <c r="X24" s="9">
        <f t="array" ref="X24">IF(NOT(ISBLANK(Assessment!R23)),VLOOKUP(Assessment!R23,scale,2,0)/2*(INDEX(q3w,COLUMN(X23)-23)),"")</f>
        <v>5</v>
      </c>
      <c r="Y24" s="9">
        <f t="array" ref="Y24">IF(NOT(ISBLANK(Assessment!S23)),VLOOKUP(Assessment!S23,scale,2,0)/2*(INDEX(q3w,COLUMN(Y23)-23)),"")</f>
        <v>5</v>
      </c>
      <c r="Z24" s="9">
        <f t="array" ref="Z24">IF(NOT(ISBLANK(Assessment!T23)),VLOOKUP(Assessment!T23,scale,2,0)/2*(INDEX(q3w,COLUMN(Z23)-23)),"")</f>
        <v>3</v>
      </c>
      <c r="AA24" s="9">
        <f t="array" ref="AA24">IF(NOT(ISBLANK(Assessment!U23)),VLOOKUP(Assessment!U23,scale,2,0)/2*(INDEX(q3w,COLUMN(AA23)-23)),"")</f>
        <v>2</v>
      </c>
      <c r="AB24" s="5">
        <f t="shared" si="25"/>
        <v>15</v>
      </c>
      <c r="AC24" s="9">
        <f t="array" ref="AC24">IF(NOT(ISBLANK(Assessment!V23)),VLOOKUP(Assessment!V23,scale,2,0)/2*(INDEX(q4w,COLUMN(AC23)-28)),"")</f>
        <v>1</v>
      </c>
      <c r="AD24" s="9">
        <f t="array" ref="AD24">IF(NOT(ISBLANK(Assessment!W23)),VLOOKUP(Assessment!W23,scale,2,0)/2*(INDEX(q4w,COLUMN(AD23)-28)),"")</f>
        <v>0.5</v>
      </c>
      <c r="AE24" s="9">
        <f t="array" ref="AE24">IF(NOT(ISBLANK(Assessment!X23)),VLOOKUP(Assessment!X23,scale,2,0)/2*(INDEX(q4w,COLUMN(AE23)-28)),"")</f>
        <v>2</v>
      </c>
      <c r="AF24" s="9">
        <f t="array" ref="AF24">IF(NOT(ISBLANK(Assessment!Y23)),VLOOKUP(Assessment!Y23,scale,2,0)/2*(INDEX(q4w,COLUMN(AF23)-28)),"")</f>
        <v>4</v>
      </c>
      <c r="AG24" s="9">
        <f t="array" ref="AG24">IF(NOT(ISBLANK(Assessment!Z23)),VLOOKUP(Assessment!Z23,scale,2,0)/2*(INDEX(q4w,COLUMN(AG23)-28)),"")</f>
        <v>1</v>
      </c>
      <c r="AH24" s="9">
        <f t="array" ref="AH24">IF(NOT(ISBLANK(Assessment!AA23)),VLOOKUP(Assessment!AA23,scale,2,0)/2*(INDEX(q4w,COLUMN(AH23)-28)),"")</f>
        <v>1</v>
      </c>
      <c r="AI24" s="9">
        <f t="array" ref="AI24">IF(NOT(ISBLANK(Assessment!AB23)),VLOOKUP(Assessment!AB23,scale,2,0)/2*(INDEX(q4w,COLUMN(AI23)-28)),"")</f>
        <v>1</v>
      </c>
      <c r="AJ24" s="9">
        <f t="array" ref="AJ24">IF(NOT(ISBLANK(Assessment!AC23)),VLOOKUP(Assessment!AC23,scale,2,0)/2*(INDEX(q4w,COLUMN(AJ23)-28)),"")</f>
        <v>1</v>
      </c>
      <c r="AK24" s="9">
        <f t="array" ref="AK24">IF(NOT(ISBLANK(Assessment!AD23)),VLOOKUP(Assessment!AD23,scale,2,0)/2*(INDEX(q4w,COLUMN(AK23)-28)),"")</f>
        <v>2</v>
      </c>
      <c r="AL24" s="9">
        <f t="array" ref="AL24">IF(NOT(ISBLANK(Assessment!AE23)),VLOOKUP(Assessment!AE23,scale,2,0)/2*(INDEX(q4w,COLUMN(AL23)-28)),"")</f>
        <v>1</v>
      </c>
      <c r="AM24" s="9">
        <f t="array" ref="AM24">IF(NOT(ISBLANK(Assessment!AF23)),VLOOKUP(Assessment!AF23,scale,2,0)/2*(INDEX(q4w,COLUMN(AM23)-28)),"")</f>
        <v>1</v>
      </c>
      <c r="AN24" s="9">
        <f t="array" ref="AN24">IF(NOT(ISBLANK(Assessment!AG23)),VLOOKUP(Assessment!AG23,scale,2,0)/2*(INDEX(q4w,COLUMN(AN23)-28)),"")</f>
        <v>1</v>
      </c>
      <c r="AO24" s="9">
        <f t="array" ref="AO24">IF(NOT(ISBLANK(Assessment!AH23)),VLOOKUP(Assessment!AH23,scale,2,0)/2*(INDEX(q4w,COLUMN(AO23)-28)),"")</f>
        <v>2</v>
      </c>
      <c r="AP24" s="9">
        <f t="array" ref="AP24">IF(NOT(ISBLANK(Assessment!AI23)),VLOOKUP(Assessment!AI23,scale,2,0)/2*(INDEX(q4w,COLUMN(AP23)-28)),"")</f>
        <v>1</v>
      </c>
      <c r="AQ24" s="5">
        <f t="shared" si="26"/>
        <v>19.5</v>
      </c>
      <c r="AR24" s="5">
        <f t="shared" si="27"/>
        <v>67.5</v>
      </c>
    </row>
    <row r="25" ht="12.75" customHeight="1">
      <c r="A25" s="8" t="s">
        <v>74</v>
      </c>
      <c r="B25" s="8" t="s">
        <v>75</v>
      </c>
      <c r="C25" s="9">
        <f t="array" ref="C25">IF(NOT(ISBLANK(Assessment!C24)),VLOOKUP(Assessment!C24,scale,2,0)/2*(INDEX(q1aw,COLUMN(C24)-2)),"")</f>
        <v>2</v>
      </c>
      <c r="D25" s="9">
        <f t="array" ref="D25">IF(NOT(ISBLANK(Assessment!D24)),VLOOKUP(Assessment!D24,scale,2,0)/2*(INDEX(q1aw,COLUMN(D24)-2)),"")</f>
        <v>1</v>
      </c>
      <c r="E25" s="9">
        <f t="array" ref="E25">IF(NOT(ISBLANK(Assessment!E24)),VLOOKUP(Assessment!E24,scale,2,0)/2*(INDEX(q1aw,COLUMN(E24)-2)),"")</f>
        <v>1</v>
      </c>
      <c r="F25" s="5">
        <f t="shared" si="19"/>
        <v>4</v>
      </c>
      <c r="G25" s="9">
        <f t="array" ref="G25">IF(NOT(ISBLANK(Assessment!F24)),VLOOKUP(Assessment!F24,scale,2,0)/2*(INDEX(q1bw,COLUMN(G24)-6)),"")</f>
        <v>3</v>
      </c>
      <c r="H25" s="9">
        <f t="array" ref="H25">IF(NOT(ISBLANK(Assessment!G24)),VLOOKUP(Assessment!G24,scale,2,0)/2*(INDEX(q1bw,COLUMN(H24)-6)),"")</f>
        <v>0</v>
      </c>
      <c r="I25" s="5">
        <f t="shared" si="20"/>
        <v>3</v>
      </c>
      <c r="J25" s="9">
        <f t="array" ref="J25">IF(NOT(ISBLANK(Assessment!H24)),VLOOKUP(Assessment!H24,scale,2,0)/2*(INDEX(q1cw,COLUMN(J24)-9)),"")</f>
        <v>1</v>
      </c>
      <c r="K25" s="9">
        <f t="array" ref="K25">IF(NOT(ISBLANK(Assessment!I24)),VLOOKUP(Assessment!I24,scale,2,0)/2*(INDEX(q1cw,COLUMN(K24)-9)),"")</f>
        <v>1</v>
      </c>
      <c r="L25" s="9">
        <f t="array" ref="L25">IF(NOT(ISBLANK(Assessment!J24)),VLOOKUP(Assessment!J24,scale,2,0)/2*(INDEX(q1cw,COLUMN(L24)-9)),"")</f>
        <v>0.5</v>
      </c>
      <c r="M25" s="9">
        <f t="array" ref="M25">IF(NOT(ISBLANK(Assessment!K24)),VLOOKUP(Assessment!K24,scale,2,0)/2*(INDEX(q1cw,COLUMN(M24)-9)),"")</f>
        <v>0.5</v>
      </c>
      <c r="N25" s="5">
        <f t="shared" si="21"/>
        <v>3</v>
      </c>
      <c r="O25" s="9">
        <f t="array" ref="O25">IF(NOT(ISBLANK(Assessment!L24)),VLOOKUP(Assessment!L24,scale,2,0)/2*(INDEX(q1dw,COLUMN(O24)-14)),"")</f>
        <v>1</v>
      </c>
      <c r="P25" s="9">
        <f t="array" ref="P25">IF(NOT(ISBLANK(Assessment!M24)),VLOOKUP(Assessment!M24,scale,2,0)/2*(INDEX(q1dw,COLUMN(P24)-14)),"")</f>
        <v>2</v>
      </c>
      <c r="Q25" s="9">
        <f t="array" ref="Q25">IF(NOT(ISBLANK(Assessment!N24)),VLOOKUP(Assessment!N24,scale,2,0)/2*(INDEX(q1dw,COLUMN(Q24)-14)),"")</f>
        <v>0</v>
      </c>
      <c r="R25" s="5">
        <f t="shared" si="22"/>
        <v>3</v>
      </c>
      <c r="S25" s="5">
        <f t="shared" si="23"/>
        <v>13</v>
      </c>
      <c r="T25" s="9">
        <f t="array" ref="T25">IF(NOT(ISBLANK(Assessment!O24)),VLOOKUP(Assessment!O24,scale,2,0)/2*(INDEX(q2w,COLUMN(T24)-19)),"")</f>
        <v>4</v>
      </c>
      <c r="U25" s="9">
        <f t="array" ref="U25">IF(NOT(ISBLANK(Assessment!P24)),VLOOKUP(Assessment!P24,scale,2,0)/2*(INDEX(q2w,COLUMN(U24)-19)),"")</f>
        <v>0</v>
      </c>
      <c r="V25" s="9">
        <f t="array" ref="V25">IF(NOT(ISBLANK(Assessment!Q24)),VLOOKUP(Assessment!Q24,scale,2,0)/2*(INDEX(q2w,COLUMN(V24)-19)),"")</f>
        <v>0</v>
      </c>
      <c r="W25" s="5">
        <f t="shared" si="24"/>
        <v>4</v>
      </c>
      <c r="X25" s="9">
        <f t="array" ref="X25">IF(NOT(ISBLANK(Assessment!R24)),VLOOKUP(Assessment!R24,scale,2,0)/2*(INDEX(q3w,COLUMN(X24)-23)),"")</f>
        <v>2.5</v>
      </c>
      <c r="Y25" s="9">
        <f t="array" ref="Y25">IF(NOT(ISBLANK(Assessment!S24)),VLOOKUP(Assessment!S24,scale,2,0)/2*(INDEX(q3w,COLUMN(Y24)-23)),"")</f>
        <v>5</v>
      </c>
      <c r="Z25" s="9">
        <f t="array" ref="Z25">IF(NOT(ISBLANK(Assessment!T24)),VLOOKUP(Assessment!T24,scale,2,0)/2*(INDEX(q3w,COLUMN(Z24)-23)),"")</f>
        <v>0</v>
      </c>
      <c r="AA25" s="9">
        <f t="array" ref="AA25">IF(NOT(ISBLANK(Assessment!U24)),VLOOKUP(Assessment!U24,scale,2,0)/2*(INDEX(q3w,COLUMN(AA24)-23)),"")</f>
        <v>0</v>
      </c>
      <c r="AB25" s="5">
        <f t="shared" si="25"/>
        <v>7.5</v>
      </c>
      <c r="AC25" s="9">
        <f t="array" ref="AC25">IF(NOT(ISBLANK(Assessment!V24)),VLOOKUP(Assessment!V24,scale,2,0)/2*(INDEX(q4w,COLUMN(AC24)-28)),"")</f>
        <v>1</v>
      </c>
      <c r="AD25" s="9">
        <f t="array" ref="AD25">IF(NOT(ISBLANK(Assessment!W24)),VLOOKUP(Assessment!W24,scale,2,0)/2*(INDEX(q4w,COLUMN(AD24)-28)),"")</f>
        <v>0</v>
      </c>
      <c r="AE25" s="9">
        <f t="array" ref="AE25">IF(NOT(ISBLANK(Assessment!X24)),VLOOKUP(Assessment!X24,scale,2,0)/2*(INDEX(q4w,COLUMN(AE24)-28)),"")</f>
        <v>0</v>
      </c>
      <c r="AF25" s="9">
        <f t="array" ref="AF25">IF(NOT(ISBLANK(Assessment!Y24)),VLOOKUP(Assessment!Y24,scale,2,0)/2*(INDEX(q4w,COLUMN(AF24)-28)),"")</f>
        <v>0</v>
      </c>
      <c r="AG25" s="9">
        <f t="array" ref="AG25">IF(NOT(ISBLANK(Assessment!Z24)),VLOOKUP(Assessment!Z24,scale,2,0)/2*(INDEX(q4w,COLUMN(AG24)-28)),"")</f>
        <v>0</v>
      </c>
      <c r="AH25" s="9">
        <f t="array" ref="AH25">IF(NOT(ISBLANK(Assessment!AA24)),VLOOKUP(Assessment!AA24,scale,2,0)/2*(INDEX(q4w,COLUMN(AH24)-28)),"")</f>
        <v>1</v>
      </c>
      <c r="AI25" s="9">
        <f t="array" ref="AI25">IF(NOT(ISBLANK(Assessment!AB24)),VLOOKUP(Assessment!AB24,scale,2,0)/2*(INDEX(q4w,COLUMN(AI24)-28)),"")</f>
        <v>1</v>
      </c>
      <c r="AJ25" s="9">
        <f t="array" ref="AJ25">IF(NOT(ISBLANK(Assessment!AC24)),VLOOKUP(Assessment!AC24,scale,2,0)/2*(INDEX(q4w,COLUMN(AJ24)-28)),"")</f>
        <v>1</v>
      </c>
      <c r="AK25" s="9">
        <f t="array" ref="AK25">IF(NOT(ISBLANK(Assessment!AD24)),VLOOKUP(Assessment!AD24,scale,2,0)/2*(INDEX(q4w,COLUMN(AK24)-28)),"")</f>
        <v>2</v>
      </c>
      <c r="AL25" s="9">
        <f t="array" ref="AL25">IF(NOT(ISBLANK(Assessment!AE24)),VLOOKUP(Assessment!AE24,scale,2,0)/2*(INDEX(q4w,COLUMN(AL24)-28)),"")</f>
        <v>1</v>
      </c>
      <c r="AM25" s="9">
        <f t="array" ref="AM25">IF(NOT(ISBLANK(Assessment!AF24)),VLOOKUP(Assessment!AF24,scale,2,0)/2*(INDEX(q4w,COLUMN(AM24)-28)),"")</f>
        <v>1</v>
      </c>
      <c r="AN25" s="9">
        <f t="array" ref="AN25">IF(NOT(ISBLANK(Assessment!AG24)),VLOOKUP(Assessment!AG24,scale,2,0)/2*(INDEX(q4w,COLUMN(AN24)-28)),"")</f>
        <v>1</v>
      </c>
      <c r="AO25" s="9">
        <f t="array" ref="AO25">IF(NOT(ISBLANK(Assessment!AH24)),VLOOKUP(Assessment!AH24,scale,2,0)/2*(INDEX(q4w,COLUMN(AO24)-28)),"")</f>
        <v>0</v>
      </c>
      <c r="AP25" s="9">
        <f t="array" ref="AP25">IF(NOT(ISBLANK(Assessment!AI24)),VLOOKUP(Assessment!AI24,scale,2,0)/2*(INDEX(q4w,COLUMN(AP24)-28)),"")</f>
        <v>1</v>
      </c>
      <c r="AQ25" s="5">
        <f t="shared" si="26"/>
        <v>10</v>
      </c>
      <c r="AR25" s="5">
        <f t="shared" si="27"/>
        <v>34.5</v>
      </c>
    </row>
    <row r="26" ht="12.75" customHeight="1">
      <c r="A26" s="8" t="s">
        <v>76</v>
      </c>
      <c r="B26" s="8" t="s">
        <v>77</v>
      </c>
      <c r="C26" s="9">
        <f t="array" ref="C26">IF(NOT(ISBLANK(Assessment!C25)),VLOOKUP(Assessment!C25,scale,2,0)/2*(INDEX(q1aw,COLUMN(C25)-2)),"")</f>
        <v>2</v>
      </c>
      <c r="D26" s="9">
        <f t="array" ref="D26">IF(NOT(ISBLANK(Assessment!D25)),VLOOKUP(Assessment!D25,scale,2,0)/2*(INDEX(q1aw,COLUMN(D25)-2)),"")</f>
        <v>1</v>
      </c>
      <c r="E26" s="9">
        <f t="array" ref="E26">IF(NOT(ISBLANK(Assessment!E25)),VLOOKUP(Assessment!E25,scale,2,0)/2*(INDEX(q1aw,COLUMN(E25)-2)),"")</f>
        <v>1</v>
      </c>
      <c r="F26" s="5">
        <f t="shared" si="19"/>
        <v>4</v>
      </c>
      <c r="G26" s="9">
        <f t="array" ref="G26">IF(NOT(ISBLANK(Assessment!F25)),VLOOKUP(Assessment!F25,scale,2,0)/2*(INDEX(q1bw,COLUMN(G25)-6)),"")</f>
        <v>3</v>
      </c>
      <c r="H26" s="9">
        <f t="array" ref="H26">IF(NOT(ISBLANK(Assessment!G25)),VLOOKUP(Assessment!G25,scale,2,0)/2*(INDEX(q1bw,COLUMN(H25)-6)),"")</f>
        <v>0</v>
      </c>
      <c r="I26" s="5">
        <f t="shared" si="20"/>
        <v>3</v>
      </c>
      <c r="J26" s="9">
        <f t="array" ref="J26">IF(NOT(ISBLANK(Assessment!H25)),VLOOKUP(Assessment!H25,scale,2,0)/2*(INDEX(q1cw,COLUMN(J25)-9)),"")</f>
        <v>1</v>
      </c>
      <c r="K26" s="9">
        <f t="array" ref="K26">IF(NOT(ISBLANK(Assessment!I25)),VLOOKUP(Assessment!I25,scale,2,0)/2*(INDEX(q1cw,COLUMN(K25)-9)),"")</f>
        <v>0.5</v>
      </c>
      <c r="L26" s="9">
        <f t="array" ref="L26">IF(NOT(ISBLANK(Assessment!J25)),VLOOKUP(Assessment!J25,scale,2,0)/2*(INDEX(q1cw,COLUMN(L25)-9)),"")</f>
        <v>0</v>
      </c>
      <c r="M26" s="9">
        <f t="array" ref="M26">IF(NOT(ISBLANK(Assessment!K25)),VLOOKUP(Assessment!K25,scale,2,0)/2*(INDEX(q1cw,COLUMN(M25)-9)),"")</f>
        <v>0</v>
      </c>
      <c r="N26" s="5">
        <f t="shared" si="21"/>
        <v>1.5</v>
      </c>
      <c r="O26" s="9">
        <f t="array" ref="O26">IF(NOT(ISBLANK(Assessment!L25)),VLOOKUP(Assessment!L25,scale,2,0)/2*(INDEX(q1dw,COLUMN(O25)-14)),"")</f>
        <v>2</v>
      </c>
      <c r="P26" s="9">
        <f t="array" ref="P26">IF(NOT(ISBLANK(Assessment!M25)),VLOOKUP(Assessment!M25,scale,2,0)/2*(INDEX(q1dw,COLUMN(P25)-14)),"")</f>
        <v>2</v>
      </c>
      <c r="Q26" s="9">
        <f t="array" ref="Q26">IF(NOT(ISBLANK(Assessment!N25)),VLOOKUP(Assessment!N25,scale,2,0)/2*(INDEX(q1dw,COLUMN(Q25)-14)),"")</f>
        <v>0</v>
      </c>
      <c r="R26" s="5">
        <f t="shared" si="22"/>
        <v>4</v>
      </c>
      <c r="S26" s="5">
        <f t="shared" si="23"/>
        <v>12.5</v>
      </c>
      <c r="T26" s="9">
        <f t="array" ref="T26">IF(NOT(ISBLANK(Assessment!O25)),VLOOKUP(Assessment!O25,scale,2,0)/2*(INDEX(q2w,COLUMN(T25)-19)),"")</f>
        <v>4</v>
      </c>
      <c r="U26" s="9">
        <f t="array" ref="U26">IF(NOT(ISBLANK(Assessment!P25)),VLOOKUP(Assessment!P25,scale,2,0)/2*(INDEX(q2w,COLUMN(U25)-19)),"")</f>
        <v>0</v>
      </c>
      <c r="V26" s="9">
        <f t="array" ref="V26">IF(NOT(ISBLANK(Assessment!Q25)),VLOOKUP(Assessment!Q25,scale,2,0)/2*(INDEX(q2w,COLUMN(V25)-19)),"")</f>
        <v>0</v>
      </c>
      <c r="W26" s="5">
        <f t="shared" si="24"/>
        <v>4</v>
      </c>
      <c r="X26" s="9">
        <f t="array" ref="X26">IF(NOT(ISBLANK(Assessment!R25)),VLOOKUP(Assessment!R25,scale,2,0)/2*(INDEX(q3w,COLUMN(X25)-23)),"")</f>
        <v>5</v>
      </c>
      <c r="Y26" s="9">
        <f t="array" ref="Y26">IF(NOT(ISBLANK(Assessment!S25)),VLOOKUP(Assessment!S25,scale,2,0)/2*(INDEX(q3w,COLUMN(Y25)-23)),"")</f>
        <v>5</v>
      </c>
      <c r="Z26" s="9">
        <f t="array" ref="Z26">IF(NOT(ISBLANK(Assessment!T25)),VLOOKUP(Assessment!T25,scale,2,0)/2*(INDEX(q3w,COLUMN(Z25)-23)),"")</f>
        <v>3</v>
      </c>
      <c r="AA26" s="9">
        <f t="array" ref="AA26">IF(NOT(ISBLANK(Assessment!U25)),VLOOKUP(Assessment!U25,scale,2,0)/2*(INDEX(q3w,COLUMN(AA25)-23)),"")</f>
        <v>2</v>
      </c>
      <c r="AB26" s="5">
        <f t="shared" si="25"/>
        <v>15</v>
      </c>
      <c r="AC26" s="9">
        <f t="array" ref="AC26">IF(NOT(ISBLANK(Assessment!V25)),VLOOKUP(Assessment!V25,scale,2,0)/2*(INDEX(q4w,COLUMN(AC25)-28)),"")</f>
        <v>1</v>
      </c>
      <c r="AD26" s="9">
        <f t="array" ref="AD26">IF(NOT(ISBLANK(Assessment!W25)),VLOOKUP(Assessment!W25,scale,2,0)/2*(INDEX(q4w,COLUMN(AD25)-28)),"")</f>
        <v>1</v>
      </c>
      <c r="AE26" s="9">
        <f t="array" ref="AE26">IF(NOT(ISBLANK(Assessment!X25)),VLOOKUP(Assessment!X25,scale,2,0)/2*(INDEX(q4w,COLUMN(AE25)-28)),"")</f>
        <v>2</v>
      </c>
      <c r="AF26" s="9">
        <f t="array" ref="AF26">IF(NOT(ISBLANK(Assessment!Y25)),VLOOKUP(Assessment!Y25,scale,2,0)/2*(INDEX(q4w,COLUMN(AF25)-28)),"")</f>
        <v>4</v>
      </c>
      <c r="AG26" s="9">
        <f t="array" ref="AG26">IF(NOT(ISBLANK(Assessment!Z25)),VLOOKUP(Assessment!Z25,scale,2,0)/2*(INDEX(q4w,COLUMN(AG25)-28)),"")</f>
        <v>1</v>
      </c>
      <c r="AH26" s="9">
        <f t="array" ref="AH26">IF(NOT(ISBLANK(Assessment!AA25)),VLOOKUP(Assessment!AA25,scale,2,0)/2*(INDEX(q4w,COLUMN(AH25)-28)),"")</f>
        <v>0.5</v>
      </c>
      <c r="AI26" s="9">
        <f t="array" ref="AI26">IF(NOT(ISBLANK(Assessment!AB25)),VLOOKUP(Assessment!AB25,scale,2,0)/2*(INDEX(q4w,COLUMN(AI25)-28)),"")</f>
        <v>1</v>
      </c>
      <c r="AJ26" s="9">
        <f t="array" ref="AJ26">IF(NOT(ISBLANK(Assessment!AC25)),VLOOKUP(Assessment!AC25,scale,2,0)/2*(INDEX(q4w,COLUMN(AJ25)-28)),"")</f>
        <v>1</v>
      </c>
      <c r="AK26" s="9">
        <f t="array" ref="AK26">IF(NOT(ISBLANK(Assessment!AD25)),VLOOKUP(Assessment!AD25,scale,2,0)/2*(INDEX(q4w,COLUMN(AK25)-28)),"")</f>
        <v>2</v>
      </c>
      <c r="AL26" s="9">
        <f t="array" ref="AL26">IF(NOT(ISBLANK(Assessment!AE25)),VLOOKUP(Assessment!AE25,scale,2,0)/2*(INDEX(q4w,COLUMN(AL25)-28)),"")</f>
        <v>1</v>
      </c>
      <c r="AM26" s="9">
        <f t="array" ref="AM26">IF(NOT(ISBLANK(Assessment!AF25)),VLOOKUP(Assessment!AF25,scale,2,0)/2*(INDEX(q4w,COLUMN(AM25)-28)),"")</f>
        <v>1</v>
      </c>
      <c r="AN26" s="9">
        <f t="array" ref="AN26">IF(NOT(ISBLANK(Assessment!AG25)),VLOOKUP(Assessment!AG25,scale,2,0)/2*(INDEX(q4w,COLUMN(AN25)-28)),"")</f>
        <v>1</v>
      </c>
      <c r="AO26" s="9">
        <f t="array" ref="AO26">IF(NOT(ISBLANK(Assessment!AH25)),VLOOKUP(Assessment!AH25,scale,2,0)/2*(INDEX(q4w,COLUMN(AO25)-28)),"")</f>
        <v>2</v>
      </c>
      <c r="AP26" s="9">
        <f t="array" ref="AP26">IF(NOT(ISBLANK(Assessment!AI25)),VLOOKUP(Assessment!AI25,scale,2,0)/2*(INDEX(q4w,COLUMN(AP25)-28)),"")</f>
        <v>1</v>
      </c>
      <c r="AQ26" s="5">
        <f t="shared" si="26"/>
        <v>19.5</v>
      </c>
      <c r="AR26" s="5">
        <f t="shared" si="27"/>
        <v>51</v>
      </c>
    </row>
    <row r="27" ht="12.75" customHeight="1">
      <c r="A27" s="8" t="s">
        <v>78</v>
      </c>
      <c r="B27" s="8" t="s">
        <v>79</v>
      </c>
      <c r="C27" s="9">
        <f t="array" ref="C27">IF(NOT(ISBLANK(Assessment!C26)),VLOOKUP(Assessment!C26,scale,2,0)/2*(INDEX(q1aw,COLUMN(C26)-2)),"")</f>
        <v>2</v>
      </c>
      <c r="D27" s="9">
        <f t="array" ref="D27">IF(NOT(ISBLANK(Assessment!D26)),VLOOKUP(Assessment!D26,scale,2,0)/2*(INDEX(q1aw,COLUMN(D26)-2)),"")</f>
        <v>1</v>
      </c>
      <c r="E27" s="9">
        <f t="array" ref="E27">IF(NOT(ISBLANK(Assessment!E26)),VLOOKUP(Assessment!E26,scale,2,0)/2*(INDEX(q1aw,COLUMN(E26)-2)),"")</f>
        <v>1</v>
      </c>
      <c r="F27" s="5">
        <f t="shared" si="19"/>
        <v>4</v>
      </c>
      <c r="G27" s="9">
        <f t="array" ref="G27">IF(NOT(ISBLANK(Assessment!F26)),VLOOKUP(Assessment!F26,scale,2,0)/2*(INDEX(q1bw,COLUMN(G26)-6)),"")</f>
        <v>3</v>
      </c>
      <c r="H27" s="9">
        <f t="array" ref="H27">IF(NOT(ISBLANK(Assessment!G26)),VLOOKUP(Assessment!G26,scale,2,0)/2*(INDEX(q1bw,COLUMN(H26)-6)),"")</f>
        <v>2</v>
      </c>
      <c r="I27" s="5">
        <f t="shared" si="20"/>
        <v>5</v>
      </c>
      <c r="J27" s="9">
        <f t="array" ref="J27">IF(NOT(ISBLANK(Assessment!H26)),VLOOKUP(Assessment!H26,scale,2,0)/2*(INDEX(q1cw,COLUMN(J26)-9)),"")</f>
        <v>2</v>
      </c>
      <c r="K27" s="9">
        <f t="array" ref="K27">IF(NOT(ISBLANK(Assessment!I26)),VLOOKUP(Assessment!I26,scale,2,0)/2*(INDEX(q1cw,COLUMN(K26)-9)),"")</f>
        <v>1</v>
      </c>
      <c r="L27" s="9">
        <f t="array" ref="L27">IF(NOT(ISBLANK(Assessment!J26)),VLOOKUP(Assessment!J26,scale,2,0)/2*(INDEX(q1cw,COLUMN(L26)-9)),"")</f>
        <v>0</v>
      </c>
      <c r="M27" s="9">
        <f t="array" ref="M27">IF(NOT(ISBLANK(Assessment!K26)),VLOOKUP(Assessment!K26,scale,2,0)/2*(INDEX(q1cw,COLUMN(M26)-9)),"")</f>
        <v>0</v>
      </c>
      <c r="N27" s="5">
        <f t="shared" si="21"/>
        <v>3</v>
      </c>
      <c r="O27" s="9">
        <f t="array" ref="O27">IF(NOT(ISBLANK(Assessment!L26)),VLOOKUP(Assessment!L26,scale,2,0)/2*(INDEX(q1dw,COLUMN(O26)-14)),"")</f>
        <v>1</v>
      </c>
      <c r="P27" s="9">
        <f t="array" ref="P27">IF(NOT(ISBLANK(Assessment!M26)),VLOOKUP(Assessment!M26,scale,2,0)/2*(INDEX(q1dw,COLUMN(P26)-14)),"")</f>
        <v>2</v>
      </c>
      <c r="Q27" s="9">
        <f t="array" ref="Q27">IF(NOT(ISBLANK(Assessment!N26)),VLOOKUP(Assessment!N26,scale,2,0)/2*(INDEX(q1dw,COLUMN(Q26)-14)),"")</f>
        <v>1</v>
      </c>
      <c r="R27" s="5">
        <f t="shared" si="22"/>
        <v>4</v>
      </c>
      <c r="S27" s="5">
        <f t="shared" si="23"/>
        <v>16</v>
      </c>
      <c r="T27" s="9">
        <f t="array" ref="T27">IF(NOT(ISBLANK(Assessment!O26)),VLOOKUP(Assessment!O26,scale,2,0)/2*(INDEX(q2w,COLUMN(T26)-19)),"")</f>
        <v>4</v>
      </c>
      <c r="U27" s="9">
        <f t="array" ref="U27">IF(NOT(ISBLANK(Assessment!P26)),VLOOKUP(Assessment!P26,scale,2,0)/2*(INDEX(q2w,COLUMN(U26)-19)),"")</f>
        <v>4</v>
      </c>
      <c r="V27" s="9">
        <f t="array" ref="V27">IF(NOT(ISBLANK(Assessment!Q26)),VLOOKUP(Assessment!Q26,scale,2,0)/2*(INDEX(q2w,COLUMN(V26)-19)),"")</f>
        <v>4</v>
      </c>
      <c r="W27" s="5">
        <f t="shared" si="24"/>
        <v>12</v>
      </c>
      <c r="X27" s="9">
        <f t="array" ref="X27">IF(NOT(ISBLANK(Assessment!R26)),VLOOKUP(Assessment!R26,scale,2,0)/2*(INDEX(q3w,COLUMN(X26)-23)),"")</f>
        <v>0</v>
      </c>
      <c r="Y27" s="9">
        <f t="array" ref="Y27">IF(NOT(ISBLANK(Assessment!S26)),VLOOKUP(Assessment!S26,scale,2,0)/2*(INDEX(q3w,COLUMN(Y26)-23)),"")</f>
        <v>0</v>
      </c>
      <c r="Z27" s="9">
        <f t="array" ref="Z27">IF(NOT(ISBLANK(Assessment!T26)),VLOOKUP(Assessment!T26,scale,2,0)/2*(INDEX(q3w,COLUMN(Z26)-23)),"")</f>
        <v>0</v>
      </c>
      <c r="AA27" s="9">
        <f t="array" ref="AA27">IF(NOT(ISBLANK(Assessment!U26)),VLOOKUP(Assessment!U26,scale,2,0)/2*(INDEX(q3w,COLUMN(AA26)-23)),"")</f>
        <v>0</v>
      </c>
      <c r="AB27" s="5">
        <f t="shared" si="25"/>
        <v>0</v>
      </c>
      <c r="AC27" s="9">
        <f t="array" ref="AC27">IF(NOT(ISBLANK(Assessment!V26)),VLOOKUP(Assessment!V26,scale,2,0)/2*(INDEX(q4w,COLUMN(AC26)-28)),"")</f>
        <v>0</v>
      </c>
      <c r="AD27" s="9">
        <f t="array" ref="AD27">IF(NOT(ISBLANK(Assessment!W26)),VLOOKUP(Assessment!W26,scale,2,0)/2*(INDEX(q4w,COLUMN(AD26)-28)),"")</f>
        <v>1</v>
      </c>
      <c r="AE27" s="9">
        <f t="array" ref="AE27">IF(NOT(ISBLANK(Assessment!X26)),VLOOKUP(Assessment!X26,scale,2,0)/2*(INDEX(q4w,COLUMN(AE26)-28)),"")</f>
        <v>0</v>
      </c>
      <c r="AF27" s="9">
        <f t="array" ref="AF27">IF(NOT(ISBLANK(Assessment!Y26)),VLOOKUP(Assessment!Y26,scale,2,0)/2*(INDEX(q4w,COLUMN(AF26)-28)),"")</f>
        <v>0</v>
      </c>
      <c r="AG27" s="9">
        <f t="array" ref="AG27">IF(NOT(ISBLANK(Assessment!Z26)),VLOOKUP(Assessment!Z26,scale,2,0)/2*(INDEX(q4w,COLUMN(AG26)-28)),"")</f>
        <v>0</v>
      </c>
      <c r="AH27" s="9">
        <f t="array" ref="AH27">IF(NOT(ISBLANK(Assessment!AA26)),VLOOKUP(Assessment!AA26,scale,2,0)/2*(INDEX(q4w,COLUMN(AH26)-28)),"")</f>
        <v>1</v>
      </c>
      <c r="AI27" s="9">
        <f t="array" ref="AI27">IF(NOT(ISBLANK(Assessment!AB26)),VLOOKUP(Assessment!AB26,scale,2,0)/2*(INDEX(q4w,COLUMN(AI26)-28)),"")</f>
        <v>1</v>
      </c>
      <c r="AJ27" s="9">
        <f t="array" ref="AJ27">IF(NOT(ISBLANK(Assessment!AC26)),VLOOKUP(Assessment!AC26,scale,2,0)/2*(INDEX(q4w,COLUMN(AJ26)-28)),"")</f>
        <v>1</v>
      </c>
      <c r="AK27" s="9">
        <f t="array" ref="AK27">IF(NOT(ISBLANK(Assessment!AD26)),VLOOKUP(Assessment!AD26,scale,2,0)/2*(INDEX(q4w,COLUMN(AK26)-28)),"")</f>
        <v>2</v>
      </c>
      <c r="AL27" s="9">
        <f t="array" ref="AL27">IF(NOT(ISBLANK(Assessment!AE26)),VLOOKUP(Assessment!AE26,scale,2,0)/2*(INDEX(q4w,COLUMN(AL26)-28)),"")</f>
        <v>1</v>
      </c>
      <c r="AM27" s="9">
        <f t="array" ref="AM27">IF(NOT(ISBLANK(Assessment!AF26)),VLOOKUP(Assessment!AF26,scale,2,0)/2*(INDEX(q4w,COLUMN(AM26)-28)),"")</f>
        <v>1</v>
      </c>
      <c r="AN27" s="9">
        <f t="array" ref="AN27">IF(NOT(ISBLANK(Assessment!AG26)),VLOOKUP(Assessment!AG26,scale,2,0)/2*(INDEX(q4w,COLUMN(AN26)-28)),"")</f>
        <v>1</v>
      </c>
      <c r="AO27" s="9">
        <f t="array" ref="AO27">IF(NOT(ISBLANK(Assessment!AH26)),VLOOKUP(Assessment!AH26,scale,2,0)/2*(INDEX(q4w,COLUMN(AO26)-28)),"")</f>
        <v>2</v>
      </c>
      <c r="AP27" s="9">
        <f t="array" ref="AP27">IF(NOT(ISBLANK(Assessment!AI26)),VLOOKUP(Assessment!AI26,scale,2,0)/2*(INDEX(q4w,COLUMN(AP26)-28)),"")</f>
        <v>1</v>
      </c>
      <c r="AQ27" s="5">
        <f t="shared" si="26"/>
        <v>12</v>
      </c>
      <c r="AR27" s="5">
        <f t="shared" si="27"/>
        <v>40</v>
      </c>
    </row>
    <row r="28" ht="12.75" customHeight="1">
      <c r="N28" s="13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4">
    <mergeCell ref="AB2:AB3"/>
    <mergeCell ref="AC2:AG2"/>
    <mergeCell ref="A1:A4"/>
    <mergeCell ref="B1:B4"/>
    <mergeCell ref="C1:S1"/>
    <mergeCell ref="T1:W1"/>
    <mergeCell ref="X1:AB1"/>
    <mergeCell ref="AC1:AQ1"/>
    <mergeCell ref="AR1:AR3"/>
    <mergeCell ref="AQ2:AQ3"/>
    <mergeCell ref="C2:F2"/>
    <mergeCell ref="G2:I2"/>
    <mergeCell ref="J2:N2"/>
    <mergeCell ref="O2:R2"/>
    <mergeCell ref="S2:S3"/>
    <mergeCell ref="T2:T3"/>
    <mergeCell ref="U2:U3"/>
    <mergeCell ref="V2:V3"/>
    <mergeCell ref="W2:W3"/>
    <mergeCell ref="X2:X3"/>
    <mergeCell ref="Y2:Y3"/>
    <mergeCell ref="Z2:AA2"/>
    <mergeCell ref="AI2:AL2"/>
    <mergeCell ref="AM2:AP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4" t="s">
        <v>38</v>
      </c>
      <c r="B1" s="11">
        <v>2.0</v>
      </c>
    </row>
    <row r="2" ht="12.75" customHeight="1">
      <c r="A2" s="14" t="s">
        <v>37</v>
      </c>
      <c r="B2" s="11">
        <v>1.0</v>
      </c>
    </row>
    <row r="3" ht="12.75" customHeight="1">
      <c r="A3" s="14" t="s">
        <v>39</v>
      </c>
      <c r="B3" s="11">
        <v>0.0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2018-01-26T05:07:27Z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