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AI\Dataset\"/>
    </mc:Choice>
  </mc:AlternateContent>
  <bookViews>
    <workbookView xWindow="0" yWindow="0" windowWidth="20490" windowHeight="8205"/>
  </bookViews>
  <sheets>
    <sheet name="model" sheetId="1" r:id="rId1"/>
  </sheets>
  <calcPr calcId="0"/>
</workbook>
</file>

<file path=xl/calcChain.xml><?xml version="1.0" encoding="utf-8"?>
<calcChain xmlns="http://schemas.openxmlformats.org/spreadsheetml/2006/main">
  <c r="BE9" i="1" l="1"/>
  <c r="BE10" i="1"/>
  <c r="BE17" i="1"/>
  <c r="BE18" i="1"/>
  <c r="BE25" i="1"/>
  <c r="BE26" i="1"/>
  <c r="BE33" i="1"/>
  <c r="BE34" i="1"/>
  <c r="BE41" i="1"/>
  <c r="BE42" i="1"/>
  <c r="BE49" i="1"/>
  <c r="BE50" i="1"/>
  <c r="BE57" i="1"/>
  <c r="BE58" i="1"/>
  <c r="BE65" i="1"/>
  <c r="BE66" i="1"/>
  <c r="BE73" i="1"/>
  <c r="BE74" i="1"/>
  <c r="BE81" i="1"/>
  <c r="BE82" i="1"/>
  <c r="BE89" i="1"/>
  <c r="BE90" i="1"/>
  <c r="BE97" i="1"/>
  <c r="BE98" i="1"/>
  <c r="T104" i="1"/>
  <c r="T103" i="1"/>
  <c r="S104" i="1"/>
  <c r="S103" i="1"/>
  <c r="BD5" i="1" s="1"/>
  <c r="BF101" i="1"/>
  <c r="BF2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" i="1"/>
  <c r="BE1" i="1"/>
  <c r="BD1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2" i="1"/>
  <c r="BA16" i="1"/>
  <c r="BB16" i="1"/>
  <c r="BC16" i="1"/>
  <c r="BA17" i="1"/>
  <c r="BB17" i="1"/>
  <c r="BC17" i="1"/>
  <c r="BA18" i="1"/>
  <c r="BB18" i="1"/>
  <c r="BC18" i="1"/>
  <c r="BA19" i="1"/>
  <c r="BB19" i="1"/>
  <c r="BC19" i="1"/>
  <c r="BA20" i="1"/>
  <c r="BB20" i="1"/>
  <c r="BC20" i="1"/>
  <c r="BA21" i="1"/>
  <c r="BB21" i="1"/>
  <c r="BC21" i="1"/>
  <c r="BA22" i="1"/>
  <c r="BB22" i="1"/>
  <c r="BC22" i="1"/>
  <c r="BA23" i="1"/>
  <c r="BB23" i="1"/>
  <c r="BC23" i="1"/>
  <c r="BA24" i="1"/>
  <c r="BB24" i="1"/>
  <c r="BC24" i="1"/>
  <c r="BA25" i="1"/>
  <c r="BB25" i="1"/>
  <c r="BC25" i="1"/>
  <c r="BA26" i="1"/>
  <c r="BB26" i="1"/>
  <c r="BC26" i="1"/>
  <c r="BA27" i="1"/>
  <c r="BB27" i="1"/>
  <c r="BC27" i="1"/>
  <c r="BA28" i="1"/>
  <c r="BB28" i="1"/>
  <c r="BC28" i="1"/>
  <c r="BA29" i="1"/>
  <c r="BB29" i="1"/>
  <c r="BC29" i="1"/>
  <c r="BA30" i="1"/>
  <c r="BB30" i="1"/>
  <c r="BC30" i="1"/>
  <c r="BA31" i="1"/>
  <c r="BB31" i="1"/>
  <c r="BC31" i="1"/>
  <c r="BA32" i="1"/>
  <c r="BB32" i="1"/>
  <c r="BC32" i="1"/>
  <c r="BA33" i="1"/>
  <c r="BB33" i="1"/>
  <c r="BC33" i="1"/>
  <c r="BA34" i="1"/>
  <c r="BB34" i="1"/>
  <c r="BC34" i="1"/>
  <c r="BA35" i="1"/>
  <c r="BB35" i="1"/>
  <c r="BC35" i="1"/>
  <c r="BA36" i="1"/>
  <c r="BB36" i="1"/>
  <c r="BC36" i="1"/>
  <c r="BA37" i="1"/>
  <c r="BB37" i="1"/>
  <c r="BC37" i="1"/>
  <c r="BA38" i="1"/>
  <c r="BB38" i="1"/>
  <c r="BC38" i="1"/>
  <c r="BA39" i="1"/>
  <c r="BB39" i="1"/>
  <c r="BC39" i="1"/>
  <c r="BA40" i="1"/>
  <c r="BB40" i="1"/>
  <c r="BC40" i="1"/>
  <c r="BA41" i="1"/>
  <c r="BB41" i="1"/>
  <c r="BC41" i="1"/>
  <c r="BA42" i="1"/>
  <c r="BB42" i="1"/>
  <c r="BC42" i="1"/>
  <c r="BA43" i="1"/>
  <c r="BB43" i="1"/>
  <c r="BC43" i="1"/>
  <c r="BA44" i="1"/>
  <c r="BB44" i="1"/>
  <c r="BC44" i="1"/>
  <c r="BA45" i="1"/>
  <c r="BB45" i="1"/>
  <c r="BC45" i="1"/>
  <c r="BA46" i="1"/>
  <c r="BB46" i="1"/>
  <c r="BC46" i="1"/>
  <c r="BA47" i="1"/>
  <c r="BB47" i="1"/>
  <c r="BC47" i="1"/>
  <c r="BA48" i="1"/>
  <c r="BB48" i="1"/>
  <c r="BC48" i="1"/>
  <c r="BA49" i="1"/>
  <c r="BB49" i="1"/>
  <c r="BC49" i="1"/>
  <c r="BA50" i="1"/>
  <c r="BB50" i="1"/>
  <c r="BC50" i="1"/>
  <c r="BA51" i="1"/>
  <c r="BB51" i="1"/>
  <c r="BC51" i="1"/>
  <c r="BA52" i="1"/>
  <c r="BB52" i="1"/>
  <c r="BC52" i="1"/>
  <c r="BA53" i="1"/>
  <c r="BB53" i="1"/>
  <c r="BC53" i="1"/>
  <c r="BA54" i="1"/>
  <c r="BB54" i="1"/>
  <c r="BC54" i="1"/>
  <c r="BA55" i="1"/>
  <c r="BB55" i="1"/>
  <c r="BC55" i="1"/>
  <c r="BA56" i="1"/>
  <c r="BB56" i="1"/>
  <c r="BC56" i="1"/>
  <c r="BA57" i="1"/>
  <c r="BB57" i="1"/>
  <c r="BC57" i="1"/>
  <c r="BA58" i="1"/>
  <c r="BB58" i="1"/>
  <c r="BC58" i="1"/>
  <c r="BA59" i="1"/>
  <c r="BB59" i="1"/>
  <c r="BC59" i="1"/>
  <c r="BA60" i="1"/>
  <c r="BB60" i="1"/>
  <c r="BC60" i="1"/>
  <c r="BA61" i="1"/>
  <c r="BB61" i="1"/>
  <c r="BC61" i="1"/>
  <c r="BA62" i="1"/>
  <c r="BB62" i="1"/>
  <c r="BC62" i="1"/>
  <c r="BA63" i="1"/>
  <c r="BB63" i="1"/>
  <c r="BC63" i="1"/>
  <c r="BA64" i="1"/>
  <c r="BB64" i="1"/>
  <c r="BC64" i="1"/>
  <c r="BA65" i="1"/>
  <c r="BB65" i="1"/>
  <c r="BC65" i="1"/>
  <c r="BA66" i="1"/>
  <c r="BB66" i="1"/>
  <c r="BC66" i="1"/>
  <c r="BA67" i="1"/>
  <c r="BB67" i="1"/>
  <c r="BC67" i="1"/>
  <c r="BA68" i="1"/>
  <c r="BB68" i="1"/>
  <c r="BC68" i="1"/>
  <c r="BA69" i="1"/>
  <c r="BB69" i="1"/>
  <c r="BC69" i="1"/>
  <c r="BA70" i="1"/>
  <c r="BB70" i="1"/>
  <c r="BC70" i="1"/>
  <c r="BA71" i="1"/>
  <c r="BB71" i="1"/>
  <c r="BC71" i="1"/>
  <c r="BA72" i="1"/>
  <c r="BB72" i="1"/>
  <c r="BC72" i="1"/>
  <c r="BA73" i="1"/>
  <c r="BB73" i="1"/>
  <c r="BC73" i="1"/>
  <c r="BA74" i="1"/>
  <c r="BB74" i="1"/>
  <c r="BC74" i="1"/>
  <c r="BA75" i="1"/>
  <c r="BB75" i="1"/>
  <c r="BC75" i="1"/>
  <c r="BA76" i="1"/>
  <c r="BB76" i="1"/>
  <c r="BC76" i="1"/>
  <c r="BA77" i="1"/>
  <c r="BB77" i="1"/>
  <c r="BC77" i="1"/>
  <c r="BA78" i="1"/>
  <c r="BB78" i="1"/>
  <c r="BC78" i="1"/>
  <c r="BA79" i="1"/>
  <c r="BB79" i="1"/>
  <c r="BC79" i="1"/>
  <c r="BA80" i="1"/>
  <c r="BB80" i="1"/>
  <c r="BC80" i="1"/>
  <c r="BA81" i="1"/>
  <c r="BB81" i="1"/>
  <c r="BC81" i="1"/>
  <c r="BA82" i="1"/>
  <c r="BB82" i="1"/>
  <c r="BC82" i="1"/>
  <c r="BA83" i="1"/>
  <c r="BB83" i="1"/>
  <c r="BC83" i="1"/>
  <c r="BA84" i="1"/>
  <c r="BB84" i="1"/>
  <c r="BC84" i="1"/>
  <c r="BA85" i="1"/>
  <c r="BB85" i="1"/>
  <c r="BC85" i="1"/>
  <c r="BA86" i="1"/>
  <c r="BB86" i="1"/>
  <c r="BC86" i="1"/>
  <c r="BA87" i="1"/>
  <c r="BB87" i="1"/>
  <c r="BC87" i="1"/>
  <c r="BA88" i="1"/>
  <c r="BB88" i="1"/>
  <c r="BC88" i="1"/>
  <c r="BA89" i="1"/>
  <c r="BB89" i="1"/>
  <c r="BC89" i="1"/>
  <c r="BA90" i="1"/>
  <c r="BB90" i="1"/>
  <c r="BC90" i="1"/>
  <c r="BA91" i="1"/>
  <c r="BB91" i="1"/>
  <c r="BC91" i="1"/>
  <c r="BA92" i="1"/>
  <c r="BB92" i="1"/>
  <c r="BC92" i="1"/>
  <c r="BA93" i="1"/>
  <c r="BB93" i="1"/>
  <c r="BC93" i="1"/>
  <c r="BA94" i="1"/>
  <c r="BB94" i="1"/>
  <c r="BC94" i="1"/>
  <c r="BA95" i="1"/>
  <c r="BB95" i="1"/>
  <c r="BC95" i="1"/>
  <c r="BA96" i="1"/>
  <c r="BB96" i="1"/>
  <c r="BC96" i="1"/>
  <c r="BA97" i="1"/>
  <c r="BB97" i="1"/>
  <c r="BC97" i="1"/>
  <c r="BA98" i="1"/>
  <c r="BB98" i="1"/>
  <c r="BC98" i="1"/>
  <c r="BA99" i="1"/>
  <c r="BB99" i="1"/>
  <c r="BC99" i="1"/>
  <c r="BA100" i="1"/>
  <c r="BB100" i="1"/>
  <c r="BC100" i="1"/>
  <c r="BA101" i="1"/>
  <c r="BB101" i="1"/>
  <c r="BC101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2" i="1"/>
  <c r="BA11" i="1"/>
  <c r="BA12" i="1"/>
  <c r="BA13" i="1"/>
  <c r="BA14" i="1"/>
  <c r="BA15" i="1"/>
  <c r="BA3" i="1"/>
  <c r="BA4" i="1"/>
  <c r="BA5" i="1"/>
  <c r="BA6" i="1"/>
  <c r="BA7" i="1"/>
  <c r="BA8" i="1"/>
  <c r="BA9" i="1"/>
  <c r="BA10" i="1"/>
  <c r="BA2" i="1"/>
  <c r="AY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3" i="1"/>
  <c r="AX4" i="1"/>
  <c r="AX5" i="1"/>
  <c r="AX2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3" i="1"/>
  <c r="AW4" i="1"/>
  <c r="AW5" i="1"/>
  <c r="AW6" i="1"/>
  <c r="AW7" i="1"/>
  <c r="AW2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P89" i="1"/>
  <c r="AT4" i="1"/>
  <c r="AT3" i="1"/>
  <c r="AU3" i="1"/>
  <c r="AU4" i="1"/>
  <c r="AT5" i="1"/>
  <c r="AU5" i="1"/>
  <c r="AT6" i="1"/>
  <c r="AU6" i="1"/>
  <c r="AT7" i="1"/>
  <c r="AU7" i="1"/>
  <c r="AT8" i="1"/>
  <c r="AU8" i="1"/>
  <c r="AT9" i="1"/>
  <c r="AU9" i="1"/>
  <c r="AT10" i="1"/>
  <c r="AU10" i="1"/>
  <c r="AT11" i="1"/>
  <c r="AU11" i="1"/>
  <c r="AT12" i="1"/>
  <c r="AU12" i="1"/>
  <c r="AT13" i="1"/>
  <c r="AU13" i="1"/>
  <c r="AT14" i="1"/>
  <c r="AU14" i="1"/>
  <c r="AT15" i="1"/>
  <c r="AU15" i="1"/>
  <c r="AT16" i="1"/>
  <c r="AU16" i="1"/>
  <c r="AT17" i="1"/>
  <c r="AU17" i="1"/>
  <c r="AT18" i="1"/>
  <c r="AU18" i="1"/>
  <c r="AT19" i="1"/>
  <c r="AU19" i="1"/>
  <c r="AT20" i="1"/>
  <c r="AU20" i="1"/>
  <c r="AT21" i="1"/>
  <c r="AU21" i="1"/>
  <c r="AT22" i="1"/>
  <c r="AU22" i="1"/>
  <c r="AT23" i="1"/>
  <c r="AU23" i="1"/>
  <c r="AT24" i="1"/>
  <c r="AU24" i="1"/>
  <c r="AT25" i="1"/>
  <c r="AU25" i="1"/>
  <c r="AT26" i="1"/>
  <c r="AU26" i="1"/>
  <c r="AT27" i="1"/>
  <c r="AU27" i="1"/>
  <c r="AT28" i="1"/>
  <c r="AU28" i="1"/>
  <c r="AT29" i="1"/>
  <c r="AU29" i="1"/>
  <c r="AT30" i="1"/>
  <c r="AU30" i="1"/>
  <c r="AT31" i="1"/>
  <c r="AU31" i="1"/>
  <c r="AT32" i="1"/>
  <c r="AU32" i="1"/>
  <c r="AT33" i="1"/>
  <c r="AU33" i="1"/>
  <c r="AT34" i="1"/>
  <c r="AU34" i="1"/>
  <c r="AT35" i="1"/>
  <c r="AU35" i="1"/>
  <c r="AT36" i="1"/>
  <c r="AU36" i="1"/>
  <c r="AT37" i="1"/>
  <c r="AU37" i="1"/>
  <c r="AT38" i="1"/>
  <c r="AU38" i="1"/>
  <c r="AT39" i="1"/>
  <c r="AU39" i="1"/>
  <c r="AT40" i="1"/>
  <c r="AU40" i="1"/>
  <c r="AT41" i="1"/>
  <c r="AU41" i="1"/>
  <c r="AT42" i="1"/>
  <c r="AU42" i="1"/>
  <c r="AT43" i="1"/>
  <c r="AU43" i="1"/>
  <c r="AT44" i="1"/>
  <c r="AU44" i="1"/>
  <c r="AT45" i="1"/>
  <c r="AU45" i="1"/>
  <c r="AT46" i="1"/>
  <c r="AU46" i="1"/>
  <c r="AT47" i="1"/>
  <c r="AU47" i="1"/>
  <c r="AT48" i="1"/>
  <c r="AU48" i="1"/>
  <c r="AT49" i="1"/>
  <c r="AU49" i="1"/>
  <c r="AT50" i="1"/>
  <c r="AU50" i="1"/>
  <c r="AT51" i="1"/>
  <c r="AU51" i="1"/>
  <c r="AT52" i="1"/>
  <c r="AU52" i="1"/>
  <c r="AT53" i="1"/>
  <c r="AU53" i="1"/>
  <c r="AT54" i="1"/>
  <c r="AU54" i="1"/>
  <c r="AT55" i="1"/>
  <c r="AU55" i="1"/>
  <c r="AT56" i="1"/>
  <c r="AU56" i="1"/>
  <c r="AT57" i="1"/>
  <c r="AU57" i="1"/>
  <c r="AT58" i="1"/>
  <c r="AU58" i="1"/>
  <c r="AT59" i="1"/>
  <c r="AU59" i="1"/>
  <c r="AT60" i="1"/>
  <c r="AU60" i="1"/>
  <c r="AT61" i="1"/>
  <c r="AU61" i="1"/>
  <c r="AT62" i="1"/>
  <c r="AU62" i="1"/>
  <c r="AT63" i="1"/>
  <c r="AU63" i="1"/>
  <c r="AT64" i="1"/>
  <c r="AU64" i="1"/>
  <c r="AT65" i="1"/>
  <c r="AU65" i="1"/>
  <c r="AT66" i="1"/>
  <c r="AU66" i="1"/>
  <c r="AT67" i="1"/>
  <c r="AU67" i="1"/>
  <c r="AT68" i="1"/>
  <c r="AU68" i="1"/>
  <c r="AT69" i="1"/>
  <c r="AU69" i="1"/>
  <c r="AT70" i="1"/>
  <c r="AU70" i="1"/>
  <c r="AT71" i="1"/>
  <c r="AU71" i="1"/>
  <c r="AT72" i="1"/>
  <c r="AU72" i="1"/>
  <c r="AT73" i="1"/>
  <c r="AU73" i="1"/>
  <c r="AT74" i="1"/>
  <c r="AU74" i="1"/>
  <c r="AT75" i="1"/>
  <c r="AU75" i="1"/>
  <c r="AT76" i="1"/>
  <c r="AU76" i="1"/>
  <c r="AT77" i="1"/>
  <c r="AU77" i="1"/>
  <c r="AT78" i="1"/>
  <c r="AU78" i="1"/>
  <c r="AT79" i="1"/>
  <c r="AU79" i="1"/>
  <c r="AT80" i="1"/>
  <c r="AU80" i="1"/>
  <c r="AT81" i="1"/>
  <c r="AU81" i="1"/>
  <c r="AT82" i="1"/>
  <c r="AU82" i="1"/>
  <c r="AT83" i="1"/>
  <c r="AU83" i="1"/>
  <c r="AT84" i="1"/>
  <c r="AU84" i="1"/>
  <c r="AT85" i="1"/>
  <c r="AU85" i="1"/>
  <c r="AT86" i="1"/>
  <c r="AU86" i="1"/>
  <c r="AT87" i="1"/>
  <c r="AU87" i="1"/>
  <c r="AT88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2" i="1"/>
  <c r="AT2" i="1"/>
  <c r="AR2" i="1"/>
  <c r="AR3" i="1"/>
  <c r="AS3" i="1"/>
  <c r="AR4" i="1"/>
  <c r="AS4" i="1"/>
  <c r="AR5" i="1"/>
  <c r="AS5" i="1"/>
  <c r="AR6" i="1"/>
  <c r="AS6" i="1"/>
  <c r="AR7" i="1"/>
  <c r="AS7" i="1"/>
  <c r="AR8" i="1"/>
  <c r="AS8" i="1"/>
  <c r="AR9" i="1"/>
  <c r="AS9" i="1"/>
  <c r="AR10" i="1"/>
  <c r="AS10" i="1"/>
  <c r="AR11" i="1"/>
  <c r="AS11" i="1"/>
  <c r="AR12" i="1"/>
  <c r="AS12" i="1"/>
  <c r="AR13" i="1"/>
  <c r="AS13" i="1"/>
  <c r="AR14" i="1"/>
  <c r="AS14" i="1"/>
  <c r="AR15" i="1"/>
  <c r="AS15" i="1"/>
  <c r="AR16" i="1"/>
  <c r="AS16" i="1"/>
  <c r="AR17" i="1"/>
  <c r="AS17" i="1"/>
  <c r="AR18" i="1"/>
  <c r="AS18" i="1"/>
  <c r="AR19" i="1"/>
  <c r="AS19" i="1"/>
  <c r="AR20" i="1"/>
  <c r="AS20" i="1"/>
  <c r="AR21" i="1"/>
  <c r="AS21" i="1"/>
  <c r="AR22" i="1"/>
  <c r="AS22" i="1"/>
  <c r="AR23" i="1"/>
  <c r="AS23" i="1"/>
  <c r="AR24" i="1"/>
  <c r="AS24" i="1"/>
  <c r="AR25" i="1"/>
  <c r="AS25" i="1"/>
  <c r="AR26" i="1"/>
  <c r="AS26" i="1"/>
  <c r="AR27" i="1"/>
  <c r="AS27" i="1"/>
  <c r="AR28" i="1"/>
  <c r="AS28" i="1"/>
  <c r="AR29" i="1"/>
  <c r="AS29" i="1"/>
  <c r="AR30" i="1"/>
  <c r="AS30" i="1"/>
  <c r="AR31" i="1"/>
  <c r="AS31" i="1"/>
  <c r="AR32" i="1"/>
  <c r="AS32" i="1"/>
  <c r="AR33" i="1"/>
  <c r="AS33" i="1"/>
  <c r="AR34" i="1"/>
  <c r="AS34" i="1"/>
  <c r="AR35" i="1"/>
  <c r="AS35" i="1"/>
  <c r="AR36" i="1"/>
  <c r="AS36" i="1"/>
  <c r="AR37" i="1"/>
  <c r="AS37" i="1"/>
  <c r="AR38" i="1"/>
  <c r="AS38" i="1"/>
  <c r="AR39" i="1"/>
  <c r="AS39" i="1"/>
  <c r="AR40" i="1"/>
  <c r="AS40" i="1"/>
  <c r="AR41" i="1"/>
  <c r="AS41" i="1"/>
  <c r="AR42" i="1"/>
  <c r="AS42" i="1"/>
  <c r="AR43" i="1"/>
  <c r="AS43" i="1"/>
  <c r="AR44" i="1"/>
  <c r="AS44" i="1"/>
  <c r="AR45" i="1"/>
  <c r="AS45" i="1"/>
  <c r="AR46" i="1"/>
  <c r="AS46" i="1"/>
  <c r="AR47" i="1"/>
  <c r="AS47" i="1"/>
  <c r="AR48" i="1"/>
  <c r="AS48" i="1"/>
  <c r="AR49" i="1"/>
  <c r="AS49" i="1"/>
  <c r="AR50" i="1"/>
  <c r="AS50" i="1"/>
  <c r="AR51" i="1"/>
  <c r="AS51" i="1"/>
  <c r="AR52" i="1"/>
  <c r="AS52" i="1"/>
  <c r="AR53" i="1"/>
  <c r="AS53" i="1"/>
  <c r="AR54" i="1"/>
  <c r="AS54" i="1"/>
  <c r="AR55" i="1"/>
  <c r="AS55" i="1"/>
  <c r="AR56" i="1"/>
  <c r="AS56" i="1"/>
  <c r="AR57" i="1"/>
  <c r="AS57" i="1"/>
  <c r="AR58" i="1"/>
  <c r="AS58" i="1"/>
  <c r="AR59" i="1"/>
  <c r="AS59" i="1"/>
  <c r="AR60" i="1"/>
  <c r="AS60" i="1"/>
  <c r="AR61" i="1"/>
  <c r="AS61" i="1"/>
  <c r="AR62" i="1"/>
  <c r="AS62" i="1"/>
  <c r="AR63" i="1"/>
  <c r="AS63" i="1"/>
  <c r="AR64" i="1"/>
  <c r="AS64" i="1"/>
  <c r="AR65" i="1"/>
  <c r="AS65" i="1"/>
  <c r="AR66" i="1"/>
  <c r="AS66" i="1"/>
  <c r="AR67" i="1"/>
  <c r="AS67" i="1"/>
  <c r="AR68" i="1"/>
  <c r="AS68" i="1"/>
  <c r="AR69" i="1"/>
  <c r="AS69" i="1"/>
  <c r="AR70" i="1"/>
  <c r="AS70" i="1"/>
  <c r="AR71" i="1"/>
  <c r="AS71" i="1"/>
  <c r="AR72" i="1"/>
  <c r="AS72" i="1"/>
  <c r="AR73" i="1"/>
  <c r="AS73" i="1"/>
  <c r="AR74" i="1"/>
  <c r="AS74" i="1"/>
  <c r="AR75" i="1"/>
  <c r="AS75" i="1"/>
  <c r="AR76" i="1"/>
  <c r="AS76" i="1"/>
  <c r="AR77" i="1"/>
  <c r="AS77" i="1"/>
  <c r="AR78" i="1"/>
  <c r="AS78" i="1"/>
  <c r="AR79" i="1"/>
  <c r="AS79" i="1"/>
  <c r="AR80" i="1"/>
  <c r="AS80" i="1"/>
  <c r="AR81" i="1"/>
  <c r="AS81" i="1"/>
  <c r="AR82" i="1"/>
  <c r="AS82" i="1"/>
  <c r="AR83" i="1"/>
  <c r="AS83" i="1"/>
  <c r="AR84" i="1"/>
  <c r="AS84" i="1"/>
  <c r="AR85" i="1"/>
  <c r="AS85" i="1"/>
  <c r="AR86" i="1"/>
  <c r="AS86" i="1"/>
  <c r="AR87" i="1"/>
  <c r="AS87" i="1"/>
  <c r="AR88" i="1"/>
  <c r="AS88" i="1"/>
  <c r="AR89" i="1"/>
  <c r="AS89" i="1"/>
  <c r="AR90" i="1"/>
  <c r="AS90" i="1"/>
  <c r="AR91" i="1"/>
  <c r="AS91" i="1"/>
  <c r="AR92" i="1"/>
  <c r="AS92" i="1"/>
  <c r="AR93" i="1"/>
  <c r="AS93" i="1"/>
  <c r="AR94" i="1"/>
  <c r="AS94" i="1"/>
  <c r="AR95" i="1"/>
  <c r="AS95" i="1"/>
  <c r="AR96" i="1"/>
  <c r="AS96" i="1"/>
  <c r="AR97" i="1"/>
  <c r="AS97" i="1"/>
  <c r="AR98" i="1"/>
  <c r="AS98" i="1"/>
  <c r="AR99" i="1"/>
  <c r="AS99" i="1"/>
  <c r="AR100" i="1"/>
  <c r="AS100" i="1"/>
  <c r="AR101" i="1"/>
  <c r="AS101" i="1"/>
  <c r="AS2" i="1"/>
  <c r="AP2" i="1"/>
  <c r="AP3" i="1"/>
  <c r="AQ3" i="1"/>
  <c r="AP4" i="1"/>
  <c r="AQ4" i="1"/>
  <c r="AP5" i="1"/>
  <c r="AQ5" i="1"/>
  <c r="AP6" i="1"/>
  <c r="AQ6" i="1"/>
  <c r="AP7" i="1"/>
  <c r="AQ7" i="1"/>
  <c r="AP8" i="1"/>
  <c r="AQ8" i="1"/>
  <c r="AP9" i="1"/>
  <c r="AQ9" i="1"/>
  <c r="AP10" i="1"/>
  <c r="AQ10" i="1"/>
  <c r="AP11" i="1"/>
  <c r="AQ11" i="1"/>
  <c r="AP12" i="1"/>
  <c r="AQ12" i="1"/>
  <c r="AP13" i="1"/>
  <c r="AQ13" i="1"/>
  <c r="AP14" i="1"/>
  <c r="AQ14" i="1"/>
  <c r="AP15" i="1"/>
  <c r="AQ15" i="1"/>
  <c r="AP16" i="1"/>
  <c r="AQ16" i="1"/>
  <c r="AP17" i="1"/>
  <c r="AQ17" i="1"/>
  <c r="AP18" i="1"/>
  <c r="AQ18" i="1"/>
  <c r="AP19" i="1"/>
  <c r="AQ19" i="1"/>
  <c r="AP20" i="1"/>
  <c r="AQ20" i="1"/>
  <c r="AP21" i="1"/>
  <c r="AQ21" i="1"/>
  <c r="AP22" i="1"/>
  <c r="AQ22" i="1"/>
  <c r="AP23" i="1"/>
  <c r="AQ23" i="1"/>
  <c r="AP24" i="1"/>
  <c r="AQ24" i="1"/>
  <c r="AP25" i="1"/>
  <c r="AQ25" i="1"/>
  <c r="AP26" i="1"/>
  <c r="AQ26" i="1"/>
  <c r="AP27" i="1"/>
  <c r="AQ27" i="1"/>
  <c r="AP28" i="1"/>
  <c r="AQ28" i="1"/>
  <c r="AP29" i="1"/>
  <c r="AQ29" i="1"/>
  <c r="AP30" i="1"/>
  <c r="AQ30" i="1"/>
  <c r="AP31" i="1"/>
  <c r="AQ31" i="1"/>
  <c r="AP32" i="1"/>
  <c r="AQ32" i="1"/>
  <c r="AP33" i="1"/>
  <c r="AQ33" i="1"/>
  <c r="AP34" i="1"/>
  <c r="AQ34" i="1"/>
  <c r="AP35" i="1"/>
  <c r="AQ35" i="1"/>
  <c r="AP36" i="1"/>
  <c r="AQ36" i="1"/>
  <c r="AP37" i="1"/>
  <c r="AQ37" i="1"/>
  <c r="AP38" i="1"/>
  <c r="AQ38" i="1"/>
  <c r="AP39" i="1"/>
  <c r="AQ39" i="1"/>
  <c r="AP40" i="1"/>
  <c r="AQ40" i="1"/>
  <c r="AP41" i="1"/>
  <c r="AQ41" i="1"/>
  <c r="AP42" i="1"/>
  <c r="AQ42" i="1"/>
  <c r="AP43" i="1"/>
  <c r="AQ43" i="1"/>
  <c r="AP44" i="1"/>
  <c r="AQ44" i="1"/>
  <c r="AP45" i="1"/>
  <c r="AQ45" i="1"/>
  <c r="AP46" i="1"/>
  <c r="AQ46" i="1"/>
  <c r="AP47" i="1"/>
  <c r="AQ47" i="1"/>
  <c r="AP48" i="1"/>
  <c r="AQ48" i="1"/>
  <c r="AP49" i="1"/>
  <c r="AQ49" i="1"/>
  <c r="AP50" i="1"/>
  <c r="AQ50" i="1"/>
  <c r="AP51" i="1"/>
  <c r="AQ51" i="1"/>
  <c r="AP52" i="1"/>
  <c r="AQ52" i="1"/>
  <c r="AP53" i="1"/>
  <c r="AQ53" i="1"/>
  <c r="AP54" i="1"/>
  <c r="AQ54" i="1"/>
  <c r="AP55" i="1"/>
  <c r="AQ55" i="1"/>
  <c r="AP56" i="1"/>
  <c r="AQ56" i="1"/>
  <c r="AP57" i="1"/>
  <c r="AQ57" i="1"/>
  <c r="AP58" i="1"/>
  <c r="AQ58" i="1"/>
  <c r="AP59" i="1"/>
  <c r="AQ59" i="1"/>
  <c r="AP60" i="1"/>
  <c r="AQ60" i="1"/>
  <c r="AP61" i="1"/>
  <c r="AQ61" i="1"/>
  <c r="AP62" i="1"/>
  <c r="AQ62" i="1"/>
  <c r="AP63" i="1"/>
  <c r="AQ63" i="1"/>
  <c r="AP64" i="1"/>
  <c r="AQ64" i="1"/>
  <c r="AP65" i="1"/>
  <c r="AQ65" i="1"/>
  <c r="AP66" i="1"/>
  <c r="AQ66" i="1"/>
  <c r="AP67" i="1"/>
  <c r="AQ67" i="1"/>
  <c r="AP68" i="1"/>
  <c r="AQ68" i="1"/>
  <c r="AP69" i="1"/>
  <c r="AQ69" i="1"/>
  <c r="AP70" i="1"/>
  <c r="AQ70" i="1"/>
  <c r="AP71" i="1"/>
  <c r="AQ71" i="1"/>
  <c r="AP72" i="1"/>
  <c r="AQ72" i="1"/>
  <c r="AP73" i="1"/>
  <c r="AQ73" i="1"/>
  <c r="AP74" i="1"/>
  <c r="AQ74" i="1"/>
  <c r="AP75" i="1"/>
  <c r="AQ75" i="1"/>
  <c r="AP76" i="1"/>
  <c r="AQ76" i="1"/>
  <c r="AP77" i="1"/>
  <c r="AQ77" i="1"/>
  <c r="AP78" i="1"/>
  <c r="AQ78" i="1"/>
  <c r="AP79" i="1"/>
  <c r="AQ79" i="1"/>
  <c r="AP80" i="1"/>
  <c r="AQ80" i="1"/>
  <c r="AP81" i="1"/>
  <c r="AQ81" i="1"/>
  <c r="AP82" i="1"/>
  <c r="AQ82" i="1"/>
  <c r="AP83" i="1"/>
  <c r="AQ83" i="1"/>
  <c r="AP84" i="1"/>
  <c r="AQ84" i="1"/>
  <c r="AP85" i="1"/>
  <c r="AQ85" i="1"/>
  <c r="AP86" i="1"/>
  <c r="AQ86" i="1"/>
  <c r="AP87" i="1"/>
  <c r="AQ87" i="1"/>
  <c r="AP88" i="1"/>
  <c r="AQ88" i="1"/>
  <c r="AQ89" i="1"/>
  <c r="AP90" i="1"/>
  <c r="AQ90" i="1"/>
  <c r="AP91" i="1"/>
  <c r="AQ91" i="1"/>
  <c r="AP92" i="1"/>
  <c r="AQ92" i="1"/>
  <c r="AP93" i="1"/>
  <c r="AQ93" i="1"/>
  <c r="AP94" i="1"/>
  <c r="AQ94" i="1"/>
  <c r="AP95" i="1"/>
  <c r="AQ95" i="1"/>
  <c r="AP96" i="1"/>
  <c r="AQ96" i="1"/>
  <c r="AP97" i="1"/>
  <c r="AQ97" i="1"/>
  <c r="AP98" i="1"/>
  <c r="AQ98" i="1"/>
  <c r="AP99" i="1"/>
  <c r="AQ99" i="1"/>
  <c r="AP100" i="1"/>
  <c r="AQ100" i="1"/>
  <c r="AP101" i="1"/>
  <c r="AQ101" i="1"/>
  <c r="AQ2" i="1"/>
  <c r="AN2" i="1"/>
  <c r="AC1" i="1"/>
  <c r="AD1" i="1"/>
  <c r="AD2" i="1"/>
  <c r="AE2" i="1"/>
  <c r="AF2" i="1"/>
  <c r="AG2" i="1"/>
  <c r="AH2" i="1"/>
  <c r="AI2" i="1"/>
  <c r="AJ2" i="1"/>
  <c r="AK2" i="1"/>
  <c r="AL2" i="1"/>
  <c r="AM2" i="1"/>
  <c r="AO2" i="1"/>
  <c r="AD3" i="1"/>
  <c r="AE3" i="1"/>
  <c r="AF3" i="1"/>
  <c r="AG3" i="1"/>
  <c r="AH3" i="1"/>
  <c r="AI3" i="1"/>
  <c r="AJ3" i="1"/>
  <c r="AK3" i="1"/>
  <c r="AL3" i="1"/>
  <c r="AM3" i="1"/>
  <c r="AN3" i="1"/>
  <c r="AO3" i="1"/>
  <c r="AD4" i="1"/>
  <c r="AE4" i="1"/>
  <c r="AF4" i="1"/>
  <c r="AG4" i="1"/>
  <c r="AH4" i="1"/>
  <c r="AI4" i="1"/>
  <c r="AJ4" i="1"/>
  <c r="AK4" i="1"/>
  <c r="AL4" i="1"/>
  <c r="AM4" i="1"/>
  <c r="AN4" i="1"/>
  <c r="AO4" i="1"/>
  <c r="AD5" i="1"/>
  <c r="AE5" i="1"/>
  <c r="AF5" i="1"/>
  <c r="AG5" i="1"/>
  <c r="AH5" i="1"/>
  <c r="AI5" i="1"/>
  <c r="AJ5" i="1"/>
  <c r="AK5" i="1"/>
  <c r="AL5" i="1"/>
  <c r="AM5" i="1"/>
  <c r="AN5" i="1"/>
  <c r="AO5" i="1"/>
  <c r="AD6" i="1"/>
  <c r="AE6" i="1"/>
  <c r="AF6" i="1"/>
  <c r="AG6" i="1"/>
  <c r="AH6" i="1"/>
  <c r="AI6" i="1"/>
  <c r="AJ6" i="1"/>
  <c r="AK6" i="1"/>
  <c r="AL6" i="1"/>
  <c r="AM6" i="1"/>
  <c r="AN6" i="1"/>
  <c r="AO6" i="1"/>
  <c r="AD7" i="1"/>
  <c r="AE7" i="1"/>
  <c r="AF7" i="1"/>
  <c r="AG7" i="1"/>
  <c r="AH7" i="1"/>
  <c r="AI7" i="1"/>
  <c r="AJ7" i="1"/>
  <c r="AK7" i="1"/>
  <c r="AL7" i="1"/>
  <c r="AM7" i="1"/>
  <c r="AN7" i="1"/>
  <c r="AO7" i="1"/>
  <c r="AD8" i="1"/>
  <c r="AE8" i="1"/>
  <c r="AF8" i="1"/>
  <c r="AG8" i="1"/>
  <c r="AH8" i="1"/>
  <c r="AI8" i="1"/>
  <c r="AJ8" i="1"/>
  <c r="AK8" i="1"/>
  <c r="AL8" i="1"/>
  <c r="AM8" i="1"/>
  <c r="AN8" i="1"/>
  <c r="AO8" i="1"/>
  <c r="AD9" i="1"/>
  <c r="AE9" i="1"/>
  <c r="AF9" i="1"/>
  <c r="AG9" i="1"/>
  <c r="AH9" i="1"/>
  <c r="AI9" i="1"/>
  <c r="AJ9" i="1"/>
  <c r="AK9" i="1"/>
  <c r="AL9" i="1"/>
  <c r="AM9" i="1"/>
  <c r="AN9" i="1"/>
  <c r="AO9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F104" i="1"/>
  <c r="F103" i="1"/>
  <c r="AC47" i="1" s="1"/>
  <c r="BD101" i="1" l="1"/>
  <c r="BD80" i="1"/>
  <c r="BD57" i="1"/>
  <c r="BD96" i="1"/>
  <c r="BD91" i="1"/>
  <c r="BD85" i="1"/>
  <c r="BD75" i="1"/>
  <c r="BD69" i="1"/>
  <c r="BD64" i="1"/>
  <c r="BD59" i="1"/>
  <c r="BD53" i="1"/>
  <c r="BD48" i="1"/>
  <c r="BD43" i="1"/>
  <c r="BD37" i="1"/>
  <c r="BD29" i="1"/>
  <c r="BD21" i="1"/>
  <c r="BD13" i="1"/>
  <c r="BD2" i="1"/>
  <c r="BD6" i="1"/>
  <c r="BD10" i="1"/>
  <c r="BD14" i="1"/>
  <c r="BD18" i="1"/>
  <c r="BD22" i="1"/>
  <c r="BD26" i="1"/>
  <c r="BD30" i="1"/>
  <c r="BD34" i="1"/>
  <c r="BD38" i="1"/>
  <c r="BD42" i="1"/>
  <c r="BD46" i="1"/>
  <c r="BD50" i="1"/>
  <c r="BD54" i="1"/>
  <c r="BD58" i="1"/>
  <c r="BD62" i="1"/>
  <c r="BD66" i="1"/>
  <c r="BD70" i="1"/>
  <c r="BD74" i="1"/>
  <c r="BD78" i="1"/>
  <c r="BD82" i="1"/>
  <c r="BD86" i="1"/>
  <c r="BD90" i="1"/>
  <c r="BD94" i="1"/>
  <c r="BD98" i="1"/>
  <c r="BD3" i="1"/>
  <c r="BD7" i="1"/>
  <c r="BD11" i="1"/>
  <c r="BD15" i="1"/>
  <c r="BD19" i="1"/>
  <c r="BD23" i="1"/>
  <c r="BD27" i="1"/>
  <c r="BD31" i="1"/>
  <c r="BD35" i="1"/>
  <c r="BD100" i="1"/>
  <c r="BD95" i="1"/>
  <c r="BD89" i="1"/>
  <c r="BD84" i="1"/>
  <c r="BD79" i="1"/>
  <c r="BD73" i="1"/>
  <c r="BD68" i="1"/>
  <c r="BD63" i="1"/>
  <c r="BD52" i="1"/>
  <c r="BD47" i="1"/>
  <c r="BD41" i="1"/>
  <c r="BD36" i="1"/>
  <c r="BD28" i="1"/>
  <c r="BD20" i="1"/>
  <c r="BD12" i="1"/>
  <c r="BD4" i="1"/>
  <c r="AC79" i="1"/>
  <c r="BE4" i="1"/>
  <c r="BE8" i="1"/>
  <c r="BE12" i="1"/>
  <c r="BE16" i="1"/>
  <c r="BE20" i="1"/>
  <c r="BE24" i="1"/>
  <c r="BE28" i="1"/>
  <c r="BE32" i="1"/>
  <c r="BE36" i="1"/>
  <c r="BE40" i="1"/>
  <c r="BE44" i="1"/>
  <c r="BE48" i="1"/>
  <c r="BE52" i="1"/>
  <c r="BE56" i="1"/>
  <c r="BE60" i="1"/>
  <c r="BE64" i="1"/>
  <c r="BE68" i="1"/>
  <c r="BE72" i="1"/>
  <c r="BE76" i="1"/>
  <c r="BE80" i="1"/>
  <c r="BE84" i="1"/>
  <c r="BE88" i="1"/>
  <c r="BE92" i="1"/>
  <c r="BE96" i="1"/>
  <c r="BE100" i="1"/>
  <c r="BD99" i="1"/>
  <c r="BD93" i="1"/>
  <c r="BD88" i="1"/>
  <c r="BD83" i="1"/>
  <c r="BD77" i="1"/>
  <c r="BD72" i="1"/>
  <c r="BD67" i="1"/>
  <c r="BD61" i="1"/>
  <c r="BD56" i="1"/>
  <c r="BD51" i="1"/>
  <c r="BD45" i="1"/>
  <c r="BD40" i="1"/>
  <c r="BD33" i="1"/>
  <c r="BD25" i="1"/>
  <c r="BD17" i="1"/>
  <c r="BD9" i="1"/>
  <c r="BE2" i="1"/>
  <c r="BE94" i="1"/>
  <c r="BE86" i="1"/>
  <c r="BE78" i="1"/>
  <c r="BE70" i="1"/>
  <c r="BE62" i="1"/>
  <c r="BE54" i="1"/>
  <c r="BE46" i="1"/>
  <c r="BE38" i="1"/>
  <c r="BE30" i="1"/>
  <c r="BE22" i="1"/>
  <c r="BE14" i="1"/>
  <c r="BE6" i="1"/>
  <c r="AC95" i="1"/>
  <c r="BE3" i="1"/>
  <c r="BD97" i="1"/>
  <c r="BD92" i="1"/>
  <c r="BD87" i="1"/>
  <c r="BD81" i="1"/>
  <c r="BD76" i="1"/>
  <c r="BD71" i="1"/>
  <c r="BD65" i="1"/>
  <c r="BD60" i="1"/>
  <c r="BD55" i="1"/>
  <c r="BD49" i="1"/>
  <c r="BD44" i="1"/>
  <c r="BD39" i="1"/>
  <c r="BD32" i="1"/>
  <c r="BD24" i="1"/>
  <c r="BD16" i="1"/>
  <c r="BD8" i="1"/>
  <c r="BE101" i="1"/>
  <c r="BE93" i="1"/>
  <c r="BE85" i="1"/>
  <c r="BE77" i="1"/>
  <c r="BE69" i="1"/>
  <c r="BE61" i="1"/>
  <c r="BE53" i="1"/>
  <c r="BE45" i="1"/>
  <c r="BE37" i="1"/>
  <c r="BE29" i="1"/>
  <c r="BE21" i="1"/>
  <c r="BE13" i="1"/>
  <c r="BE5" i="1"/>
  <c r="BE99" i="1"/>
  <c r="BE95" i="1"/>
  <c r="BE91" i="1"/>
  <c r="BE87" i="1"/>
  <c r="BE83" i="1"/>
  <c r="BE79" i="1"/>
  <c r="BE75" i="1"/>
  <c r="BE71" i="1"/>
  <c r="BE67" i="1"/>
  <c r="BE63" i="1"/>
  <c r="BE59" i="1"/>
  <c r="BE55" i="1"/>
  <c r="BE51" i="1"/>
  <c r="BE47" i="1"/>
  <c r="BE43" i="1"/>
  <c r="BE39" i="1"/>
  <c r="BE35" i="1"/>
  <c r="BE31" i="1"/>
  <c r="BE27" i="1"/>
  <c r="BE23" i="1"/>
  <c r="BE19" i="1"/>
  <c r="BE15" i="1"/>
  <c r="BE11" i="1"/>
  <c r="BE7" i="1"/>
  <c r="AC3" i="1"/>
  <c r="AC7" i="1"/>
  <c r="AC11" i="1"/>
  <c r="AC15" i="1"/>
  <c r="AC19" i="1"/>
  <c r="AC23" i="1"/>
  <c r="AC27" i="1"/>
  <c r="AC31" i="1"/>
  <c r="AC35" i="1"/>
  <c r="AC39" i="1"/>
  <c r="AC91" i="1"/>
  <c r="AC75" i="1"/>
  <c r="AC55" i="1"/>
  <c r="AC59" i="1"/>
  <c r="AC43" i="1"/>
  <c r="AC4" i="1"/>
  <c r="AC87" i="1"/>
  <c r="AC71" i="1"/>
  <c r="AC99" i="1"/>
  <c r="AC83" i="1"/>
  <c r="AC67" i="1"/>
  <c r="AC51" i="1"/>
  <c r="AC98" i="1"/>
  <c r="AC94" i="1"/>
  <c r="AC90" i="1"/>
  <c r="AC86" i="1"/>
  <c r="AC82" i="1"/>
  <c r="AC78" i="1"/>
  <c r="AC74" i="1"/>
  <c r="AC70" i="1"/>
  <c r="AC66" i="1"/>
  <c r="AC62" i="1"/>
  <c r="AC58" i="1"/>
  <c r="AC54" i="1"/>
  <c r="AC50" i="1"/>
  <c r="AC46" i="1"/>
  <c r="AC42" i="1"/>
  <c r="AC38" i="1"/>
  <c r="AC34" i="1"/>
  <c r="AC30" i="1"/>
  <c r="AC26" i="1"/>
  <c r="AC22" i="1"/>
  <c r="AC18" i="1"/>
  <c r="AC14" i="1"/>
  <c r="AC10" i="1"/>
  <c r="AC6" i="1"/>
  <c r="AC2" i="1"/>
  <c r="AC101" i="1"/>
  <c r="AC97" i="1"/>
  <c r="AC93" i="1"/>
  <c r="AC89" i="1"/>
  <c r="AC85" i="1"/>
  <c r="AC81" i="1"/>
  <c r="AC77" i="1"/>
  <c r="AC73" i="1"/>
  <c r="AC69" i="1"/>
  <c r="AC65" i="1"/>
  <c r="AC61" i="1"/>
  <c r="AC57" i="1"/>
  <c r="AC53" i="1"/>
  <c r="AC49" i="1"/>
  <c r="AC45" i="1"/>
  <c r="AC41" i="1"/>
  <c r="AC37" i="1"/>
  <c r="AC33" i="1"/>
  <c r="AC29" i="1"/>
  <c r="AC25" i="1"/>
  <c r="AC21" i="1"/>
  <c r="AC17" i="1"/>
  <c r="AC13" i="1"/>
  <c r="AC9" i="1"/>
  <c r="AC5" i="1"/>
  <c r="AC100" i="1"/>
  <c r="AC96" i="1"/>
  <c r="AC92" i="1"/>
  <c r="AC88" i="1"/>
  <c r="AC84" i="1"/>
  <c r="AC80" i="1"/>
  <c r="AC76" i="1"/>
  <c r="AC72" i="1"/>
  <c r="AC68" i="1"/>
  <c r="AC64" i="1"/>
  <c r="AC60" i="1"/>
  <c r="AC56" i="1"/>
  <c r="AC52" i="1"/>
  <c r="AC48" i="1"/>
  <c r="AC44" i="1"/>
  <c r="AC40" i="1"/>
  <c r="AC36" i="1"/>
  <c r="AC32" i="1"/>
  <c r="AC28" i="1"/>
  <c r="AC24" i="1"/>
  <c r="AC20" i="1"/>
  <c r="AC16" i="1"/>
  <c r="AC12" i="1"/>
  <c r="AC8" i="1"/>
</calcChain>
</file>

<file path=xl/sharedStrings.xml><?xml version="1.0" encoding="utf-8"?>
<sst xmlns="http://schemas.openxmlformats.org/spreadsheetml/2006/main" count="1254" uniqueCount="147">
  <si>
    <t>customerID</t>
  </si>
  <si>
    <t>gender</t>
  </si>
  <si>
    <t>SeniorCitizen</t>
  </si>
  <si>
    <t>Partner</t>
  </si>
  <si>
    <t>Dependents</t>
  </si>
  <si>
    <t>tenure</t>
  </si>
  <si>
    <t>PhoneService</t>
  </si>
  <si>
    <t>MultipleLines</t>
  </si>
  <si>
    <t>InternetService</t>
  </si>
  <si>
    <t>OnlineSecurity</t>
  </si>
  <si>
    <t>OnlineBackup</t>
  </si>
  <si>
    <t>DeviceProtection</t>
  </si>
  <si>
    <t>TechSupport</t>
  </si>
  <si>
    <t>StreamingTV</t>
  </si>
  <si>
    <t>StreamingMovies</t>
  </si>
  <si>
    <t>Contract</t>
  </si>
  <si>
    <t>PaperlessBilling</t>
  </si>
  <si>
    <t>PaymentMethod</t>
  </si>
  <si>
    <t>MonthlyCharges</t>
  </si>
  <si>
    <t>TotalCharges</t>
  </si>
  <si>
    <t>Churn</t>
  </si>
  <si>
    <t>6825-UYPFK</t>
  </si>
  <si>
    <t>No</t>
  </si>
  <si>
    <t>Yes</t>
  </si>
  <si>
    <t>Fiber optic</t>
  </si>
  <si>
    <t>Month-to-month</t>
  </si>
  <si>
    <t>Bank transfer (automatic)</t>
  </si>
  <si>
    <t>3489-VSFRD</t>
  </si>
  <si>
    <t>DSL</t>
  </si>
  <si>
    <t>One year</t>
  </si>
  <si>
    <t>Credit card (automatic)</t>
  </si>
  <si>
    <t>5406-KGRMX</t>
  </si>
  <si>
    <t>No internet service</t>
  </si>
  <si>
    <t>Two year</t>
  </si>
  <si>
    <t>Electronic check</t>
  </si>
  <si>
    <t>4817-KEQSP</t>
  </si>
  <si>
    <t>5371-VYLSX</t>
  </si>
  <si>
    <t>8160-HOWOX</t>
  </si>
  <si>
    <t>2636-OHFMN</t>
  </si>
  <si>
    <t>No phone service</t>
  </si>
  <si>
    <t>0788-DXBFY</t>
  </si>
  <si>
    <t>0795-GMVQO</t>
  </si>
  <si>
    <t>4644-OBGFZ</t>
  </si>
  <si>
    <t>Mailed check</t>
  </si>
  <si>
    <t>8295-KMENE</t>
  </si>
  <si>
    <t>6047-YHPVI</t>
  </si>
  <si>
    <t>8292-TYSPY</t>
  </si>
  <si>
    <t>2984-MIIZL</t>
  </si>
  <si>
    <t>3177-LASXD</t>
  </si>
  <si>
    <t>3806-DXQOM</t>
  </si>
  <si>
    <t>2347-WKKAE</t>
  </si>
  <si>
    <t>5598-IKHQQ</t>
  </si>
  <si>
    <t>9541-PWTWO</t>
  </si>
  <si>
    <t>6919-ELBGL</t>
  </si>
  <si>
    <t>5565-FILXA</t>
  </si>
  <si>
    <t>0396-YCHWO</t>
  </si>
  <si>
    <t>5854-KSRBJ</t>
  </si>
  <si>
    <t>2293-IJWPS</t>
  </si>
  <si>
    <t>3663-MITLP</t>
  </si>
  <si>
    <t>2824-MYYBN</t>
  </si>
  <si>
    <t>3069-SSVSN</t>
  </si>
  <si>
    <t>9646-NMHXE</t>
  </si>
  <si>
    <t>5816-JMLGY</t>
  </si>
  <si>
    <t>3571-RFHAR</t>
  </si>
  <si>
    <t>4482-EWFMI</t>
  </si>
  <si>
    <t>4523-WXCEF</t>
  </si>
  <si>
    <t>6490-FGZAT</t>
  </si>
  <si>
    <t>9092-GDZKO</t>
  </si>
  <si>
    <t>9606-PBKBQ</t>
  </si>
  <si>
    <t>6522-YRBXD</t>
  </si>
  <si>
    <t>6693-FRIRW</t>
  </si>
  <si>
    <t>2001-EWBQU</t>
  </si>
  <si>
    <t>3518-PZXZQ</t>
  </si>
  <si>
    <t>9661-MHUMO</t>
  </si>
  <si>
    <t>6377-WHAOX</t>
  </si>
  <si>
    <t>6100-QQHEB</t>
  </si>
  <si>
    <t>7673-LPRNY</t>
  </si>
  <si>
    <t>6350-XFYGW</t>
  </si>
  <si>
    <t>5161-UBZXI</t>
  </si>
  <si>
    <t>1771-OADNZ</t>
  </si>
  <si>
    <t>2364-UFROM</t>
  </si>
  <si>
    <t>7537-CBQUZ</t>
  </si>
  <si>
    <t>8665-UTDHZ</t>
  </si>
  <si>
    <t>2245-ADZFJ</t>
  </si>
  <si>
    <t>6481-LXPWL</t>
  </si>
  <si>
    <t>4581-SSPWD</t>
  </si>
  <si>
    <t>5896-NPFWW</t>
  </si>
  <si>
    <t>1403-LKLIK</t>
  </si>
  <si>
    <t>6583-KQJLK</t>
  </si>
  <si>
    <t>1963-VAUKV</t>
  </si>
  <si>
    <t>2595-KIWPV</t>
  </si>
  <si>
    <t>2408-TZMJL</t>
  </si>
  <si>
    <t>5472-CVMDX</t>
  </si>
  <si>
    <t>4685-ERGHK</t>
  </si>
  <si>
    <t>9489-DEDVP</t>
  </si>
  <si>
    <t>0379-DJQHR</t>
  </si>
  <si>
    <t>9237-HQITU</t>
  </si>
  <si>
    <t>2589-AYCRP</t>
  </si>
  <si>
    <t>4674-HGNUA</t>
  </si>
  <si>
    <t>8327-WKMIE</t>
  </si>
  <si>
    <t>3612-YUNGG</t>
  </si>
  <si>
    <t>7542-CYDDM</t>
  </si>
  <si>
    <t>6729-GDNGC</t>
  </si>
  <si>
    <t>2359-QWQUL</t>
  </si>
  <si>
    <t>1950-KSVVJ</t>
  </si>
  <si>
    <t>9114-VEPUF</t>
  </si>
  <si>
    <t>8910-LEDAG</t>
  </si>
  <si>
    <t>1707-HABPF</t>
  </si>
  <si>
    <t>4825-XJGDM</t>
  </si>
  <si>
    <t>2696-ECXKC</t>
  </si>
  <si>
    <t>6624-JDRDS</t>
  </si>
  <si>
    <t>3154-HMWUU</t>
  </si>
  <si>
    <t>3969-GYXEL</t>
  </si>
  <si>
    <t>9796-MVYXX</t>
  </si>
  <si>
    <t>2720-WGKHP</t>
  </si>
  <si>
    <t>8404-VIOMB</t>
  </si>
  <si>
    <t>9137-UIYPG</t>
  </si>
  <si>
    <t>1095-JUDTC</t>
  </si>
  <si>
    <t>6000-APYLU</t>
  </si>
  <si>
    <t>9479-HYNYL</t>
  </si>
  <si>
    <t>1904-WAJAA</t>
  </si>
  <si>
    <t>7606-BPHHN</t>
  </si>
  <si>
    <t>9405-GPBBG</t>
  </si>
  <si>
    <t>7228-OMTPN</t>
  </si>
  <si>
    <t>4712-UYOOI</t>
  </si>
  <si>
    <t>7596-ZYWBB</t>
  </si>
  <si>
    <t>3178-CIFOT</t>
  </si>
  <si>
    <t>5797-APWZC</t>
  </si>
  <si>
    <t>0618-XWMSS</t>
  </si>
  <si>
    <t>8992-OBVDG</t>
  </si>
  <si>
    <t>1866-ZSLJM</t>
  </si>
  <si>
    <t>4277-PVRAN</t>
  </si>
  <si>
    <t>5469-CTCWN</t>
  </si>
  <si>
    <t>8512-WIWYV</t>
  </si>
  <si>
    <t>MAX</t>
  </si>
  <si>
    <t>MIN</t>
  </si>
  <si>
    <t>NoMultipleLines</t>
  </si>
  <si>
    <t>Fiber Optic</t>
  </si>
  <si>
    <t>No internet</t>
  </si>
  <si>
    <t>NoOnlineSecurity</t>
  </si>
  <si>
    <t>NoOnlineBackup</t>
  </si>
  <si>
    <t>NoDeviceProtection</t>
  </si>
  <si>
    <t>NoTechSupport</t>
  </si>
  <si>
    <t>NoStreamingTV</t>
  </si>
  <si>
    <t>NoStreamingMovies</t>
  </si>
  <si>
    <t>One Year</t>
  </si>
  <si>
    <t>Two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</si>
</sst>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04"/>
  <sheetViews>
    <sheetView tabSelected="1" workbookViewId="0"/>
  </sheetViews>
  <sheetFormatPr defaultRowHeight="15" x14ac:dyDescent="0.25"/>
  <cols>
    <col min="1" max="1" width="13.28515625" bestFit="1" customWidth="1"/>
    <col min="2" max="2" width="7.28515625" bestFit="1" customWidth="1"/>
    <col min="3" max="3" width="12.85546875" bestFit="1" customWidth="1"/>
    <col min="4" max="4" width="7.5703125" bestFit="1" customWidth="1"/>
    <col min="5" max="5" width="11.85546875" bestFit="1" customWidth="1"/>
    <col min="6" max="6" width="7" bestFit="1" customWidth="1"/>
    <col min="7" max="7" width="13.28515625" bestFit="1" customWidth="1"/>
    <col min="8" max="8" width="16.5703125" bestFit="1" customWidth="1"/>
    <col min="9" max="9" width="14.85546875" bestFit="1" customWidth="1"/>
    <col min="10" max="15" width="18.28515625" bestFit="1" customWidth="1"/>
    <col min="16" max="16" width="16.140625" bestFit="1" customWidth="1"/>
    <col min="17" max="17" width="15.28515625" bestFit="1" customWidth="1"/>
    <col min="18" max="18" width="23.85546875" bestFit="1" customWidth="1"/>
    <col min="19" max="19" width="15.5703125" bestFit="1" customWidth="1"/>
    <col min="20" max="20" width="12.42578125" bestFit="1" customWidth="1"/>
    <col min="21" max="21" width="6.28515625" bestFit="1" customWidth="1"/>
    <col min="22" max="22" width="12.42578125" bestFit="1" customWidth="1"/>
    <col min="23" max="23" width="6.28515625" bestFit="1" customWidth="1"/>
    <col min="24" max="24" width="13.28515625" bestFit="1" customWidth="1"/>
    <col min="25" max="25" width="7.28515625" bestFit="1" customWidth="1"/>
    <col min="26" max="26" width="12.85546875" bestFit="1" customWidth="1"/>
    <col min="27" max="27" width="7.5703125" bestFit="1" customWidth="1"/>
    <col min="28" max="28" width="11.85546875" bestFit="1" customWidth="1"/>
    <col min="29" max="29" width="12" bestFit="1" customWidth="1"/>
    <col min="30" max="31" width="13.28515625" bestFit="1" customWidth="1"/>
    <col min="32" max="32" width="15.85546875" bestFit="1" customWidth="1"/>
    <col min="33" max="33" width="10.7109375" bestFit="1" customWidth="1"/>
    <col min="34" max="34" width="4.140625" customWidth="1"/>
    <col min="35" max="35" width="11.28515625" bestFit="1" customWidth="1"/>
    <col min="36" max="36" width="14.28515625" bestFit="1" customWidth="1"/>
    <col min="37" max="37" width="16.85546875" bestFit="1" customWidth="1"/>
    <col min="38" max="38" width="13.42578125" bestFit="1" customWidth="1"/>
    <col min="39" max="39" width="16" bestFit="1" customWidth="1"/>
    <col min="40" max="40" width="16.42578125" bestFit="1" customWidth="1"/>
    <col min="41" max="41" width="19.140625" bestFit="1" customWidth="1"/>
    <col min="42" max="42" width="12.140625" bestFit="1" customWidth="1"/>
    <col min="43" max="43" width="14.85546875" bestFit="1" customWidth="1"/>
    <col min="44" max="44" width="12.28515625" bestFit="1" customWidth="1"/>
    <col min="45" max="45" width="15" customWidth="1"/>
    <col min="46" max="46" width="16.5703125" bestFit="1" customWidth="1"/>
    <col min="47" max="47" width="19.28515625" bestFit="1" customWidth="1"/>
    <col min="48" max="48" width="16.140625" bestFit="1" customWidth="1"/>
    <col min="49" max="50" width="9" customWidth="1"/>
    <col min="51" max="52" width="15.28515625" bestFit="1" customWidth="1"/>
    <col min="53" max="53" width="12.5703125" bestFit="1" customWidth="1"/>
    <col min="54" max="54" width="23.85546875" bestFit="1" customWidth="1"/>
    <col min="55" max="55" width="21.7109375" bestFit="1" customWidth="1"/>
    <col min="56" max="56" width="15.5703125" bestFit="1" customWidth="1"/>
    <col min="57" max="57" width="12.42578125" bestFit="1" customWidth="1"/>
  </cols>
  <sheetData>
    <row r="1" spans="1:5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X1" t="s">
        <v>0</v>
      </c>
      <c r="Y1" t="s">
        <v>1</v>
      </c>
      <c r="Z1" t="s">
        <v>2</v>
      </c>
      <c r="AA1" t="s">
        <v>3</v>
      </c>
      <c r="AB1" t="s">
        <v>4</v>
      </c>
      <c r="AC1" t="str">
        <f>F1</f>
        <v>tenure</v>
      </c>
      <c r="AD1" t="str">
        <f>G1</f>
        <v>PhoneService</v>
      </c>
      <c r="AE1" t="s">
        <v>7</v>
      </c>
      <c r="AF1" t="s">
        <v>136</v>
      </c>
      <c r="AG1" t="s">
        <v>137</v>
      </c>
      <c r="AH1" t="s">
        <v>28</v>
      </c>
      <c r="AI1" t="s">
        <v>138</v>
      </c>
      <c r="AJ1" t="s">
        <v>9</v>
      </c>
      <c r="AK1" t="s">
        <v>139</v>
      </c>
      <c r="AL1" t="s">
        <v>10</v>
      </c>
      <c r="AM1" t="s">
        <v>140</v>
      </c>
      <c r="AN1" t="s">
        <v>11</v>
      </c>
      <c r="AO1" t="s">
        <v>141</v>
      </c>
      <c r="AP1" t="s">
        <v>12</v>
      </c>
      <c r="AQ1" t="s">
        <v>142</v>
      </c>
      <c r="AR1" t="s">
        <v>13</v>
      </c>
      <c r="AS1" t="s">
        <v>143</v>
      </c>
      <c r="AT1" t="s">
        <v>14</v>
      </c>
      <c r="AU1" t="s">
        <v>144</v>
      </c>
      <c r="AV1" t="s">
        <v>25</v>
      </c>
      <c r="AW1" t="s">
        <v>145</v>
      </c>
      <c r="AX1" t="s">
        <v>146</v>
      </c>
      <c r="AY1" t="str">
        <f>Q1</f>
        <v>PaperlessBilling</v>
      </c>
      <c r="AZ1" t="s">
        <v>34</v>
      </c>
      <c r="BA1" t="s">
        <v>43</v>
      </c>
      <c r="BB1" t="s">
        <v>26</v>
      </c>
      <c r="BC1" t="s">
        <v>30</v>
      </c>
      <c r="BD1" t="str">
        <f>S1</f>
        <v>MonthlyCharges</v>
      </c>
      <c r="BE1" t="str">
        <f>T1</f>
        <v>TotalCharges</v>
      </c>
      <c r="BF1" t="str">
        <f>U1</f>
        <v>Churn</v>
      </c>
    </row>
    <row r="2" spans="1:58" x14ac:dyDescent="0.25">
      <c r="A2" t="s">
        <v>21</v>
      </c>
      <c r="B2">
        <v>1</v>
      </c>
      <c r="C2">
        <v>0</v>
      </c>
      <c r="D2">
        <v>0</v>
      </c>
      <c r="E2">
        <v>0</v>
      </c>
      <c r="F2">
        <v>23</v>
      </c>
      <c r="G2">
        <v>1</v>
      </c>
      <c r="H2" t="s">
        <v>23</v>
      </c>
      <c r="I2" t="s">
        <v>24</v>
      </c>
      <c r="J2" t="s">
        <v>22</v>
      </c>
      <c r="K2" t="s">
        <v>22</v>
      </c>
      <c r="L2" t="s">
        <v>22</v>
      </c>
      <c r="M2" t="s">
        <v>22</v>
      </c>
      <c r="N2" t="s">
        <v>22</v>
      </c>
      <c r="O2" t="s">
        <v>22</v>
      </c>
      <c r="P2" t="s">
        <v>25</v>
      </c>
      <c r="Q2">
        <v>0</v>
      </c>
      <c r="R2" t="s">
        <v>26</v>
      </c>
      <c r="S2">
        <v>75.599999999999994</v>
      </c>
      <c r="T2">
        <v>1758.6</v>
      </c>
      <c r="U2">
        <v>1</v>
      </c>
      <c r="X2" t="s">
        <v>21</v>
      </c>
      <c r="Y2">
        <v>1</v>
      </c>
      <c r="Z2">
        <v>0</v>
      </c>
      <c r="AA2">
        <v>0</v>
      </c>
      <c r="AB2">
        <v>0</v>
      </c>
      <c r="AC2">
        <f>(F2 - F$104) / (F$103 - F$104)</f>
        <v>0.30985915492957744</v>
      </c>
      <c r="AD2">
        <f t="shared" ref="AD2:AD65" si="0">G2</f>
        <v>1</v>
      </c>
      <c r="AE2">
        <f>IF(H2="Yes",1,0)</f>
        <v>1</v>
      </c>
      <c r="AF2">
        <f>IF(H2="No",1,0)</f>
        <v>0</v>
      </c>
      <c r="AG2">
        <f>IF(I2="Fiber Optic",1,0)</f>
        <v>1</v>
      </c>
      <c r="AH2">
        <f>IF(I2="DSL",1,0)</f>
        <v>0</v>
      </c>
      <c r="AI2">
        <f>IF(I2="No",1,0)</f>
        <v>0</v>
      </c>
      <c r="AJ2">
        <f>IF(J2="Yes",1,0)</f>
        <v>0</v>
      </c>
      <c r="AK2">
        <f>IF(J2="No",1,0)</f>
        <v>1</v>
      </c>
      <c r="AL2">
        <f>IF(K2="Yes",1,0)</f>
        <v>0</v>
      </c>
      <c r="AM2">
        <f>IF(K2="No",1,0)</f>
        <v>1</v>
      </c>
      <c r="AN2">
        <f>IF(L2="Yes",1,0)</f>
        <v>0</v>
      </c>
      <c r="AO2">
        <f>IF(L2="No",1,0)</f>
        <v>1</v>
      </c>
      <c r="AP2">
        <f>IF(M2="Yes",1,0)</f>
        <v>0</v>
      </c>
      <c r="AQ2">
        <f>IF(M2="No",1,0)</f>
        <v>1</v>
      </c>
      <c r="AR2">
        <f>IF(N2="Yes",1,0)</f>
        <v>0</v>
      </c>
      <c r="AS2">
        <f>IF(M2="No",1,0)</f>
        <v>1</v>
      </c>
      <c r="AT2">
        <f>IF(O2="Yes",1,0)</f>
        <v>0</v>
      </c>
      <c r="AU2">
        <f>IF(O2="No",1,0)</f>
        <v>1</v>
      </c>
      <c r="AV2">
        <f>IF(P2="Month-to-month",1,0)</f>
        <v>1</v>
      </c>
      <c r="AW2">
        <f>IF(P2="One Year",1,0)</f>
        <v>0</v>
      </c>
      <c r="AX2">
        <f>IF(P2="Two Year",1,0)</f>
        <v>0</v>
      </c>
      <c r="AY2">
        <f t="shared" ref="AY2:AY65" si="1">Q2</f>
        <v>0</v>
      </c>
      <c r="AZ2">
        <f>IF(R2="Electronic check",1,0)</f>
        <v>0</v>
      </c>
      <c r="BA2">
        <f>IF(R2="Mailed check",1,0)</f>
        <v>0</v>
      </c>
      <c r="BB2">
        <f>IF(R2="Bank transfer (automatic)",1,0)</f>
        <v>1</v>
      </c>
      <c r="BC2">
        <f>IF(R2="Credit card (automatic)",1,0)</f>
        <v>0</v>
      </c>
      <c r="BD2">
        <f>(S2-S$104)/(S$103 - S$104)</f>
        <v>0.58774227344159236</v>
      </c>
      <c r="BE2">
        <f>(T2-T$104)/(T$103 - T$104)</f>
        <v>0.21259784735812132</v>
      </c>
      <c r="BF2">
        <f t="shared" ref="BF2:BF65" si="2">U2</f>
        <v>1</v>
      </c>
    </row>
    <row r="3" spans="1:58" x14ac:dyDescent="0.25">
      <c r="A3" t="s">
        <v>27</v>
      </c>
      <c r="B3">
        <v>1</v>
      </c>
      <c r="C3">
        <v>0</v>
      </c>
      <c r="D3">
        <v>0</v>
      </c>
      <c r="E3">
        <v>0</v>
      </c>
      <c r="F3">
        <v>56</v>
      </c>
      <c r="G3">
        <v>1</v>
      </c>
      <c r="H3" t="s">
        <v>22</v>
      </c>
      <c r="I3" t="s">
        <v>28</v>
      </c>
      <c r="J3" t="s">
        <v>23</v>
      </c>
      <c r="K3" t="s">
        <v>22</v>
      </c>
      <c r="L3" t="s">
        <v>23</v>
      </c>
      <c r="M3" t="s">
        <v>23</v>
      </c>
      <c r="N3" t="s">
        <v>22</v>
      </c>
      <c r="O3" t="s">
        <v>22</v>
      </c>
      <c r="P3" t="s">
        <v>29</v>
      </c>
      <c r="Q3">
        <v>1</v>
      </c>
      <c r="R3" t="s">
        <v>30</v>
      </c>
      <c r="S3">
        <v>60.25</v>
      </c>
      <c r="T3">
        <v>3282.75</v>
      </c>
      <c r="U3">
        <v>0</v>
      </c>
      <c r="X3" t="s">
        <v>27</v>
      </c>
      <c r="Y3">
        <v>1</v>
      </c>
      <c r="Z3">
        <v>0</v>
      </c>
      <c r="AA3">
        <v>0</v>
      </c>
      <c r="AB3">
        <v>0</v>
      </c>
      <c r="AC3">
        <f t="shared" ref="AC3:AC66" si="3">(F3 - F$104) / (F$103 - F$104)</f>
        <v>0.77464788732394363</v>
      </c>
      <c r="AD3">
        <f t="shared" si="0"/>
        <v>1</v>
      </c>
      <c r="AE3">
        <f t="shared" ref="AE3:AE66" si="4">IF(H3="Yes",1,0)</f>
        <v>0</v>
      </c>
      <c r="AF3">
        <f t="shared" ref="AF3:AF66" si="5">IF(H3="No",1,0)</f>
        <v>1</v>
      </c>
      <c r="AG3">
        <f t="shared" ref="AG3:AG66" si="6">IF(I3="Fiber Optic",1,0)</f>
        <v>0</v>
      </c>
      <c r="AH3">
        <f t="shared" ref="AH3:AH66" si="7">IF(I3="DSL",1,0)</f>
        <v>1</v>
      </c>
      <c r="AI3">
        <f t="shared" ref="AI3:AI66" si="8">IF(I3="No",1,0)</f>
        <v>0</v>
      </c>
      <c r="AJ3">
        <f t="shared" ref="AJ3:AJ66" si="9">IF(J3="Yes",1,0)</f>
        <v>1</v>
      </c>
      <c r="AK3">
        <f t="shared" ref="AK3:AK66" si="10">IF(J3="No",1,0)</f>
        <v>0</v>
      </c>
      <c r="AL3">
        <f t="shared" ref="AL3:AL66" si="11">IF(K3="Yes",1,0)</f>
        <v>0</v>
      </c>
      <c r="AM3">
        <f t="shared" ref="AM3:AM66" si="12">IF(K3="No",1,0)</f>
        <v>1</v>
      </c>
      <c r="AN3">
        <f t="shared" ref="AN3:AN66" si="13">IF(L3="Yes",1,0)</f>
        <v>1</v>
      </c>
      <c r="AO3">
        <f t="shared" ref="AO3:AO66" si="14">IF(L3="No",1,0)</f>
        <v>0</v>
      </c>
      <c r="AP3">
        <f t="shared" ref="AP3:AP66" si="15">IF(M3="Yes",1,0)</f>
        <v>1</v>
      </c>
      <c r="AQ3">
        <f t="shared" ref="AQ3:AQ66" si="16">IF(M3="No",1,0)</f>
        <v>0</v>
      </c>
      <c r="AR3">
        <f t="shared" ref="AR3:AR66" si="17">IF(N3="Yes",1,0)</f>
        <v>0</v>
      </c>
      <c r="AS3">
        <f t="shared" ref="AS3:AS66" si="18">IF(M3="No",1,0)</f>
        <v>0</v>
      </c>
      <c r="AT3">
        <f t="shared" ref="AT3:AT66" si="19">IF(O3="Yes",1,0)</f>
        <v>0</v>
      </c>
      <c r="AU3">
        <f t="shared" ref="AU3:AU66" si="20">IF(O3="No",1,0)</f>
        <v>1</v>
      </c>
      <c r="AV3">
        <f t="shared" ref="AV3:AV66" si="21">IF(P3="Month-to-month",1,0)</f>
        <v>0</v>
      </c>
      <c r="AW3">
        <f t="shared" ref="AW3:AW66" si="22">IF(P3="One Year",1,0)</f>
        <v>1</v>
      </c>
      <c r="AX3">
        <f t="shared" ref="AX3:AX66" si="23">IF(P3="Two Year",1,0)</f>
        <v>0</v>
      </c>
      <c r="AY3">
        <f t="shared" si="1"/>
        <v>1</v>
      </c>
      <c r="AZ3">
        <f t="shared" ref="AZ3:AZ66" si="24">IF(R3="Electronic check",1,0)</f>
        <v>0</v>
      </c>
      <c r="BA3">
        <f t="shared" ref="BA3:BA15" si="25">IF(R3="Mailed check",1,0)</f>
        <v>0</v>
      </c>
      <c r="BB3">
        <f t="shared" ref="BB3:BB15" si="26">IF(R3="Bank transfer (automatic)",1,0)</f>
        <v>0</v>
      </c>
      <c r="BC3">
        <f t="shared" ref="BC3:BC15" si="27">IF(R3="Credit card (automatic)",1,0)</f>
        <v>1</v>
      </c>
      <c r="BD3">
        <f t="shared" ref="BD3:BD66" si="28">(S3-S$104)/(S$103 - S$104)</f>
        <v>0.42692509167103193</v>
      </c>
      <c r="BE3">
        <f t="shared" ref="BE3:BE66" si="29">(T3-T$104)/(T$103 - T$104)</f>
        <v>0.39901541095890408</v>
      </c>
      <c r="BF3">
        <f t="shared" si="2"/>
        <v>0</v>
      </c>
    </row>
    <row r="4" spans="1:58" x14ac:dyDescent="0.25">
      <c r="A4" t="s">
        <v>31</v>
      </c>
      <c r="B4">
        <v>1</v>
      </c>
      <c r="C4">
        <v>0</v>
      </c>
      <c r="D4">
        <v>0</v>
      </c>
      <c r="E4">
        <v>0</v>
      </c>
      <c r="F4">
        <v>71</v>
      </c>
      <c r="G4">
        <v>1</v>
      </c>
      <c r="H4" t="s">
        <v>23</v>
      </c>
      <c r="I4" t="s">
        <v>22</v>
      </c>
      <c r="J4" t="s">
        <v>32</v>
      </c>
      <c r="K4" t="s">
        <v>32</v>
      </c>
      <c r="L4" t="s">
        <v>32</v>
      </c>
      <c r="M4" t="s">
        <v>32</v>
      </c>
      <c r="N4" t="s">
        <v>32</v>
      </c>
      <c r="O4" t="s">
        <v>32</v>
      </c>
      <c r="P4" t="s">
        <v>33</v>
      </c>
      <c r="Q4">
        <v>0</v>
      </c>
      <c r="R4" t="s">
        <v>34</v>
      </c>
      <c r="S4">
        <v>24.55</v>
      </c>
      <c r="T4">
        <v>1719.15</v>
      </c>
      <c r="U4">
        <v>0</v>
      </c>
      <c r="X4" t="s">
        <v>31</v>
      </c>
      <c r="Y4">
        <v>1</v>
      </c>
      <c r="Z4">
        <v>0</v>
      </c>
      <c r="AA4">
        <v>0</v>
      </c>
      <c r="AB4">
        <v>0</v>
      </c>
      <c r="AC4">
        <f t="shared" si="3"/>
        <v>0.9859154929577465</v>
      </c>
      <c r="AD4">
        <f t="shared" si="0"/>
        <v>1</v>
      </c>
      <c r="AE4">
        <f t="shared" si="4"/>
        <v>1</v>
      </c>
      <c r="AF4">
        <f t="shared" si="5"/>
        <v>0</v>
      </c>
      <c r="AG4">
        <f t="shared" si="6"/>
        <v>0</v>
      </c>
      <c r="AH4">
        <f t="shared" si="7"/>
        <v>0</v>
      </c>
      <c r="AI4">
        <f t="shared" si="8"/>
        <v>1</v>
      </c>
      <c r="AJ4">
        <f t="shared" si="9"/>
        <v>0</v>
      </c>
      <c r="AK4">
        <f t="shared" si="10"/>
        <v>0</v>
      </c>
      <c r="AL4">
        <f t="shared" si="11"/>
        <v>0</v>
      </c>
      <c r="AM4">
        <f t="shared" si="12"/>
        <v>0</v>
      </c>
      <c r="AN4">
        <f t="shared" si="13"/>
        <v>0</v>
      </c>
      <c r="AO4">
        <f t="shared" si="14"/>
        <v>0</v>
      </c>
      <c r="AP4">
        <f t="shared" si="15"/>
        <v>0</v>
      </c>
      <c r="AQ4">
        <f t="shared" si="16"/>
        <v>0</v>
      </c>
      <c r="AR4">
        <f t="shared" si="17"/>
        <v>0</v>
      </c>
      <c r="AS4">
        <f t="shared" si="18"/>
        <v>0</v>
      </c>
      <c r="AT4">
        <f t="shared" si="19"/>
        <v>0</v>
      </c>
      <c r="AU4">
        <f t="shared" si="20"/>
        <v>0</v>
      </c>
      <c r="AV4">
        <f t="shared" si="21"/>
        <v>0</v>
      </c>
      <c r="AW4">
        <f t="shared" si="22"/>
        <v>0</v>
      </c>
      <c r="AX4">
        <f t="shared" si="23"/>
        <v>1</v>
      </c>
      <c r="AY4">
        <f t="shared" si="1"/>
        <v>0</v>
      </c>
      <c r="AZ4">
        <f t="shared" si="24"/>
        <v>1</v>
      </c>
      <c r="BA4">
        <f t="shared" si="25"/>
        <v>0</v>
      </c>
      <c r="BB4">
        <f t="shared" si="26"/>
        <v>0</v>
      </c>
      <c r="BC4">
        <f t="shared" si="27"/>
        <v>0</v>
      </c>
      <c r="BD4">
        <f t="shared" si="28"/>
        <v>5.2907281299109488E-2</v>
      </c>
      <c r="BE4">
        <f t="shared" si="29"/>
        <v>0.20777274951076322</v>
      </c>
      <c r="BF4">
        <f t="shared" si="2"/>
        <v>0</v>
      </c>
    </row>
    <row r="5" spans="1:58" x14ac:dyDescent="0.25">
      <c r="A5" t="s">
        <v>35</v>
      </c>
      <c r="B5">
        <v>1</v>
      </c>
      <c r="C5">
        <v>0</v>
      </c>
      <c r="D5">
        <v>1</v>
      </c>
      <c r="E5">
        <v>1</v>
      </c>
      <c r="F5">
        <v>71</v>
      </c>
      <c r="G5">
        <v>1</v>
      </c>
      <c r="H5" t="s">
        <v>22</v>
      </c>
      <c r="I5" t="s">
        <v>22</v>
      </c>
      <c r="J5" t="s">
        <v>32</v>
      </c>
      <c r="K5" t="s">
        <v>32</v>
      </c>
      <c r="L5" t="s">
        <v>32</v>
      </c>
      <c r="M5" t="s">
        <v>32</v>
      </c>
      <c r="N5" t="s">
        <v>32</v>
      </c>
      <c r="O5" t="s">
        <v>32</v>
      </c>
      <c r="P5" t="s">
        <v>33</v>
      </c>
      <c r="Q5">
        <v>0</v>
      </c>
      <c r="R5" t="s">
        <v>26</v>
      </c>
      <c r="S5">
        <v>19.850000000000001</v>
      </c>
      <c r="T5">
        <v>1326.35</v>
      </c>
      <c r="U5">
        <v>0</v>
      </c>
      <c r="X5" t="s">
        <v>35</v>
      </c>
      <c r="Y5">
        <v>1</v>
      </c>
      <c r="Z5">
        <v>0</v>
      </c>
      <c r="AA5">
        <v>1</v>
      </c>
      <c r="AB5">
        <v>1</v>
      </c>
      <c r="AC5">
        <f t="shared" si="3"/>
        <v>0.9859154929577465</v>
      </c>
      <c r="AD5">
        <f t="shared" si="0"/>
        <v>1</v>
      </c>
      <c r="AE5">
        <f t="shared" si="4"/>
        <v>0</v>
      </c>
      <c r="AF5">
        <f t="shared" si="5"/>
        <v>1</v>
      </c>
      <c r="AG5">
        <f t="shared" si="6"/>
        <v>0</v>
      </c>
      <c r="AH5">
        <f t="shared" si="7"/>
        <v>0</v>
      </c>
      <c r="AI5">
        <f t="shared" si="8"/>
        <v>1</v>
      </c>
      <c r="AJ5">
        <f t="shared" si="9"/>
        <v>0</v>
      </c>
      <c r="AK5">
        <f t="shared" si="10"/>
        <v>0</v>
      </c>
      <c r="AL5">
        <f t="shared" si="11"/>
        <v>0</v>
      </c>
      <c r="AM5">
        <f t="shared" si="12"/>
        <v>0</v>
      </c>
      <c r="AN5">
        <f t="shared" si="13"/>
        <v>0</v>
      </c>
      <c r="AO5">
        <f t="shared" si="14"/>
        <v>0</v>
      </c>
      <c r="AP5">
        <f t="shared" si="15"/>
        <v>0</v>
      </c>
      <c r="AQ5">
        <f t="shared" si="16"/>
        <v>0</v>
      </c>
      <c r="AR5">
        <f t="shared" si="17"/>
        <v>0</v>
      </c>
      <c r="AS5">
        <f t="shared" si="18"/>
        <v>0</v>
      </c>
      <c r="AT5">
        <f t="shared" si="19"/>
        <v>0</v>
      </c>
      <c r="AU5">
        <f t="shared" si="20"/>
        <v>0</v>
      </c>
      <c r="AV5">
        <f t="shared" si="21"/>
        <v>0</v>
      </c>
      <c r="AW5">
        <f t="shared" si="22"/>
        <v>0</v>
      </c>
      <c r="AX5">
        <f t="shared" si="23"/>
        <v>1</v>
      </c>
      <c r="AY5">
        <f t="shared" si="1"/>
        <v>0</v>
      </c>
      <c r="AZ5">
        <f t="shared" si="24"/>
        <v>0</v>
      </c>
      <c r="BA5">
        <f t="shared" si="25"/>
        <v>0</v>
      </c>
      <c r="BB5">
        <f t="shared" si="26"/>
        <v>1</v>
      </c>
      <c r="BC5">
        <f t="shared" si="27"/>
        <v>0</v>
      </c>
      <c r="BD5">
        <f t="shared" si="28"/>
        <v>3.6668412781561176E-3</v>
      </c>
      <c r="BE5">
        <f t="shared" si="29"/>
        <v>0.15972969667318981</v>
      </c>
      <c r="BF5">
        <f t="shared" si="2"/>
        <v>0</v>
      </c>
    </row>
    <row r="6" spans="1:58" x14ac:dyDescent="0.25">
      <c r="A6" t="s">
        <v>36</v>
      </c>
      <c r="B6">
        <v>1</v>
      </c>
      <c r="C6">
        <v>1</v>
      </c>
      <c r="D6">
        <v>0</v>
      </c>
      <c r="E6">
        <v>0</v>
      </c>
      <c r="F6">
        <v>50</v>
      </c>
      <c r="G6">
        <v>1</v>
      </c>
      <c r="H6" t="s">
        <v>23</v>
      </c>
      <c r="I6" t="s">
        <v>24</v>
      </c>
      <c r="J6" t="s">
        <v>23</v>
      </c>
      <c r="K6" t="s">
        <v>23</v>
      </c>
      <c r="L6" t="s">
        <v>22</v>
      </c>
      <c r="M6" t="s">
        <v>22</v>
      </c>
      <c r="N6" t="s">
        <v>22</v>
      </c>
      <c r="O6" t="s">
        <v>22</v>
      </c>
      <c r="P6" t="s">
        <v>25</v>
      </c>
      <c r="Q6">
        <v>1</v>
      </c>
      <c r="R6" t="s">
        <v>34</v>
      </c>
      <c r="S6">
        <v>83.4</v>
      </c>
      <c r="T6">
        <v>4113.7</v>
      </c>
      <c r="U6">
        <v>0</v>
      </c>
      <c r="X6" t="s">
        <v>36</v>
      </c>
      <c r="Y6">
        <v>1</v>
      </c>
      <c r="Z6">
        <v>1</v>
      </c>
      <c r="AA6">
        <v>0</v>
      </c>
      <c r="AB6">
        <v>0</v>
      </c>
      <c r="AC6">
        <f t="shared" si="3"/>
        <v>0.6901408450704225</v>
      </c>
      <c r="AD6">
        <f t="shared" si="0"/>
        <v>1</v>
      </c>
      <c r="AE6">
        <f t="shared" si="4"/>
        <v>1</v>
      </c>
      <c r="AF6">
        <f t="shared" si="5"/>
        <v>0</v>
      </c>
      <c r="AG6">
        <f t="shared" si="6"/>
        <v>1</v>
      </c>
      <c r="AH6">
        <f t="shared" si="7"/>
        <v>0</v>
      </c>
      <c r="AI6">
        <f t="shared" si="8"/>
        <v>0</v>
      </c>
      <c r="AJ6">
        <f t="shared" si="9"/>
        <v>1</v>
      </c>
      <c r="AK6">
        <f t="shared" si="10"/>
        <v>0</v>
      </c>
      <c r="AL6">
        <f t="shared" si="11"/>
        <v>1</v>
      </c>
      <c r="AM6">
        <f t="shared" si="12"/>
        <v>0</v>
      </c>
      <c r="AN6">
        <f t="shared" si="13"/>
        <v>0</v>
      </c>
      <c r="AO6">
        <f t="shared" si="14"/>
        <v>1</v>
      </c>
      <c r="AP6">
        <f t="shared" si="15"/>
        <v>0</v>
      </c>
      <c r="AQ6">
        <f t="shared" si="16"/>
        <v>1</v>
      </c>
      <c r="AR6">
        <f t="shared" si="17"/>
        <v>0</v>
      </c>
      <c r="AS6">
        <f t="shared" si="18"/>
        <v>1</v>
      </c>
      <c r="AT6">
        <f t="shared" si="19"/>
        <v>0</v>
      </c>
      <c r="AU6">
        <f t="shared" si="20"/>
        <v>1</v>
      </c>
      <c r="AV6">
        <f t="shared" si="21"/>
        <v>1</v>
      </c>
      <c r="AW6">
        <f t="shared" si="22"/>
        <v>0</v>
      </c>
      <c r="AX6">
        <f t="shared" si="23"/>
        <v>0</v>
      </c>
      <c r="AY6">
        <f t="shared" si="1"/>
        <v>1</v>
      </c>
      <c r="AZ6">
        <f t="shared" si="24"/>
        <v>1</v>
      </c>
      <c r="BA6">
        <f t="shared" si="25"/>
        <v>0</v>
      </c>
      <c r="BB6">
        <f t="shared" si="26"/>
        <v>0</v>
      </c>
      <c r="BC6">
        <f t="shared" si="27"/>
        <v>0</v>
      </c>
      <c r="BD6">
        <f t="shared" si="28"/>
        <v>0.6694604504976428</v>
      </c>
      <c r="BE6">
        <f t="shared" si="29"/>
        <v>0.50064823874755382</v>
      </c>
      <c r="BF6">
        <f t="shared" si="2"/>
        <v>0</v>
      </c>
    </row>
    <row r="7" spans="1:58" x14ac:dyDescent="0.25">
      <c r="A7" t="s">
        <v>37</v>
      </c>
      <c r="B7">
        <v>1</v>
      </c>
      <c r="C7">
        <v>0</v>
      </c>
      <c r="D7">
        <v>0</v>
      </c>
      <c r="E7">
        <v>0</v>
      </c>
      <c r="F7">
        <v>7</v>
      </c>
      <c r="G7">
        <v>1</v>
      </c>
      <c r="H7" t="s">
        <v>22</v>
      </c>
      <c r="I7" t="s">
        <v>28</v>
      </c>
      <c r="J7" t="s">
        <v>22</v>
      </c>
      <c r="K7" t="s">
        <v>22</v>
      </c>
      <c r="L7" t="s">
        <v>22</v>
      </c>
      <c r="M7" t="s">
        <v>22</v>
      </c>
      <c r="N7" t="s">
        <v>23</v>
      </c>
      <c r="O7" t="s">
        <v>23</v>
      </c>
      <c r="P7" t="s">
        <v>25</v>
      </c>
      <c r="Q7">
        <v>1</v>
      </c>
      <c r="R7" t="s">
        <v>34</v>
      </c>
      <c r="S7">
        <v>66.849999999999994</v>
      </c>
      <c r="T7">
        <v>458.1</v>
      </c>
      <c r="U7">
        <v>0</v>
      </c>
      <c r="X7" t="s">
        <v>37</v>
      </c>
      <c r="Y7">
        <v>1</v>
      </c>
      <c r="Z7">
        <v>0</v>
      </c>
      <c r="AA7">
        <v>0</v>
      </c>
      <c r="AB7">
        <v>0</v>
      </c>
      <c r="AC7">
        <f t="shared" si="3"/>
        <v>8.4507042253521125E-2</v>
      </c>
      <c r="AD7">
        <f t="shared" si="0"/>
        <v>1</v>
      </c>
      <c r="AE7">
        <f t="shared" si="4"/>
        <v>0</v>
      </c>
      <c r="AF7">
        <f t="shared" si="5"/>
        <v>1</v>
      </c>
      <c r="AG7">
        <f t="shared" si="6"/>
        <v>0</v>
      </c>
      <c r="AH7">
        <f t="shared" si="7"/>
        <v>1</v>
      </c>
      <c r="AI7">
        <f t="shared" si="8"/>
        <v>0</v>
      </c>
      <c r="AJ7">
        <f t="shared" si="9"/>
        <v>0</v>
      </c>
      <c r="AK7">
        <f t="shared" si="10"/>
        <v>1</v>
      </c>
      <c r="AL7">
        <f t="shared" si="11"/>
        <v>0</v>
      </c>
      <c r="AM7">
        <f t="shared" si="12"/>
        <v>1</v>
      </c>
      <c r="AN7">
        <f t="shared" si="13"/>
        <v>0</v>
      </c>
      <c r="AO7">
        <f t="shared" si="14"/>
        <v>1</v>
      </c>
      <c r="AP7">
        <f t="shared" si="15"/>
        <v>0</v>
      </c>
      <c r="AQ7">
        <f t="shared" si="16"/>
        <v>1</v>
      </c>
      <c r="AR7">
        <f t="shared" si="17"/>
        <v>1</v>
      </c>
      <c r="AS7">
        <f t="shared" si="18"/>
        <v>1</v>
      </c>
      <c r="AT7">
        <f t="shared" si="19"/>
        <v>1</v>
      </c>
      <c r="AU7">
        <f t="shared" si="20"/>
        <v>0</v>
      </c>
      <c r="AV7">
        <f t="shared" si="21"/>
        <v>1</v>
      </c>
      <c r="AW7">
        <f t="shared" si="22"/>
        <v>0</v>
      </c>
      <c r="AX7">
        <f t="shared" si="23"/>
        <v>0</v>
      </c>
      <c r="AY7">
        <f t="shared" si="1"/>
        <v>1</v>
      </c>
      <c r="AZ7">
        <f t="shared" si="24"/>
        <v>1</v>
      </c>
      <c r="BA7">
        <f t="shared" si="25"/>
        <v>0</v>
      </c>
      <c r="BB7">
        <f t="shared" si="26"/>
        <v>0</v>
      </c>
      <c r="BC7">
        <f t="shared" si="27"/>
        <v>0</v>
      </c>
      <c r="BD7">
        <f t="shared" si="28"/>
        <v>0.49607124148768983</v>
      </c>
      <c r="BE7">
        <f t="shared" si="29"/>
        <v>5.3534735812133076E-2</v>
      </c>
      <c r="BF7">
        <f t="shared" si="2"/>
        <v>0</v>
      </c>
    </row>
    <row r="8" spans="1:58" x14ac:dyDescent="0.25">
      <c r="A8" t="s">
        <v>38</v>
      </c>
      <c r="B8">
        <v>0</v>
      </c>
      <c r="C8">
        <v>0</v>
      </c>
      <c r="D8">
        <v>1</v>
      </c>
      <c r="E8">
        <v>0</v>
      </c>
      <c r="F8">
        <v>4</v>
      </c>
      <c r="G8">
        <v>0</v>
      </c>
      <c r="H8" t="s">
        <v>39</v>
      </c>
      <c r="I8" t="s">
        <v>28</v>
      </c>
      <c r="J8" t="s">
        <v>22</v>
      </c>
      <c r="K8" t="s">
        <v>23</v>
      </c>
      <c r="L8" t="s">
        <v>22</v>
      </c>
      <c r="M8" t="s">
        <v>22</v>
      </c>
      <c r="N8" t="s">
        <v>23</v>
      </c>
      <c r="O8" t="s">
        <v>23</v>
      </c>
      <c r="P8" t="s">
        <v>25</v>
      </c>
      <c r="Q8">
        <v>1</v>
      </c>
      <c r="R8" t="s">
        <v>34</v>
      </c>
      <c r="S8">
        <v>48.55</v>
      </c>
      <c r="T8">
        <v>201</v>
      </c>
      <c r="U8">
        <v>1</v>
      </c>
      <c r="X8" t="s">
        <v>38</v>
      </c>
      <c r="Y8">
        <v>0</v>
      </c>
      <c r="Z8">
        <v>0</v>
      </c>
      <c r="AA8">
        <v>1</v>
      </c>
      <c r="AB8">
        <v>0</v>
      </c>
      <c r="AC8">
        <f t="shared" si="3"/>
        <v>4.2253521126760563E-2</v>
      </c>
      <c r="AD8">
        <f t="shared" si="0"/>
        <v>0</v>
      </c>
      <c r="AE8">
        <f t="shared" si="4"/>
        <v>0</v>
      </c>
      <c r="AF8">
        <f t="shared" si="5"/>
        <v>0</v>
      </c>
      <c r="AG8">
        <f t="shared" si="6"/>
        <v>0</v>
      </c>
      <c r="AH8">
        <f t="shared" si="7"/>
        <v>1</v>
      </c>
      <c r="AI8">
        <f t="shared" si="8"/>
        <v>0</v>
      </c>
      <c r="AJ8">
        <f t="shared" si="9"/>
        <v>0</v>
      </c>
      <c r="AK8">
        <f t="shared" si="10"/>
        <v>1</v>
      </c>
      <c r="AL8">
        <f t="shared" si="11"/>
        <v>1</v>
      </c>
      <c r="AM8">
        <f t="shared" si="12"/>
        <v>0</v>
      </c>
      <c r="AN8">
        <f t="shared" si="13"/>
        <v>0</v>
      </c>
      <c r="AO8">
        <f t="shared" si="14"/>
        <v>1</v>
      </c>
      <c r="AP8">
        <f t="shared" si="15"/>
        <v>0</v>
      </c>
      <c r="AQ8">
        <f t="shared" si="16"/>
        <v>1</v>
      </c>
      <c r="AR8">
        <f t="shared" si="17"/>
        <v>1</v>
      </c>
      <c r="AS8">
        <f t="shared" si="18"/>
        <v>1</v>
      </c>
      <c r="AT8">
        <f t="shared" si="19"/>
        <v>1</v>
      </c>
      <c r="AU8">
        <f t="shared" si="20"/>
        <v>0</v>
      </c>
      <c r="AV8">
        <f t="shared" si="21"/>
        <v>1</v>
      </c>
      <c r="AW8">
        <f t="shared" si="22"/>
        <v>0</v>
      </c>
      <c r="AX8">
        <f t="shared" si="23"/>
        <v>0</v>
      </c>
      <c r="AY8">
        <f t="shared" si="1"/>
        <v>1</v>
      </c>
      <c r="AZ8">
        <f t="shared" si="24"/>
        <v>1</v>
      </c>
      <c r="BA8">
        <f t="shared" si="25"/>
        <v>0</v>
      </c>
      <c r="BB8">
        <f t="shared" si="26"/>
        <v>0</v>
      </c>
      <c r="BC8">
        <f t="shared" si="27"/>
        <v>0</v>
      </c>
      <c r="BD8">
        <f t="shared" si="28"/>
        <v>0.30434782608695649</v>
      </c>
      <c r="BE8">
        <f t="shared" si="29"/>
        <v>2.208904109589041E-2</v>
      </c>
      <c r="BF8">
        <f t="shared" si="2"/>
        <v>1</v>
      </c>
    </row>
    <row r="9" spans="1:58" x14ac:dyDescent="0.25">
      <c r="A9" t="s">
        <v>40</v>
      </c>
      <c r="B9">
        <v>0</v>
      </c>
      <c r="C9">
        <v>0</v>
      </c>
      <c r="D9">
        <v>1</v>
      </c>
      <c r="E9">
        <v>1</v>
      </c>
      <c r="F9">
        <v>58</v>
      </c>
      <c r="G9">
        <v>1</v>
      </c>
      <c r="H9" t="s">
        <v>22</v>
      </c>
      <c r="I9" t="s">
        <v>22</v>
      </c>
      <c r="J9" t="s">
        <v>32</v>
      </c>
      <c r="K9" t="s">
        <v>32</v>
      </c>
      <c r="L9" t="s">
        <v>32</v>
      </c>
      <c r="M9" t="s">
        <v>32</v>
      </c>
      <c r="N9" t="s">
        <v>32</v>
      </c>
      <c r="O9" t="s">
        <v>32</v>
      </c>
      <c r="P9" t="s">
        <v>29</v>
      </c>
      <c r="Q9">
        <v>1</v>
      </c>
      <c r="R9" t="s">
        <v>34</v>
      </c>
      <c r="S9">
        <v>19.55</v>
      </c>
      <c r="T9">
        <v>1108.8</v>
      </c>
      <c r="U9">
        <v>0</v>
      </c>
      <c r="X9" t="s">
        <v>40</v>
      </c>
      <c r="Y9">
        <v>0</v>
      </c>
      <c r="Z9">
        <v>0</v>
      </c>
      <c r="AA9">
        <v>1</v>
      </c>
      <c r="AB9">
        <v>1</v>
      </c>
      <c r="AC9">
        <f t="shared" si="3"/>
        <v>0.80281690140845074</v>
      </c>
      <c r="AD9">
        <f t="shared" si="0"/>
        <v>1</v>
      </c>
      <c r="AE9">
        <f t="shared" si="4"/>
        <v>0</v>
      </c>
      <c r="AF9">
        <f t="shared" si="5"/>
        <v>1</v>
      </c>
      <c r="AG9">
        <f t="shared" si="6"/>
        <v>0</v>
      </c>
      <c r="AH9">
        <f t="shared" si="7"/>
        <v>0</v>
      </c>
      <c r="AI9">
        <f t="shared" si="8"/>
        <v>1</v>
      </c>
      <c r="AJ9">
        <f t="shared" si="9"/>
        <v>0</v>
      </c>
      <c r="AK9">
        <f t="shared" si="10"/>
        <v>0</v>
      </c>
      <c r="AL9">
        <f t="shared" si="11"/>
        <v>0</v>
      </c>
      <c r="AM9">
        <f t="shared" si="12"/>
        <v>0</v>
      </c>
      <c r="AN9">
        <f t="shared" si="13"/>
        <v>0</v>
      </c>
      <c r="AO9">
        <f t="shared" si="14"/>
        <v>0</v>
      </c>
      <c r="AP9">
        <f t="shared" si="15"/>
        <v>0</v>
      </c>
      <c r="AQ9">
        <f t="shared" si="16"/>
        <v>0</v>
      </c>
      <c r="AR9">
        <f t="shared" si="17"/>
        <v>0</v>
      </c>
      <c r="AS9">
        <f t="shared" si="18"/>
        <v>0</v>
      </c>
      <c r="AT9">
        <f t="shared" si="19"/>
        <v>0</v>
      </c>
      <c r="AU9">
        <f t="shared" si="20"/>
        <v>0</v>
      </c>
      <c r="AV9">
        <f t="shared" si="21"/>
        <v>0</v>
      </c>
      <c r="AW9">
        <f t="shared" si="22"/>
        <v>1</v>
      </c>
      <c r="AX9">
        <f t="shared" si="23"/>
        <v>0</v>
      </c>
      <c r="AY9">
        <f t="shared" si="1"/>
        <v>1</v>
      </c>
      <c r="AZ9">
        <f t="shared" si="24"/>
        <v>1</v>
      </c>
      <c r="BA9">
        <f t="shared" si="25"/>
        <v>0</v>
      </c>
      <c r="BB9">
        <f t="shared" si="26"/>
        <v>0</v>
      </c>
      <c r="BC9">
        <f t="shared" si="27"/>
        <v>0</v>
      </c>
      <c r="BD9">
        <f t="shared" si="28"/>
        <v>5.2383446830802207E-4</v>
      </c>
      <c r="BE9">
        <f t="shared" si="29"/>
        <v>0.13312133072407042</v>
      </c>
      <c r="BF9">
        <f t="shared" si="2"/>
        <v>0</v>
      </c>
    </row>
    <row r="10" spans="1:58" x14ac:dyDescent="0.25">
      <c r="A10" t="s">
        <v>41</v>
      </c>
      <c r="B10">
        <v>0</v>
      </c>
      <c r="C10">
        <v>0</v>
      </c>
      <c r="D10">
        <v>1</v>
      </c>
      <c r="E10">
        <v>0</v>
      </c>
      <c r="F10">
        <v>67</v>
      </c>
      <c r="G10">
        <v>1</v>
      </c>
      <c r="H10" t="s">
        <v>23</v>
      </c>
      <c r="I10" t="s">
        <v>24</v>
      </c>
      <c r="J10" t="s">
        <v>23</v>
      </c>
      <c r="K10" t="s">
        <v>23</v>
      </c>
      <c r="L10" t="s">
        <v>23</v>
      </c>
      <c r="M10" t="s">
        <v>22</v>
      </c>
      <c r="N10" t="s">
        <v>23</v>
      </c>
      <c r="O10" t="s">
        <v>23</v>
      </c>
      <c r="P10" t="s">
        <v>29</v>
      </c>
      <c r="Q10">
        <v>0</v>
      </c>
      <c r="R10" t="s">
        <v>30</v>
      </c>
      <c r="S10">
        <v>109.9</v>
      </c>
      <c r="T10">
        <v>7332.4</v>
      </c>
      <c r="U10">
        <v>0</v>
      </c>
      <c r="X10" t="s">
        <v>41</v>
      </c>
      <c r="Y10">
        <v>0</v>
      </c>
      <c r="Z10">
        <v>0</v>
      </c>
      <c r="AA10">
        <v>1</v>
      </c>
      <c r="AB10">
        <v>0</v>
      </c>
      <c r="AC10">
        <f t="shared" si="3"/>
        <v>0.92957746478873238</v>
      </c>
      <c r="AD10">
        <f t="shared" si="0"/>
        <v>1</v>
      </c>
      <c r="AE10">
        <f t="shared" si="4"/>
        <v>1</v>
      </c>
      <c r="AF10">
        <f t="shared" si="5"/>
        <v>0</v>
      </c>
      <c r="AG10">
        <f t="shared" si="6"/>
        <v>1</v>
      </c>
      <c r="AH10">
        <f t="shared" si="7"/>
        <v>0</v>
      </c>
      <c r="AI10">
        <f t="shared" si="8"/>
        <v>0</v>
      </c>
      <c r="AJ10">
        <f t="shared" si="9"/>
        <v>1</v>
      </c>
      <c r="AK10">
        <f t="shared" si="10"/>
        <v>0</v>
      </c>
      <c r="AL10">
        <f t="shared" si="11"/>
        <v>1</v>
      </c>
      <c r="AM10">
        <f t="shared" si="12"/>
        <v>0</v>
      </c>
      <c r="AN10">
        <f t="shared" si="13"/>
        <v>1</v>
      </c>
      <c r="AO10">
        <f t="shared" si="14"/>
        <v>0</v>
      </c>
      <c r="AP10">
        <f t="shared" si="15"/>
        <v>0</v>
      </c>
      <c r="AQ10">
        <f t="shared" si="16"/>
        <v>1</v>
      </c>
      <c r="AR10">
        <f t="shared" si="17"/>
        <v>1</v>
      </c>
      <c r="AS10">
        <f t="shared" si="18"/>
        <v>1</v>
      </c>
      <c r="AT10">
        <f t="shared" si="19"/>
        <v>1</v>
      </c>
      <c r="AU10">
        <f t="shared" si="20"/>
        <v>0</v>
      </c>
      <c r="AV10">
        <f t="shared" si="21"/>
        <v>0</v>
      </c>
      <c r="AW10">
        <f t="shared" si="22"/>
        <v>1</v>
      </c>
      <c r="AX10">
        <f t="shared" si="23"/>
        <v>0</v>
      </c>
      <c r="AY10">
        <f t="shared" si="1"/>
        <v>0</v>
      </c>
      <c r="AZ10">
        <f t="shared" si="24"/>
        <v>0</v>
      </c>
      <c r="BA10">
        <f t="shared" si="25"/>
        <v>0</v>
      </c>
      <c r="BB10">
        <f t="shared" si="26"/>
        <v>0</v>
      </c>
      <c r="BC10">
        <f t="shared" si="27"/>
        <v>1</v>
      </c>
      <c r="BD10">
        <f t="shared" si="28"/>
        <v>0.94709271870089051</v>
      </c>
      <c r="BE10">
        <f t="shared" si="29"/>
        <v>0.89432485322896282</v>
      </c>
      <c r="BF10">
        <f t="shared" si="2"/>
        <v>0</v>
      </c>
    </row>
    <row r="11" spans="1:58" x14ac:dyDescent="0.25">
      <c r="A11" t="s">
        <v>42</v>
      </c>
      <c r="B11">
        <v>0</v>
      </c>
      <c r="C11">
        <v>0</v>
      </c>
      <c r="D11">
        <v>1</v>
      </c>
      <c r="E11">
        <v>1</v>
      </c>
      <c r="F11">
        <v>55</v>
      </c>
      <c r="G11">
        <v>1</v>
      </c>
      <c r="H11" t="s">
        <v>22</v>
      </c>
      <c r="I11" t="s">
        <v>22</v>
      </c>
      <c r="J11" t="s">
        <v>32</v>
      </c>
      <c r="K11" t="s">
        <v>32</v>
      </c>
      <c r="L11" t="s">
        <v>32</v>
      </c>
      <c r="M11" t="s">
        <v>32</v>
      </c>
      <c r="N11" t="s">
        <v>32</v>
      </c>
      <c r="O11" t="s">
        <v>32</v>
      </c>
      <c r="P11" t="s">
        <v>29</v>
      </c>
      <c r="Q11">
        <v>0</v>
      </c>
      <c r="R11" t="s">
        <v>43</v>
      </c>
      <c r="S11">
        <v>19.5</v>
      </c>
      <c r="T11">
        <v>1026.3499999999999</v>
      </c>
      <c r="U11">
        <v>0</v>
      </c>
      <c r="X11" t="s">
        <v>42</v>
      </c>
      <c r="Y11">
        <v>0</v>
      </c>
      <c r="Z11">
        <v>0</v>
      </c>
      <c r="AA11">
        <v>1</v>
      </c>
      <c r="AB11">
        <v>1</v>
      </c>
      <c r="AC11">
        <f t="shared" si="3"/>
        <v>0.76056338028169013</v>
      </c>
      <c r="AD11">
        <f t="shared" si="0"/>
        <v>1</v>
      </c>
      <c r="AE11">
        <f t="shared" si="4"/>
        <v>0</v>
      </c>
      <c r="AF11">
        <f t="shared" si="5"/>
        <v>1</v>
      </c>
      <c r="AG11">
        <f t="shared" si="6"/>
        <v>0</v>
      </c>
      <c r="AH11">
        <f t="shared" si="7"/>
        <v>0</v>
      </c>
      <c r="AI11">
        <f t="shared" si="8"/>
        <v>1</v>
      </c>
      <c r="AJ11">
        <f t="shared" si="9"/>
        <v>0</v>
      </c>
      <c r="AK11">
        <f t="shared" si="10"/>
        <v>0</v>
      </c>
      <c r="AL11">
        <f t="shared" si="11"/>
        <v>0</v>
      </c>
      <c r="AM11">
        <f t="shared" si="12"/>
        <v>0</v>
      </c>
      <c r="AN11">
        <f t="shared" si="13"/>
        <v>0</v>
      </c>
      <c r="AO11">
        <f t="shared" si="14"/>
        <v>0</v>
      </c>
      <c r="AP11">
        <f t="shared" si="15"/>
        <v>0</v>
      </c>
      <c r="AQ11">
        <f t="shared" si="16"/>
        <v>0</v>
      </c>
      <c r="AR11">
        <f t="shared" si="17"/>
        <v>0</v>
      </c>
      <c r="AS11">
        <f t="shared" si="18"/>
        <v>0</v>
      </c>
      <c r="AT11">
        <f t="shared" si="19"/>
        <v>0</v>
      </c>
      <c r="AU11">
        <f t="shared" si="20"/>
        <v>0</v>
      </c>
      <c r="AV11">
        <f t="shared" si="21"/>
        <v>0</v>
      </c>
      <c r="AW11">
        <f t="shared" si="22"/>
        <v>1</v>
      </c>
      <c r="AX11">
        <f t="shared" si="23"/>
        <v>0</v>
      </c>
      <c r="AY11">
        <f t="shared" si="1"/>
        <v>0</v>
      </c>
      <c r="AZ11">
        <f t="shared" si="24"/>
        <v>0</v>
      </c>
      <c r="BA11">
        <f>IF(R11="Mailed check",1,0)</f>
        <v>1</v>
      </c>
      <c r="BB11">
        <f t="shared" si="26"/>
        <v>0</v>
      </c>
      <c r="BC11">
        <f t="shared" si="27"/>
        <v>0</v>
      </c>
      <c r="BD11">
        <f t="shared" si="28"/>
        <v>0</v>
      </c>
      <c r="BE11">
        <f t="shared" si="29"/>
        <v>0.12303693737769079</v>
      </c>
      <c r="BF11">
        <f t="shared" si="2"/>
        <v>0</v>
      </c>
    </row>
    <row r="12" spans="1:58" x14ac:dyDescent="0.25">
      <c r="A12" t="s">
        <v>44</v>
      </c>
      <c r="B12">
        <v>1</v>
      </c>
      <c r="C12">
        <v>0</v>
      </c>
      <c r="D12">
        <v>1</v>
      </c>
      <c r="E12">
        <v>1</v>
      </c>
      <c r="F12">
        <v>59</v>
      </c>
      <c r="G12">
        <v>1</v>
      </c>
      <c r="H12" t="s">
        <v>23</v>
      </c>
      <c r="I12" t="s">
        <v>28</v>
      </c>
      <c r="J12" t="s">
        <v>23</v>
      </c>
      <c r="K12" t="s">
        <v>22</v>
      </c>
      <c r="L12" t="s">
        <v>23</v>
      </c>
      <c r="M12" t="s">
        <v>23</v>
      </c>
      <c r="N12" t="s">
        <v>23</v>
      </c>
      <c r="O12" t="s">
        <v>22</v>
      </c>
      <c r="P12" t="s">
        <v>33</v>
      </c>
      <c r="Q12">
        <v>1</v>
      </c>
      <c r="R12" t="s">
        <v>43</v>
      </c>
      <c r="S12">
        <v>76.45</v>
      </c>
      <c r="T12">
        <v>4519.5</v>
      </c>
      <c r="U12">
        <v>0</v>
      </c>
      <c r="X12" t="s">
        <v>44</v>
      </c>
      <c r="Y12">
        <v>1</v>
      </c>
      <c r="Z12">
        <v>0</v>
      </c>
      <c r="AA12">
        <v>1</v>
      </c>
      <c r="AB12">
        <v>1</v>
      </c>
      <c r="AC12">
        <f t="shared" si="3"/>
        <v>0.81690140845070425</v>
      </c>
      <c r="AD12">
        <f t="shared" si="0"/>
        <v>1</v>
      </c>
      <c r="AE12">
        <f t="shared" si="4"/>
        <v>1</v>
      </c>
      <c r="AF12">
        <f t="shared" si="5"/>
        <v>0</v>
      </c>
      <c r="AG12">
        <f t="shared" si="6"/>
        <v>0</v>
      </c>
      <c r="AH12">
        <f t="shared" si="7"/>
        <v>1</v>
      </c>
      <c r="AI12">
        <f t="shared" si="8"/>
        <v>0</v>
      </c>
      <c r="AJ12">
        <f t="shared" si="9"/>
        <v>1</v>
      </c>
      <c r="AK12">
        <f t="shared" si="10"/>
        <v>0</v>
      </c>
      <c r="AL12">
        <f t="shared" si="11"/>
        <v>0</v>
      </c>
      <c r="AM12">
        <f t="shared" si="12"/>
        <v>1</v>
      </c>
      <c r="AN12">
        <f t="shared" si="13"/>
        <v>1</v>
      </c>
      <c r="AO12">
        <f t="shared" si="14"/>
        <v>0</v>
      </c>
      <c r="AP12">
        <f t="shared" si="15"/>
        <v>1</v>
      </c>
      <c r="AQ12">
        <f t="shared" si="16"/>
        <v>0</v>
      </c>
      <c r="AR12">
        <f t="shared" si="17"/>
        <v>1</v>
      </c>
      <c r="AS12">
        <f t="shared" si="18"/>
        <v>0</v>
      </c>
      <c r="AT12">
        <f t="shared" si="19"/>
        <v>0</v>
      </c>
      <c r="AU12">
        <f t="shared" si="20"/>
        <v>1</v>
      </c>
      <c r="AV12">
        <f t="shared" si="21"/>
        <v>0</v>
      </c>
      <c r="AW12">
        <f t="shared" si="22"/>
        <v>0</v>
      </c>
      <c r="AX12">
        <f t="shared" si="23"/>
        <v>1</v>
      </c>
      <c r="AY12">
        <f t="shared" si="1"/>
        <v>1</v>
      </c>
      <c r="AZ12">
        <f t="shared" si="24"/>
        <v>0</v>
      </c>
      <c r="BA12">
        <f t="shared" si="25"/>
        <v>1</v>
      </c>
      <c r="BB12">
        <f t="shared" si="26"/>
        <v>0</v>
      </c>
      <c r="BC12">
        <f t="shared" si="27"/>
        <v>0</v>
      </c>
      <c r="BD12">
        <f t="shared" si="28"/>
        <v>0.59664745940282871</v>
      </c>
      <c r="BE12">
        <f t="shared" si="29"/>
        <v>0.55028131115459888</v>
      </c>
      <c r="BF12">
        <f t="shared" si="2"/>
        <v>0</v>
      </c>
    </row>
    <row r="13" spans="1:58" x14ac:dyDescent="0.25">
      <c r="A13" t="s">
        <v>45</v>
      </c>
      <c r="B13">
        <v>0</v>
      </c>
      <c r="C13">
        <v>0</v>
      </c>
      <c r="D13">
        <v>0</v>
      </c>
      <c r="E13">
        <v>0</v>
      </c>
      <c r="F13">
        <v>5</v>
      </c>
      <c r="G13">
        <v>1</v>
      </c>
      <c r="H13" t="s">
        <v>22</v>
      </c>
      <c r="I13" t="s">
        <v>24</v>
      </c>
      <c r="J13" t="s">
        <v>22</v>
      </c>
      <c r="K13" t="s">
        <v>22</v>
      </c>
      <c r="L13" t="s">
        <v>22</v>
      </c>
      <c r="M13" t="s">
        <v>22</v>
      </c>
      <c r="N13" t="s">
        <v>22</v>
      </c>
      <c r="O13" t="s">
        <v>22</v>
      </c>
      <c r="P13" t="s">
        <v>25</v>
      </c>
      <c r="Q13">
        <v>1</v>
      </c>
      <c r="R13" t="s">
        <v>34</v>
      </c>
      <c r="S13">
        <v>69.7</v>
      </c>
      <c r="T13">
        <v>316.89999999999998</v>
      </c>
      <c r="U13">
        <v>1</v>
      </c>
      <c r="X13" t="s">
        <v>45</v>
      </c>
      <c r="Y13">
        <v>0</v>
      </c>
      <c r="Z13">
        <v>0</v>
      </c>
      <c r="AA13">
        <v>0</v>
      </c>
      <c r="AB13">
        <v>0</v>
      </c>
      <c r="AC13">
        <f t="shared" si="3"/>
        <v>5.6338028169014086E-2</v>
      </c>
      <c r="AD13">
        <f t="shared" si="0"/>
        <v>1</v>
      </c>
      <c r="AE13">
        <f t="shared" si="4"/>
        <v>0</v>
      </c>
      <c r="AF13">
        <f t="shared" si="5"/>
        <v>1</v>
      </c>
      <c r="AG13">
        <f t="shared" si="6"/>
        <v>1</v>
      </c>
      <c r="AH13">
        <f t="shared" si="7"/>
        <v>0</v>
      </c>
      <c r="AI13">
        <f t="shared" si="8"/>
        <v>0</v>
      </c>
      <c r="AJ13">
        <f t="shared" si="9"/>
        <v>0</v>
      </c>
      <c r="AK13">
        <f t="shared" si="10"/>
        <v>1</v>
      </c>
      <c r="AL13">
        <f t="shared" si="11"/>
        <v>0</v>
      </c>
      <c r="AM13">
        <f t="shared" si="12"/>
        <v>1</v>
      </c>
      <c r="AN13">
        <f t="shared" si="13"/>
        <v>0</v>
      </c>
      <c r="AO13">
        <f t="shared" si="14"/>
        <v>1</v>
      </c>
      <c r="AP13">
        <f t="shared" si="15"/>
        <v>0</v>
      </c>
      <c r="AQ13">
        <f t="shared" si="16"/>
        <v>1</v>
      </c>
      <c r="AR13">
        <f t="shared" si="17"/>
        <v>0</v>
      </c>
      <c r="AS13">
        <f t="shared" si="18"/>
        <v>1</v>
      </c>
      <c r="AT13">
        <f t="shared" si="19"/>
        <v>0</v>
      </c>
      <c r="AU13">
        <f t="shared" si="20"/>
        <v>1</v>
      </c>
      <c r="AV13">
        <f t="shared" si="21"/>
        <v>1</v>
      </c>
      <c r="AW13">
        <f t="shared" si="22"/>
        <v>0</v>
      </c>
      <c r="AX13">
        <f t="shared" si="23"/>
        <v>0</v>
      </c>
      <c r="AY13">
        <f t="shared" si="1"/>
        <v>1</v>
      </c>
      <c r="AZ13">
        <f t="shared" si="24"/>
        <v>1</v>
      </c>
      <c r="BA13">
        <f t="shared" si="25"/>
        <v>0</v>
      </c>
      <c r="BB13">
        <f t="shared" si="26"/>
        <v>0</v>
      </c>
      <c r="BC13">
        <f t="shared" si="27"/>
        <v>0</v>
      </c>
      <c r="BD13">
        <f t="shared" si="28"/>
        <v>0.52592980618124674</v>
      </c>
      <c r="BE13">
        <f t="shared" si="29"/>
        <v>3.6264677103718203E-2</v>
      </c>
      <c r="BF13">
        <f t="shared" si="2"/>
        <v>1</v>
      </c>
    </row>
    <row r="14" spans="1:58" x14ac:dyDescent="0.25">
      <c r="A14" t="s">
        <v>46</v>
      </c>
      <c r="B14">
        <v>0</v>
      </c>
      <c r="C14">
        <v>0</v>
      </c>
      <c r="D14">
        <v>0</v>
      </c>
      <c r="E14">
        <v>0</v>
      </c>
      <c r="F14">
        <v>19</v>
      </c>
      <c r="G14">
        <v>1</v>
      </c>
      <c r="H14" t="s">
        <v>22</v>
      </c>
      <c r="I14" t="s">
        <v>28</v>
      </c>
      <c r="J14" t="s">
        <v>22</v>
      </c>
      <c r="K14" t="s">
        <v>22</v>
      </c>
      <c r="L14" t="s">
        <v>23</v>
      </c>
      <c r="M14" t="s">
        <v>23</v>
      </c>
      <c r="N14" t="s">
        <v>22</v>
      </c>
      <c r="O14" t="s">
        <v>22</v>
      </c>
      <c r="P14" t="s">
        <v>25</v>
      </c>
      <c r="Q14">
        <v>1</v>
      </c>
      <c r="R14" t="s">
        <v>30</v>
      </c>
      <c r="S14">
        <v>55</v>
      </c>
      <c r="T14">
        <v>1046.5</v>
      </c>
      <c r="U14">
        <v>1</v>
      </c>
      <c r="X14" t="s">
        <v>46</v>
      </c>
      <c r="Y14">
        <v>0</v>
      </c>
      <c r="Z14">
        <v>0</v>
      </c>
      <c r="AA14">
        <v>0</v>
      </c>
      <c r="AB14">
        <v>0</v>
      </c>
      <c r="AC14">
        <f t="shared" si="3"/>
        <v>0.25352112676056338</v>
      </c>
      <c r="AD14">
        <f t="shared" si="0"/>
        <v>1</v>
      </c>
      <c r="AE14">
        <f t="shared" si="4"/>
        <v>0</v>
      </c>
      <c r="AF14">
        <f t="shared" si="5"/>
        <v>1</v>
      </c>
      <c r="AG14">
        <f t="shared" si="6"/>
        <v>0</v>
      </c>
      <c r="AH14">
        <f t="shared" si="7"/>
        <v>1</v>
      </c>
      <c r="AI14">
        <f t="shared" si="8"/>
        <v>0</v>
      </c>
      <c r="AJ14">
        <f t="shared" si="9"/>
        <v>0</v>
      </c>
      <c r="AK14">
        <f t="shared" si="10"/>
        <v>1</v>
      </c>
      <c r="AL14">
        <f t="shared" si="11"/>
        <v>0</v>
      </c>
      <c r="AM14">
        <f t="shared" si="12"/>
        <v>1</v>
      </c>
      <c r="AN14">
        <f t="shared" si="13"/>
        <v>1</v>
      </c>
      <c r="AO14">
        <f t="shared" si="14"/>
        <v>0</v>
      </c>
      <c r="AP14">
        <f t="shared" si="15"/>
        <v>1</v>
      </c>
      <c r="AQ14">
        <f t="shared" si="16"/>
        <v>0</v>
      </c>
      <c r="AR14">
        <f t="shared" si="17"/>
        <v>0</v>
      </c>
      <c r="AS14">
        <f t="shared" si="18"/>
        <v>0</v>
      </c>
      <c r="AT14">
        <f t="shared" si="19"/>
        <v>0</v>
      </c>
      <c r="AU14">
        <f t="shared" si="20"/>
        <v>1</v>
      </c>
      <c r="AV14">
        <f t="shared" si="21"/>
        <v>1</v>
      </c>
      <c r="AW14">
        <f t="shared" si="22"/>
        <v>0</v>
      </c>
      <c r="AX14">
        <f t="shared" si="23"/>
        <v>0</v>
      </c>
      <c r="AY14">
        <f t="shared" si="1"/>
        <v>1</v>
      </c>
      <c r="AZ14">
        <f t="shared" si="24"/>
        <v>0</v>
      </c>
      <c r="BA14">
        <f t="shared" si="25"/>
        <v>0</v>
      </c>
      <c r="BB14">
        <f t="shared" si="26"/>
        <v>0</v>
      </c>
      <c r="BC14">
        <f t="shared" si="27"/>
        <v>1</v>
      </c>
      <c r="BD14">
        <f t="shared" si="28"/>
        <v>0.37192247249869043</v>
      </c>
      <c r="BE14">
        <f t="shared" si="29"/>
        <v>0.12550146771037182</v>
      </c>
      <c r="BF14">
        <f t="shared" si="2"/>
        <v>1</v>
      </c>
    </row>
    <row r="15" spans="1:58" x14ac:dyDescent="0.25">
      <c r="A15" t="s">
        <v>47</v>
      </c>
      <c r="B15">
        <v>0</v>
      </c>
      <c r="C15">
        <v>0</v>
      </c>
      <c r="D15">
        <v>0</v>
      </c>
      <c r="E15">
        <v>0</v>
      </c>
      <c r="F15">
        <v>4</v>
      </c>
      <c r="G15">
        <v>1</v>
      </c>
      <c r="H15" t="s">
        <v>22</v>
      </c>
      <c r="I15" t="s">
        <v>24</v>
      </c>
      <c r="J15" t="s">
        <v>22</v>
      </c>
      <c r="K15" t="s">
        <v>22</v>
      </c>
      <c r="L15" t="s">
        <v>23</v>
      </c>
      <c r="M15" t="s">
        <v>22</v>
      </c>
      <c r="N15" t="s">
        <v>22</v>
      </c>
      <c r="O15" t="s">
        <v>22</v>
      </c>
      <c r="P15" t="s">
        <v>25</v>
      </c>
      <c r="Q15">
        <v>1</v>
      </c>
      <c r="R15" t="s">
        <v>26</v>
      </c>
      <c r="S15">
        <v>74.8</v>
      </c>
      <c r="T15">
        <v>321.89999999999998</v>
      </c>
      <c r="U15">
        <v>1</v>
      </c>
      <c r="X15" t="s">
        <v>47</v>
      </c>
      <c r="Y15">
        <v>0</v>
      </c>
      <c r="Z15">
        <v>0</v>
      </c>
      <c r="AA15">
        <v>0</v>
      </c>
      <c r="AB15">
        <v>0</v>
      </c>
      <c r="AC15">
        <f t="shared" si="3"/>
        <v>4.2253521126760563E-2</v>
      </c>
      <c r="AD15">
        <f t="shared" si="0"/>
        <v>1</v>
      </c>
      <c r="AE15">
        <f t="shared" si="4"/>
        <v>0</v>
      </c>
      <c r="AF15">
        <f t="shared" si="5"/>
        <v>1</v>
      </c>
      <c r="AG15">
        <f t="shared" si="6"/>
        <v>1</v>
      </c>
      <c r="AH15">
        <f t="shared" si="7"/>
        <v>0</v>
      </c>
      <c r="AI15">
        <f t="shared" si="8"/>
        <v>0</v>
      </c>
      <c r="AJ15">
        <f t="shared" si="9"/>
        <v>0</v>
      </c>
      <c r="AK15">
        <f t="shared" si="10"/>
        <v>1</v>
      </c>
      <c r="AL15">
        <f t="shared" si="11"/>
        <v>0</v>
      </c>
      <c r="AM15">
        <f t="shared" si="12"/>
        <v>1</v>
      </c>
      <c r="AN15">
        <f t="shared" si="13"/>
        <v>1</v>
      </c>
      <c r="AO15">
        <f t="shared" si="14"/>
        <v>0</v>
      </c>
      <c r="AP15">
        <f t="shared" si="15"/>
        <v>0</v>
      </c>
      <c r="AQ15">
        <f t="shared" si="16"/>
        <v>1</v>
      </c>
      <c r="AR15">
        <f t="shared" si="17"/>
        <v>0</v>
      </c>
      <c r="AS15">
        <f t="shared" si="18"/>
        <v>1</v>
      </c>
      <c r="AT15">
        <f t="shared" si="19"/>
        <v>0</v>
      </c>
      <c r="AU15">
        <f t="shared" si="20"/>
        <v>1</v>
      </c>
      <c r="AV15">
        <f t="shared" si="21"/>
        <v>1</v>
      </c>
      <c r="AW15">
        <f t="shared" si="22"/>
        <v>0</v>
      </c>
      <c r="AX15">
        <f t="shared" si="23"/>
        <v>0</v>
      </c>
      <c r="AY15">
        <f t="shared" si="1"/>
        <v>1</v>
      </c>
      <c r="AZ15">
        <f t="shared" si="24"/>
        <v>0</v>
      </c>
      <c r="BA15">
        <f t="shared" si="25"/>
        <v>0</v>
      </c>
      <c r="BB15">
        <f t="shared" si="26"/>
        <v>1</v>
      </c>
      <c r="BC15">
        <f t="shared" si="27"/>
        <v>0</v>
      </c>
      <c r="BD15">
        <f t="shared" si="28"/>
        <v>0.57936092194866418</v>
      </c>
      <c r="BE15">
        <f t="shared" si="29"/>
        <v>3.6876223091976516E-2</v>
      </c>
      <c r="BF15">
        <f t="shared" si="2"/>
        <v>1</v>
      </c>
    </row>
    <row r="16" spans="1:58" x14ac:dyDescent="0.25">
      <c r="A16" t="s">
        <v>48</v>
      </c>
      <c r="B16">
        <v>1</v>
      </c>
      <c r="C16">
        <v>0</v>
      </c>
      <c r="D16">
        <v>0</v>
      </c>
      <c r="E16">
        <v>0</v>
      </c>
      <c r="F16">
        <v>1</v>
      </c>
      <c r="G16">
        <v>1</v>
      </c>
      <c r="H16" t="s">
        <v>22</v>
      </c>
      <c r="I16" t="s">
        <v>24</v>
      </c>
      <c r="J16" t="s">
        <v>22</v>
      </c>
      <c r="K16" t="s">
        <v>22</v>
      </c>
      <c r="L16" t="s">
        <v>22</v>
      </c>
      <c r="M16" t="s">
        <v>22</v>
      </c>
      <c r="N16" t="s">
        <v>22</v>
      </c>
      <c r="O16" t="s">
        <v>22</v>
      </c>
      <c r="P16" t="s">
        <v>25</v>
      </c>
      <c r="Q16">
        <v>0</v>
      </c>
      <c r="R16" t="s">
        <v>34</v>
      </c>
      <c r="S16">
        <v>71.349999999999994</v>
      </c>
      <c r="T16">
        <v>71.349999999999994</v>
      </c>
      <c r="U16">
        <v>1</v>
      </c>
      <c r="X16" t="s">
        <v>48</v>
      </c>
      <c r="Y16">
        <v>1</v>
      </c>
      <c r="Z16">
        <v>0</v>
      </c>
      <c r="AA16">
        <v>0</v>
      </c>
      <c r="AB16">
        <v>0</v>
      </c>
      <c r="AC16">
        <f t="shared" si="3"/>
        <v>0</v>
      </c>
      <c r="AD16">
        <f t="shared" si="0"/>
        <v>1</v>
      </c>
      <c r="AE16">
        <f t="shared" si="4"/>
        <v>0</v>
      </c>
      <c r="AF16">
        <f t="shared" si="5"/>
        <v>1</v>
      </c>
      <c r="AG16">
        <f t="shared" si="6"/>
        <v>1</v>
      </c>
      <c r="AH16">
        <f t="shared" si="7"/>
        <v>0</v>
      </c>
      <c r="AI16">
        <f t="shared" si="8"/>
        <v>0</v>
      </c>
      <c r="AJ16">
        <f t="shared" si="9"/>
        <v>0</v>
      </c>
      <c r="AK16">
        <f t="shared" si="10"/>
        <v>1</v>
      </c>
      <c r="AL16">
        <f t="shared" si="11"/>
        <v>0</v>
      </c>
      <c r="AM16">
        <f t="shared" si="12"/>
        <v>1</v>
      </c>
      <c r="AN16">
        <f t="shared" si="13"/>
        <v>0</v>
      </c>
      <c r="AO16">
        <f t="shared" si="14"/>
        <v>1</v>
      </c>
      <c r="AP16">
        <f t="shared" si="15"/>
        <v>0</v>
      </c>
      <c r="AQ16">
        <f t="shared" si="16"/>
        <v>1</v>
      </c>
      <c r="AR16">
        <f t="shared" si="17"/>
        <v>0</v>
      </c>
      <c r="AS16">
        <f t="shared" si="18"/>
        <v>1</v>
      </c>
      <c r="AT16">
        <f t="shared" si="19"/>
        <v>0</v>
      </c>
      <c r="AU16">
        <f t="shared" si="20"/>
        <v>1</v>
      </c>
      <c r="AV16">
        <f t="shared" si="21"/>
        <v>1</v>
      </c>
      <c r="AW16">
        <f t="shared" si="22"/>
        <v>0</v>
      </c>
      <c r="AX16">
        <f t="shared" si="23"/>
        <v>0</v>
      </c>
      <c r="AY16">
        <f t="shared" si="1"/>
        <v>0</v>
      </c>
      <c r="AZ16">
        <f t="shared" si="24"/>
        <v>1</v>
      </c>
      <c r="BA16">
        <f t="shared" ref="BA16:BA79" si="30">IF(R16="Mailed check",1,0)</f>
        <v>0</v>
      </c>
      <c r="BB16">
        <f t="shared" ref="BB16:BB79" si="31">IF(R16="Bank transfer (automatic)",1,0)</f>
        <v>0</v>
      </c>
      <c r="BC16">
        <f t="shared" ref="BC16:BC79" si="32">IF(R16="Credit card (automatic)",1,0)</f>
        <v>0</v>
      </c>
      <c r="BD16">
        <f t="shared" si="28"/>
        <v>0.54321634363541116</v>
      </c>
      <c r="BE16">
        <f t="shared" si="29"/>
        <v>6.2316536203522498E-3</v>
      </c>
      <c r="BF16">
        <f t="shared" si="2"/>
        <v>1</v>
      </c>
    </row>
    <row r="17" spans="1:58" x14ac:dyDescent="0.25">
      <c r="A17" t="s">
        <v>49</v>
      </c>
      <c r="B17">
        <v>1</v>
      </c>
      <c r="C17">
        <v>0</v>
      </c>
      <c r="D17">
        <v>0</v>
      </c>
      <c r="E17">
        <v>0</v>
      </c>
      <c r="F17">
        <v>4</v>
      </c>
      <c r="G17">
        <v>0</v>
      </c>
      <c r="H17" t="s">
        <v>39</v>
      </c>
      <c r="I17" t="s">
        <v>28</v>
      </c>
      <c r="J17" t="s">
        <v>23</v>
      </c>
      <c r="K17" t="s">
        <v>23</v>
      </c>
      <c r="L17" t="s">
        <v>22</v>
      </c>
      <c r="M17" t="s">
        <v>22</v>
      </c>
      <c r="N17" t="s">
        <v>22</v>
      </c>
      <c r="O17" t="s">
        <v>22</v>
      </c>
      <c r="P17" t="s">
        <v>25</v>
      </c>
      <c r="Q17">
        <v>1</v>
      </c>
      <c r="R17" t="s">
        <v>34</v>
      </c>
      <c r="S17">
        <v>33.65</v>
      </c>
      <c r="T17">
        <v>137.85</v>
      </c>
      <c r="U17">
        <v>1</v>
      </c>
      <c r="X17" t="s">
        <v>49</v>
      </c>
      <c r="Y17">
        <v>1</v>
      </c>
      <c r="Z17">
        <v>0</v>
      </c>
      <c r="AA17">
        <v>0</v>
      </c>
      <c r="AB17">
        <v>0</v>
      </c>
      <c r="AC17">
        <f t="shared" si="3"/>
        <v>4.2253521126760563E-2</v>
      </c>
      <c r="AD17">
        <f t="shared" si="0"/>
        <v>0</v>
      </c>
      <c r="AE17">
        <f t="shared" si="4"/>
        <v>0</v>
      </c>
      <c r="AF17">
        <f t="shared" si="5"/>
        <v>0</v>
      </c>
      <c r="AG17">
        <f t="shared" si="6"/>
        <v>0</v>
      </c>
      <c r="AH17">
        <f t="shared" si="7"/>
        <v>1</v>
      </c>
      <c r="AI17">
        <f t="shared" si="8"/>
        <v>0</v>
      </c>
      <c r="AJ17">
        <f t="shared" si="9"/>
        <v>1</v>
      </c>
      <c r="AK17">
        <f t="shared" si="10"/>
        <v>0</v>
      </c>
      <c r="AL17">
        <f t="shared" si="11"/>
        <v>1</v>
      </c>
      <c r="AM17">
        <f t="shared" si="12"/>
        <v>0</v>
      </c>
      <c r="AN17">
        <f t="shared" si="13"/>
        <v>0</v>
      </c>
      <c r="AO17">
        <f t="shared" si="14"/>
        <v>1</v>
      </c>
      <c r="AP17">
        <f t="shared" si="15"/>
        <v>0</v>
      </c>
      <c r="AQ17">
        <f t="shared" si="16"/>
        <v>1</v>
      </c>
      <c r="AR17">
        <f t="shared" si="17"/>
        <v>0</v>
      </c>
      <c r="AS17">
        <f t="shared" si="18"/>
        <v>1</v>
      </c>
      <c r="AT17">
        <f t="shared" si="19"/>
        <v>0</v>
      </c>
      <c r="AU17">
        <f t="shared" si="20"/>
        <v>1</v>
      </c>
      <c r="AV17">
        <f t="shared" si="21"/>
        <v>1</v>
      </c>
      <c r="AW17">
        <f t="shared" si="22"/>
        <v>0</v>
      </c>
      <c r="AX17">
        <f t="shared" si="23"/>
        <v>0</v>
      </c>
      <c r="AY17">
        <f t="shared" si="1"/>
        <v>1</v>
      </c>
      <c r="AZ17">
        <f t="shared" si="24"/>
        <v>1</v>
      </c>
      <c r="BA17">
        <f t="shared" si="30"/>
        <v>0</v>
      </c>
      <c r="BB17">
        <f t="shared" si="31"/>
        <v>0</v>
      </c>
      <c r="BC17">
        <f t="shared" si="32"/>
        <v>0</v>
      </c>
      <c r="BD17">
        <f t="shared" si="28"/>
        <v>0.14824515453116813</v>
      </c>
      <c r="BE17">
        <f t="shared" si="29"/>
        <v>1.4365215264187865E-2</v>
      </c>
      <c r="BF17">
        <f t="shared" si="2"/>
        <v>1</v>
      </c>
    </row>
    <row r="18" spans="1:58" x14ac:dyDescent="0.25">
      <c r="A18" t="s">
        <v>50</v>
      </c>
      <c r="B18">
        <v>0</v>
      </c>
      <c r="C18">
        <v>0</v>
      </c>
      <c r="D18">
        <v>1</v>
      </c>
      <c r="E18">
        <v>0</v>
      </c>
      <c r="F18">
        <v>42</v>
      </c>
      <c r="G18">
        <v>1</v>
      </c>
      <c r="H18" t="s">
        <v>23</v>
      </c>
      <c r="I18" t="s">
        <v>24</v>
      </c>
      <c r="J18" t="s">
        <v>23</v>
      </c>
      <c r="K18" t="s">
        <v>22</v>
      </c>
      <c r="L18" t="s">
        <v>23</v>
      </c>
      <c r="M18" t="s">
        <v>22</v>
      </c>
      <c r="N18" t="s">
        <v>22</v>
      </c>
      <c r="O18" t="s">
        <v>23</v>
      </c>
      <c r="P18" t="s">
        <v>25</v>
      </c>
      <c r="Q18">
        <v>1</v>
      </c>
      <c r="R18" t="s">
        <v>34</v>
      </c>
      <c r="S18">
        <v>94.4</v>
      </c>
      <c r="T18">
        <v>4014.6</v>
      </c>
      <c r="U18">
        <v>0</v>
      </c>
      <c r="X18" t="s">
        <v>50</v>
      </c>
      <c r="Y18">
        <v>0</v>
      </c>
      <c r="Z18">
        <v>0</v>
      </c>
      <c r="AA18">
        <v>1</v>
      </c>
      <c r="AB18">
        <v>0</v>
      </c>
      <c r="AC18">
        <f t="shared" si="3"/>
        <v>0.57746478873239437</v>
      </c>
      <c r="AD18">
        <f t="shared" si="0"/>
        <v>1</v>
      </c>
      <c r="AE18">
        <f t="shared" si="4"/>
        <v>1</v>
      </c>
      <c r="AF18">
        <f t="shared" si="5"/>
        <v>0</v>
      </c>
      <c r="AG18">
        <f t="shared" si="6"/>
        <v>1</v>
      </c>
      <c r="AH18">
        <f t="shared" si="7"/>
        <v>0</v>
      </c>
      <c r="AI18">
        <f t="shared" si="8"/>
        <v>0</v>
      </c>
      <c r="AJ18">
        <f t="shared" si="9"/>
        <v>1</v>
      </c>
      <c r="AK18">
        <f t="shared" si="10"/>
        <v>0</v>
      </c>
      <c r="AL18">
        <f t="shared" si="11"/>
        <v>0</v>
      </c>
      <c r="AM18">
        <f t="shared" si="12"/>
        <v>1</v>
      </c>
      <c r="AN18">
        <f t="shared" si="13"/>
        <v>1</v>
      </c>
      <c r="AO18">
        <f t="shared" si="14"/>
        <v>0</v>
      </c>
      <c r="AP18">
        <f t="shared" si="15"/>
        <v>0</v>
      </c>
      <c r="AQ18">
        <f t="shared" si="16"/>
        <v>1</v>
      </c>
      <c r="AR18">
        <f t="shared" si="17"/>
        <v>0</v>
      </c>
      <c r="AS18">
        <f t="shared" si="18"/>
        <v>1</v>
      </c>
      <c r="AT18">
        <f t="shared" si="19"/>
        <v>1</v>
      </c>
      <c r="AU18">
        <f t="shared" si="20"/>
        <v>0</v>
      </c>
      <c r="AV18">
        <f t="shared" si="21"/>
        <v>1</v>
      </c>
      <c r="AW18">
        <f t="shared" si="22"/>
        <v>0</v>
      </c>
      <c r="AX18">
        <f t="shared" si="23"/>
        <v>0</v>
      </c>
      <c r="AY18">
        <f t="shared" si="1"/>
        <v>1</v>
      </c>
      <c r="AZ18">
        <f t="shared" si="24"/>
        <v>1</v>
      </c>
      <c r="BA18">
        <f t="shared" si="30"/>
        <v>0</v>
      </c>
      <c r="BB18">
        <f t="shared" si="31"/>
        <v>0</v>
      </c>
      <c r="BC18">
        <f t="shared" si="32"/>
        <v>0</v>
      </c>
      <c r="BD18">
        <f t="shared" si="28"/>
        <v>0.78470403352540596</v>
      </c>
      <c r="BE18">
        <f t="shared" si="29"/>
        <v>0.48852739726027394</v>
      </c>
      <c r="BF18">
        <f t="shared" si="2"/>
        <v>0</v>
      </c>
    </row>
    <row r="19" spans="1:58" x14ac:dyDescent="0.25">
      <c r="A19" t="s">
        <v>51</v>
      </c>
      <c r="B19">
        <v>1</v>
      </c>
      <c r="C19">
        <v>0</v>
      </c>
      <c r="D19">
        <v>0</v>
      </c>
      <c r="E19">
        <v>0</v>
      </c>
      <c r="F19">
        <v>72</v>
      </c>
      <c r="G19">
        <v>1</v>
      </c>
      <c r="H19" t="s">
        <v>23</v>
      </c>
      <c r="I19" t="s">
        <v>22</v>
      </c>
      <c r="J19" t="s">
        <v>32</v>
      </c>
      <c r="K19" t="s">
        <v>32</v>
      </c>
      <c r="L19" t="s">
        <v>32</v>
      </c>
      <c r="M19" t="s">
        <v>32</v>
      </c>
      <c r="N19" t="s">
        <v>32</v>
      </c>
      <c r="O19" t="s">
        <v>32</v>
      </c>
      <c r="P19" t="s">
        <v>33</v>
      </c>
      <c r="Q19">
        <v>0</v>
      </c>
      <c r="R19" t="s">
        <v>30</v>
      </c>
      <c r="S19">
        <v>25.45</v>
      </c>
      <c r="T19">
        <v>1866.45</v>
      </c>
      <c r="U19">
        <v>0</v>
      </c>
      <c r="X19" t="s">
        <v>51</v>
      </c>
      <c r="Y19">
        <v>1</v>
      </c>
      <c r="Z19">
        <v>0</v>
      </c>
      <c r="AA19">
        <v>0</v>
      </c>
      <c r="AB19">
        <v>0</v>
      </c>
      <c r="AC19">
        <f t="shared" si="3"/>
        <v>1</v>
      </c>
      <c r="AD19">
        <f t="shared" si="0"/>
        <v>1</v>
      </c>
      <c r="AE19">
        <f t="shared" si="4"/>
        <v>1</v>
      </c>
      <c r="AF19">
        <f t="shared" si="5"/>
        <v>0</v>
      </c>
      <c r="AG19">
        <f t="shared" si="6"/>
        <v>0</v>
      </c>
      <c r="AH19">
        <f t="shared" si="7"/>
        <v>0</v>
      </c>
      <c r="AI19">
        <f t="shared" si="8"/>
        <v>1</v>
      </c>
      <c r="AJ19">
        <f t="shared" si="9"/>
        <v>0</v>
      </c>
      <c r="AK19">
        <f t="shared" si="10"/>
        <v>0</v>
      </c>
      <c r="AL19">
        <f t="shared" si="11"/>
        <v>0</v>
      </c>
      <c r="AM19">
        <f t="shared" si="12"/>
        <v>0</v>
      </c>
      <c r="AN19">
        <f t="shared" si="13"/>
        <v>0</v>
      </c>
      <c r="AO19">
        <f t="shared" si="14"/>
        <v>0</v>
      </c>
      <c r="AP19">
        <f t="shared" si="15"/>
        <v>0</v>
      </c>
      <c r="AQ19">
        <f t="shared" si="16"/>
        <v>0</v>
      </c>
      <c r="AR19">
        <f t="shared" si="17"/>
        <v>0</v>
      </c>
      <c r="AS19">
        <f t="shared" si="18"/>
        <v>0</v>
      </c>
      <c r="AT19">
        <f t="shared" si="19"/>
        <v>0</v>
      </c>
      <c r="AU19">
        <f t="shared" si="20"/>
        <v>0</v>
      </c>
      <c r="AV19">
        <f t="shared" si="21"/>
        <v>0</v>
      </c>
      <c r="AW19">
        <f t="shared" si="22"/>
        <v>0</v>
      </c>
      <c r="AX19">
        <f t="shared" si="23"/>
        <v>1</v>
      </c>
      <c r="AY19">
        <f t="shared" si="1"/>
        <v>0</v>
      </c>
      <c r="AZ19">
        <f t="shared" si="24"/>
        <v>0</v>
      </c>
      <c r="BA19">
        <f t="shared" si="30"/>
        <v>0</v>
      </c>
      <c r="BB19">
        <f t="shared" si="31"/>
        <v>0</v>
      </c>
      <c r="BC19">
        <f t="shared" si="32"/>
        <v>1</v>
      </c>
      <c r="BD19">
        <f t="shared" si="28"/>
        <v>6.2336301728653738E-2</v>
      </c>
      <c r="BE19">
        <f t="shared" si="29"/>
        <v>0.22578889432485322</v>
      </c>
      <c r="BF19">
        <f t="shared" si="2"/>
        <v>0</v>
      </c>
    </row>
    <row r="20" spans="1:58" x14ac:dyDescent="0.25">
      <c r="A20" t="s">
        <v>52</v>
      </c>
      <c r="B20">
        <v>1</v>
      </c>
      <c r="C20">
        <v>0</v>
      </c>
      <c r="D20">
        <v>0</v>
      </c>
      <c r="E20">
        <v>0</v>
      </c>
      <c r="F20">
        <v>52</v>
      </c>
      <c r="G20">
        <v>1</v>
      </c>
      <c r="H20" t="s">
        <v>23</v>
      </c>
      <c r="I20" t="s">
        <v>28</v>
      </c>
      <c r="J20" t="s">
        <v>22</v>
      </c>
      <c r="K20" t="s">
        <v>22</v>
      </c>
      <c r="L20" t="s">
        <v>23</v>
      </c>
      <c r="M20" t="s">
        <v>23</v>
      </c>
      <c r="N20" t="s">
        <v>23</v>
      </c>
      <c r="O20" t="s">
        <v>23</v>
      </c>
      <c r="P20" t="s">
        <v>33</v>
      </c>
      <c r="Q20">
        <v>1</v>
      </c>
      <c r="R20" t="s">
        <v>26</v>
      </c>
      <c r="S20">
        <v>80.95</v>
      </c>
      <c r="T20">
        <v>4233.95</v>
      </c>
      <c r="U20">
        <v>0</v>
      </c>
      <c r="X20" t="s">
        <v>52</v>
      </c>
      <c r="Y20">
        <v>1</v>
      </c>
      <c r="Z20">
        <v>0</v>
      </c>
      <c r="AA20">
        <v>0</v>
      </c>
      <c r="AB20">
        <v>0</v>
      </c>
      <c r="AC20">
        <f t="shared" si="3"/>
        <v>0.71830985915492962</v>
      </c>
      <c r="AD20">
        <f t="shared" si="0"/>
        <v>1</v>
      </c>
      <c r="AE20">
        <f t="shared" si="4"/>
        <v>1</v>
      </c>
      <c r="AF20">
        <f t="shared" si="5"/>
        <v>0</v>
      </c>
      <c r="AG20">
        <f t="shared" si="6"/>
        <v>0</v>
      </c>
      <c r="AH20">
        <f t="shared" si="7"/>
        <v>1</v>
      </c>
      <c r="AI20">
        <f t="shared" si="8"/>
        <v>0</v>
      </c>
      <c r="AJ20">
        <f t="shared" si="9"/>
        <v>0</v>
      </c>
      <c r="AK20">
        <f t="shared" si="10"/>
        <v>1</v>
      </c>
      <c r="AL20">
        <f t="shared" si="11"/>
        <v>0</v>
      </c>
      <c r="AM20">
        <f t="shared" si="12"/>
        <v>1</v>
      </c>
      <c r="AN20">
        <f t="shared" si="13"/>
        <v>1</v>
      </c>
      <c r="AO20">
        <f t="shared" si="14"/>
        <v>0</v>
      </c>
      <c r="AP20">
        <f t="shared" si="15"/>
        <v>1</v>
      </c>
      <c r="AQ20">
        <f t="shared" si="16"/>
        <v>0</v>
      </c>
      <c r="AR20">
        <f t="shared" si="17"/>
        <v>1</v>
      </c>
      <c r="AS20">
        <f t="shared" si="18"/>
        <v>0</v>
      </c>
      <c r="AT20">
        <f t="shared" si="19"/>
        <v>1</v>
      </c>
      <c r="AU20">
        <f t="shared" si="20"/>
        <v>0</v>
      </c>
      <c r="AV20">
        <f t="shared" si="21"/>
        <v>0</v>
      </c>
      <c r="AW20">
        <f t="shared" si="22"/>
        <v>0</v>
      </c>
      <c r="AX20">
        <f t="shared" si="23"/>
        <v>1</v>
      </c>
      <c r="AY20">
        <f t="shared" si="1"/>
        <v>1</v>
      </c>
      <c r="AZ20">
        <f t="shared" si="24"/>
        <v>0</v>
      </c>
      <c r="BA20">
        <f t="shared" si="30"/>
        <v>0</v>
      </c>
      <c r="BB20">
        <f t="shared" si="31"/>
        <v>1</v>
      </c>
      <c r="BC20">
        <f t="shared" si="32"/>
        <v>0</v>
      </c>
      <c r="BD20">
        <f t="shared" si="28"/>
        <v>0.64379256155055009</v>
      </c>
      <c r="BE20">
        <f t="shared" si="29"/>
        <v>0.51535591976516637</v>
      </c>
      <c r="BF20">
        <f t="shared" si="2"/>
        <v>0</v>
      </c>
    </row>
    <row r="21" spans="1:58" x14ac:dyDescent="0.25">
      <c r="A21" t="s">
        <v>53</v>
      </c>
      <c r="B21">
        <v>0</v>
      </c>
      <c r="C21">
        <v>1</v>
      </c>
      <c r="D21">
        <v>1</v>
      </c>
      <c r="E21">
        <v>1</v>
      </c>
      <c r="F21">
        <v>72</v>
      </c>
      <c r="G21">
        <v>1</v>
      </c>
      <c r="H21" t="s">
        <v>23</v>
      </c>
      <c r="I21" t="s">
        <v>24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33</v>
      </c>
      <c r="Q21">
        <v>1</v>
      </c>
      <c r="R21" t="s">
        <v>26</v>
      </c>
      <c r="S21">
        <v>114.95</v>
      </c>
      <c r="T21">
        <v>8196.4</v>
      </c>
      <c r="U21">
        <v>0</v>
      </c>
      <c r="X21" t="s">
        <v>53</v>
      </c>
      <c r="Y21">
        <v>0</v>
      </c>
      <c r="Z21">
        <v>1</v>
      </c>
      <c r="AA21">
        <v>1</v>
      </c>
      <c r="AB21">
        <v>1</v>
      </c>
      <c r="AC21">
        <f t="shared" si="3"/>
        <v>1</v>
      </c>
      <c r="AD21">
        <f t="shared" si="0"/>
        <v>1</v>
      </c>
      <c r="AE21">
        <f t="shared" si="4"/>
        <v>1</v>
      </c>
      <c r="AF21">
        <f t="shared" si="5"/>
        <v>0</v>
      </c>
      <c r="AG21">
        <f t="shared" si="6"/>
        <v>1</v>
      </c>
      <c r="AH21">
        <f t="shared" si="7"/>
        <v>0</v>
      </c>
      <c r="AI21">
        <f t="shared" si="8"/>
        <v>0</v>
      </c>
      <c r="AJ21">
        <f t="shared" si="9"/>
        <v>1</v>
      </c>
      <c r="AK21">
        <f t="shared" si="10"/>
        <v>0</v>
      </c>
      <c r="AL21">
        <f t="shared" si="11"/>
        <v>1</v>
      </c>
      <c r="AM21">
        <f t="shared" si="12"/>
        <v>0</v>
      </c>
      <c r="AN21">
        <f t="shared" si="13"/>
        <v>1</v>
      </c>
      <c r="AO21">
        <f t="shared" si="14"/>
        <v>0</v>
      </c>
      <c r="AP21">
        <f t="shared" si="15"/>
        <v>1</v>
      </c>
      <c r="AQ21">
        <f t="shared" si="16"/>
        <v>0</v>
      </c>
      <c r="AR21">
        <f t="shared" si="17"/>
        <v>1</v>
      </c>
      <c r="AS21">
        <f t="shared" si="18"/>
        <v>0</v>
      </c>
      <c r="AT21">
        <f t="shared" si="19"/>
        <v>1</v>
      </c>
      <c r="AU21">
        <f t="shared" si="20"/>
        <v>0</v>
      </c>
      <c r="AV21">
        <f t="shared" si="21"/>
        <v>0</v>
      </c>
      <c r="AW21">
        <f t="shared" si="22"/>
        <v>0</v>
      </c>
      <c r="AX21">
        <f t="shared" si="23"/>
        <v>1</v>
      </c>
      <c r="AY21">
        <f t="shared" si="1"/>
        <v>1</v>
      </c>
      <c r="AZ21">
        <f t="shared" si="24"/>
        <v>0</v>
      </c>
      <c r="BA21">
        <f t="shared" si="30"/>
        <v>0</v>
      </c>
      <c r="BB21">
        <f t="shared" si="31"/>
        <v>1</v>
      </c>
      <c r="BC21">
        <f t="shared" si="32"/>
        <v>0</v>
      </c>
      <c r="BD21">
        <f t="shared" si="28"/>
        <v>1</v>
      </c>
      <c r="BE21">
        <f t="shared" si="29"/>
        <v>1</v>
      </c>
      <c r="BF21">
        <f t="shared" si="2"/>
        <v>0</v>
      </c>
    </row>
    <row r="22" spans="1:58" x14ac:dyDescent="0.25">
      <c r="A22" t="s">
        <v>54</v>
      </c>
      <c r="B22">
        <v>1</v>
      </c>
      <c r="C22">
        <v>1</v>
      </c>
      <c r="D22">
        <v>0</v>
      </c>
      <c r="E22">
        <v>0</v>
      </c>
      <c r="F22">
        <v>16</v>
      </c>
      <c r="G22">
        <v>1</v>
      </c>
      <c r="H22" t="s">
        <v>23</v>
      </c>
      <c r="I22" t="s">
        <v>24</v>
      </c>
      <c r="J22" t="s">
        <v>22</v>
      </c>
      <c r="K22" t="s">
        <v>22</v>
      </c>
      <c r="L22" t="s">
        <v>22</v>
      </c>
      <c r="M22" t="s">
        <v>22</v>
      </c>
      <c r="N22" t="s">
        <v>23</v>
      </c>
      <c r="O22" t="s">
        <v>23</v>
      </c>
      <c r="P22" t="s">
        <v>25</v>
      </c>
      <c r="Q22">
        <v>1</v>
      </c>
      <c r="R22" t="s">
        <v>34</v>
      </c>
      <c r="S22">
        <v>96.15</v>
      </c>
      <c r="T22">
        <v>1529.2</v>
      </c>
      <c r="U22">
        <v>1</v>
      </c>
      <c r="X22" t="s">
        <v>54</v>
      </c>
      <c r="Y22">
        <v>1</v>
      </c>
      <c r="Z22">
        <v>1</v>
      </c>
      <c r="AA22">
        <v>0</v>
      </c>
      <c r="AB22">
        <v>0</v>
      </c>
      <c r="AC22">
        <f t="shared" si="3"/>
        <v>0.21126760563380281</v>
      </c>
      <c r="AD22">
        <f t="shared" si="0"/>
        <v>1</v>
      </c>
      <c r="AE22">
        <f t="shared" si="4"/>
        <v>1</v>
      </c>
      <c r="AF22">
        <f t="shared" si="5"/>
        <v>0</v>
      </c>
      <c r="AG22">
        <f t="shared" si="6"/>
        <v>1</v>
      </c>
      <c r="AH22">
        <f t="shared" si="7"/>
        <v>0</v>
      </c>
      <c r="AI22">
        <f t="shared" si="8"/>
        <v>0</v>
      </c>
      <c r="AJ22">
        <f t="shared" si="9"/>
        <v>0</v>
      </c>
      <c r="AK22">
        <f t="shared" si="10"/>
        <v>1</v>
      </c>
      <c r="AL22">
        <f t="shared" si="11"/>
        <v>0</v>
      </c>
      <c r="AM22">
        <f t="shared" si="12"/>
        <v>1</v>
      </c>
      <c r="AN22">
        <f t="shared" si="13"/>
        <v>0</v>
      </c>
      <c r="AO22">
        <f t="shared" si="14"/>
        <v>1</v>
      </c>
      <c r="AP22">
        <f t="shared" si="15"/>
        <v>0</v>
      </c>
      <c r="AQ22">
        <f t="shared" si="16"/>
        <v>1</v>
      </c>
      <c r="AR22">
        <f t="shared" si="17"/>
        <v>1</v>
      </c>
      <c r="AS22">
        <f t="shared" si="18"/>
        <v>1</v>
      </c>
      <c r="AT22">
        <f t="shared" si="19"/>
        <v>1</v>
      </c>
      <c r="AU22">
        <f t="shared" si="20"/>
        <v>0</v>
      </c>
      <c r="AV22">
        <f t="shared" si="21"/>
        <v>1</v>
      </c>
      <c r="AW22">
        <f t="shared" si="22"/>
        <v>0</v>
      </c>
      <c r="AX22">
        <f t="shared" si="23"/>
        <v>0</v>
      </c>
      <c r="AY22">
        <f t="shared" si="1"/>
        <v>1</v>
      </c>
      <c r="AZ22">
        <f t="shared" si="24"/>
        <v>1</v>
      </c>
      <c r="BA22">
        <f t="shared" si="30"/>
        <v>0</v>
      </c>
      <c r="BB22">
        <f t="shared" si="31"/>
        <v>0</v>
      </c>
      <c r="BC22">
        <f t="shared" si="32"/>
        <v>0</v>
      </c>
      <c r="BD22">
        <f t="shared" si="28"/>
        <v>0.8030382399161865</v>
      </c>
      <c r="BE22">
        <f t="shared" si="29"/>
        <v>0.18454011741682974</v>
      </c>
      <c r="BF22">
        <f t="shared" si="2"/>
        <v>1</v>
      </c>
    </row>
    <row r="23" spans="1:58" x14ac:dyDescent="0.25">
      <c r="A23" t="s">
        <v>55</v>
      </c>
      <c r="B23">
        <v>0</v>
      </c>
      <c r="C23">
        <v>0</v>
      </c>
      <c r="D23">
        <v>1</v>
      </c>
      <c r="E23">
        <v>0</v>
      </c>
      <c r="F23">
        <v>36</v>
      </c>
      <c r="G23">
        <v>1</v>
      </c>
      <c r="H23" t="s">
        <v>23</v>
      </c>
      <c r="I23" t="s">
        <v>24</v>
      </c>
      <c r="J23" t="s">
        <v>22</v>
      </c>
      <c r="K23" t="s">
        <v>22</v>
      </c>
      <c r="L23" t="s">
        <v>22</v>
      </c>
      <c r="M23" t="s">
        <v>22</v>
      </c>
      <c r="N23" t="s">
        <v>23</v>
      </c>
      <c r="O23" t="s">
        <v>23</v>
      </c>
      <c r="P23" t="s">
        <v>25</v>
      </c>
      <c r="Q23">
        <v>1</v>
      </c>
      <c r="R23" t="s">
        <v>34</v>
      </c>
      <c r="S23">
        <v>95.4</v>
      </c>
      <c r="T23">
        <v>3474.2</v>
      </c>
      <c r="U23">
        <v>0</v>
      </c>
      <c r="X23" t="s">
        <v>55</v>
      </c>
      <c r="Y23">
        <v>0</v>
      </c>
      <c r="Z23">
        <v>0</v>
      </c>
      <c r="AA23">
        <v>1</v>
      </c>
      <c r="AB23">
        <v>0</v>
      </c>
      <c r="AC23">
        <f t="shared" si="3"/>
        <v>0.49295774647887325</v>
      </c>
      <c r="AD23">
        <f t="shared" si="0"/>
        <v>1</v>
      </c>
      <c r="AE23">
        <f t="shared" si="4"/>
        <v>1</v>
      </c>
      <c r="AF23">
        <f t="shared" si="5"/>
        <v>0</v>
      </c>
      <c r="AG23">
        <f t="shared" si="6"/>
        <v>1</v>
      </c>
      <c r="AH23">
        <f t="shared" si="7"/>
        <v>0</v>
      </c>
      <c r="AI23">
        <f t="shared" si="8"/>
        <v>0</v>
      </c>
      <c r="AJ23">
        <f t="shared" si="9"/>
        <v>0</v>
      </c>
      <c r="AK23">
        <f t="shared" si="10"/>
        <v>1</v>
      </c>
      <c r="AL23">
        <f t="shared" si="11"/>
        <v>0</v>
      </c>
      <c r="AM23">
        <f t="shared" si="12"/>
        <v>1</v>
      </c>
      <c r="AN23">
        <f t="shared" si="13"/>
        <v>0</v>
      </c>
      <c r="AO23">
        <f t="shared" si="14"/>
        <v>1</v>
      </c>
      <c r="AP23">
        <f t="shared" si="15"/>
        <v>0</v>
      </c>
      <c r="AQ23">
        <f t="shared" si="16"/>
        <v>1</v>
      </c>
      <c r="AR23">
        <f t="shared" si="17"/>
        <v>1</v>
      </c>
      <c r="AS23">
        <f t="shared" si="18"/>
        <v>1</v>
      </c>
      <c r="AT23">
        <f t="shared" si="19"/>
        <v>1</v>
      </c>
      <c r="AU23">
        <f t="shared" si="20"/>
        <v>0</v>
      </c>
      <c r="AV23">
        <f t="shared" si="21"/>
        <v>1</v>
      </c>
      <c r="AW23">
        <f t="shared" si="22"/>
        <v>0</v>
      </c>
      <c r="AX23">
        <f t="shared" si="23"/>
        <v>0</v>
      </c>
      <c r="AY23">
        <f t="shared" si="1"/>
        <v>1</v>
      </c>
      <c r="AZ23">
        <f t="shared" si="24"/>
        <v>1</v>
      </c>
      <c r="BA23">
        <f t="shared" si="30"/>
        <v>0</v>
      </c>
      <c r="BB23">
        <f t="shared" si="31"/>
        <v>0</v>
      </c>
      <c r="BC23">
        <f t="shared" si="32"/>
        <v>0</v>
      </c>
      <c r="BD23">
        <f t="shared" si="28"/>
        <v>0.79518072289156627</v>
      </c>
      <c r="BE23">
        <f t="shared" si="29"/>
        <v>0.42243150684931502</v>
      </c>
      <c r="BF23">
        <f t="shared" si="2"/>
        <v>0</v>
      </c>
    </row>
    <row r="24" spans="1:58" x14ac:dyDescent="0.25">
      <c r="A24" t="s">
        <v>56</v>
      </c>
      <c r="B24">
        <v>0</v>
      </c>
      <c r="C24">
        <v>0</v>
      </c>
      <c r="D24">
        <v>1</v>
      </c>
      <c r="E24">
        <v>1</v>
      </c>
      <c r="F24">
        <v>70</v>
      </c>
      <c r="G24">
        <v>1</v>
      </c>
      <c r="H24" t="s">
        <v>23</v>
      </c>
      <c r="I24" t="s">
        <v>22</v>
      </c>
      <c r="J24" t="s">
        <v>32</v>
      </c>
      <c r="K24" t="s">
        <v>32</v>
      </c>
      <c r="L24" t="s">
        <v>32</v>
      </c>
      <c r="M24" t="s">
        <v>32</v>
      </c>
      <c r="N24" t="s">
        <v>32</v>
      </c>
      <c r="O24" t="s">
        <v>32</v>
      </c>
      <c r="P24" t="s">
        <v>33</v>
      </c>
      <c r="Q24">
        <v>0</v>
      </c>
      <c r="R24" t="s">
        <v>43</v>
      </c>
      <c r="S24">
        <v>25.4</v>
      </c>
      <c r="T24">
        <v>1782.05</v>
      </c>
      <c r="U24">
        <v>0</v>
      </c>
      <c r="X24" t="s">
        <v>56</v>
      </c>
      <c r="Y24">
        <v>0</v>
      </c>
      <c r="Z24">
        <v>0</v>
      </c>
      <c r="AA24">
        <v>1</v>
      </c>
      <c r="AB24">
        <v>1</v>
      </c>
      <c r="AC24">
        <f t="shared" si="3"/>
        <v>0.971830985915493</v>
      </c>
      <c r="AD24">
        <f t="shared" si="0"/>
        <v>1</v>
      </c>
      <c r="AE24">
        <f t="shared" si="4"/>
        <v>1</v>
      </c>
      <c r="AF24">
        <f t="shared" si="5"/>
        <v>0</v>
      </c>
      <c r="AG24">
        <f t="shared" si="6"/>
        <v>0</v>
      </c>
      <c r="AH24">
        <f t="shared" si="7"/>
        <v>0</v>
      </c>
      <c r="AI24">
        <f t="shared" si="8"/>
        <v>1</v>
      </c>
      <c r="AJ24">
        <f t="shared" si="9"/>
        <v>0</v>
      </c>
      <c r="AK24">
        <f t="shared" si="10"/>
        <v>0</v>
      </c>
      <c r="AL24">
        <f t="shared" si="11"/>
        <v>0</v>
      </c>
      <c r="AM24">
        <f t="shared" si="12"/>
        <v>0</v>
      </c>
      <c r="AN24">
        <f t="shared" si="13"/>
        <v>0</v>
      </c>
      <c r="AO24">
        <f t="shared" si="14"/>
        <v>0</v>
      </c>
      <c r="AP24">
        <f t="shared" si="15"/>
        <v>0</v>
      </c>
      <c r="AQ24">
        <f t="shared" si="16"/>
        <v>0</v>
      </c>
      <c r="AR24">
        <f t="shared" si="17"/>
        <v>0</v>
      </c>
      <c r="AS24">
        <f t="shared" si="18"/>
        <v>0</v>
      </c>
      <c r="AT24">
        <f t="shared" si="19"/>
        <v>0</v>
      </c>
      <c r="AU24">
        <f t="shared" si="20"/>
        <v>0</v>
      </c>
      <c r="AV24">
        <f t="shared" si="21"/>
        <v>0</v>
      </c>
      <c r="AW24">
        <f t="shared" si="22"/>
        <v>0</v>
      </c>
      <c r="AX24">
        <f t="shared" si="23"/>
        <v>1</v>
      </c>
      <c r="AY24">
        <f t="shared" si="1"/>
        <v>0</v>
      </c>
      <c r="AZ24">
        <f t="shared" si="24"/>
        <v>0</v>
      </c>
      <c r="BA24">
        <f t="shared" si="30"/>
        <v>1</v>
      </c>
      <c r="BB24">
        <f t="shared" si="31"/>
        <v>0</v>
      </c>
      <c r="BC24">
        <f t="shared" si="32"/>
        <v>0</v>
      </c>
      <c r="BD24">
        <f t="shared" si="28"/>
        <v>6.1812467260345713E-2</v>
      </c>
      <c r="BE24">
        <f t="shared" si="29"/>
        <v>0.21546599804305283</v>
      </c>
      <c r="BF24">
        <f t="shared" si="2"/>
        <v>0</v>
      </c>
    </row>
    <row r="25" spans="1:58" x14ac:dyDescent="0.25">
      <c r="A25" t="s">
        <v>57</v>
      </c>
      <c r="B25">
        <v>1</v>
      </c>
      <c r="C25">
        <v>0</v>
      </c>
      <c r="D25">
        <v>1</v>
      </c>
      <c r="E25">
        <v>0</v>
      </c>
      <c r="F25">
        <v>57</v>
      </c>
      <c r="G25">
        <v>1</v>
      </c>
      <c r="H25" t="s">
        <v>23</v>
      </c>
      <c r="I25" t="s">
        <v>24</v>
      </c>
      <c r="J25" t="s">
        <v>22</v>
      </c>
      <c r="K25" t="s">
        <v>22</v>
      </c>
      <c r="L25" t="s">
        <v>23</v>
      </c>
      <c r="M25" t="s">
        <v>22</v>
      </c>
      <c r="N25" t="s">
        <v>23</v>
      </c>
      <c r="O25" t="s">
        <v>23</v>
      </c>
      <c r="P25" t="s">
        <v>29</v>
      </c>
      <c r="Q25">
        <v>1</v>
      </c>
      <c r="R25" t="s">
        <v>30</v>
      </c>
      <c r="S25">
        <v>100.75</v>
      </c>
      <c r="T25">
        <v>5985</v>
      </c>
      <c r="U25">
        <v>0</v>
      </c>
      <c r="X25" t="s">
        <v>57</v>
      </c>
      <c r="Y25">
        <v>1</v>
      </c>
      <c r="Z25">
        <v>0</v>
      </c>
      <c r="AA25">
        <v>1</v>
      </c>
      <c r="AB25">
        <v>0</v>
      </c>
      <c r="AC25">
        <f t="shared" si="3"/>
        <v>0.78873239436619713</v>
      </c>
      <c r="AD25">
        <f t="shared" si="0"/>
        <v>1</v>
      </c>
      <c r="AE25">
        <f t="shared" si="4"/>
        <v>1</v>
      </c>
      <c r="AF25">
        <f t="shared" si="5"/>
        <v>0</v>
      </c>
      <c r="AG25">
        <f t="shared" si="6"/>
        <v>1</v>
      </c>
      <c r="AH25">
        <f t="shared" si="7"/>
        <v>0</v>
      </c>
      <c r="AI25">
        <f t="shared" si="8"/>
        <v>0</v>
      </c>
      <c r="AJ25">
        <f t="shared" si="9"/>
        <v>0</v>
      </c>
      <c r="AK25">
        <f t="shared" si="10"/>
        <v>1</v>
      </c>
      <c r="AL25">
        <f t="shared" si="11"/>
        <v>0</v>
      </c>
      <c r="AM25">
        <f t="shared" si="12"/>
        <v>1</v>
      </c>
      <c r="AN25">
        <f t="shared" si="13"/>
        <v>1</v>
      </c>
      <c r="AO25">
        <f t="shared" si="14"/>
        <v>0</v>
      </c>
      <c r="AP25">
        <f t="shared" si="15"/>
        <v>0</v>
      </c>
      <c r="AQ25">
        <f t="shared" si="16"/>
        <v>1</v>
      </c>
      <c r="AR25">
        <f t="shared" si="17"/>
        <v>1</v>
      </c>
      <c r="AS25">
        <f t="shared" si="18"/>
        <v>1</v>
      </c>
      <c r="AT25">
        <f t="shared" si="19"/>
        <v>1</v>
      </c>
      <c r="AU25">
        <f t="shared" si="20"/>
        <v>0</v>
      </c>
      <c r="AV25">
        <f t="shared" si="21"/>
        <v>0</v>
      </c>
      <c r="AW25">
        <f t="shared" si="22"/>
        <v>1</v>
      </c>
      <c r="AX25">
        <f t="shared" si="23"/>
        <v>0</v>
      </c>
      <c r="AY25">
        <f t="shared" si="1"/>
        <v>1</v>
      </c>
      <c r="AZ25">
        <f t="shared" si="24"/>
        <v>0</v>
      </c>
      <c r="BA25">
        <f t="shared" si="30"/>
        <v>0</v>
      </c>
      <c r="BB25">
        <f t="shared" si="31"/>
        <v>0</v>
      </c>
      <c r="BC25">
        <f t="shared" si="32"/>
        <v>1</v>
      </c>
      <c r="BD25">
        <f t="shared" si="28"/>
        <v>0.85123101100052379</v>
      </c>
      <c r="BE25">
        <f t="shared" si="29"/>
        <v>0.72952544031311162</v>
      </c>
      <c r="BF25">
        <f t="shared" si="2"/>
        <v>0</v>
      </c>
    </row>
    <row r="26" spans="1:58" x14ac:dyDescent="0.25">
      <c r="A26" t="s">
        <v>58</v>
      </c>
      <c r="B26">
        <v>1</v>
      </c>
      <c r="C26">
        <v>0</v>
      </c>
      <c r="D26">
        <v>0</v>
      </c>
      <c r="E26">
        <v>0</v>
      </c>
      <c r="F26">
        <v>15</v>
      </c>
      <c r="G26">
        <v>1</v>
      </c>
      <c r="H26" t="s">
        <v>22</v>
      </c>
      <c r="I26" t="s">
        <v>24</v>
      </c>
      <c r="J26" t="s">
        <v>22</v>
      </c>
      <c r="K26" t="s">
        <v>23</v>
      </c>
      <c r="L26" t="s">
        <v>23</v>
      </c>
      <c r="M26" t="s">
        <v>22</v>
      </c>
      <c r="N26" t="s">
        <v>23</v>
      </c>
      <c r="O26" t="s">
        <v>23</v>
      </c>
      <c r="P26" t="s">
        <v>25</v>
      </c>
      <c r="Q26">
        <v>1</v>
      </c>
      <c r="R26" t="s">
        <v>34</v>
      </c>
      <c r="S26">
        <v>101.25</v>
      </c>
      <c r="T26">
        <v>1457.25</v>
      </c>
      <c r="U26">
        <v>1</v>
      </c>
      <c r="X26" t="s">
        <v>58</v>
      </c>
      <c r="Y26">
        <v>1</v>
      </c>
      <c r="Z26">
        <v>0</v>
      </c>
      <c r="AA26">
        <v>0</v>
      </c>
      <c r="AB26">
        <v>0</v>
      </c>
      <c r="AC26">
        <f t="shared" si="3"/>
        <v>0.19718309859154928</v>
      </c>
      <c r="AD26">
        <f t="shared" si="0"/>
        <v>1</v>
      </c>
      <c r="AE26">
        <f t="shared" si="4"/>
        <v>0</v>
      </c>
      <c r="AF26">
        <f t="shared" si="5"/>
        <v>1</v>
      </c>
      <c r="AG26">
        <f t="shared" si="6"/>
        <v>1</v>
      </c>
      <c r="AH26">
        <f t="shared" si="7"/>
        <v>0</v>
      </c>
      <c r="AI26">
        <f t="shared" si="8"/>
        <v>0</v>
      </c>
      <c r="AJ26">
        <f t="shared" si="9"/>
        <v>0</v>
      </c>
      <c r="AK26">
        <f t="shared" si="10"/>
        <v>1</v>
      </c>
      <c r="AL26">
        <f t="shared" si="11"/>
        <v>1</v>
      </c>
      <c r="AM26">
        <f t="shared" si="12"/>
        <v>0</v>
      </c>
      <c r="AN26">
        <f t="shared" si="13"/>
        <v>1</v>
      </c>
      <c r="AO26">
        <f t="shared" si="14"/>
        <v>0</v>
      </c>
      <c r="AP26">
        <f t="shared" si="15"/>
        <v>0</v>
      </c>
      <c r="AQ26">
        <f t="shared" si="16"/>
        <v>1</v>
      </c>
      <c r="AR26">
        <f t="shared" si="17"/>
        <v>1</v>
      </c>
      <c r="AS26">
        <f t="shared" si="18"/>
        <v>1</v>
      </c>
      <c r="AT26">
        <f t="shared" si="19"/>
        <v>1</v>
      </c>
      <c r="AU26">
        <f t="shared" si="20"/>
        <v>0</v>
      </c>
      <c r="AV26">
        <f t="shared" si="21"/>
        <v>1</v>
      </c>
      <c r="AW26">
        <f t="shared" si="22"/>
        <v>0</v>
      </c>
      <c r="AX26">
        <f t="shared" si="23"/>
        <v>0</v>
      </c>
      <c r="AY26">
        <f t="shared" si="1"/>
        <v>1</v>
      </c>
      <c r="AZ26">
        <f t="shared" si="24"/>
        <v>1</v>
      </c>
      <c r="BA26">
        <f t="shared" si="30"/>
        <v>0</v>
      </c>
      <c r="BB26">
        <f t="shared" si="31"/>
        <v>0</v>
      </c>
      <c r="BC26">
        <f t="shared" si="32"/>
        <v>0</v>
      </c>
      <c r="BD26">
        <f t="shared" si="28"/>
        <v>0.85646935568360394</v>
      </c>
      <c r="BE26">
        <f t="shared" si="29"/>
        <v>0.17573997064579255</v>
      </c>
      <c r="BF26">
        <f t="shared" si="2"/>
        <v>1</v>
      </c>
    </row>
    <row r="27" spans="1:58" x14ac:dyDescent="0.25">
      <c r="A27" t="s">
        <v>59</v>
      </c>
      <c r="B27">
        <v>1</v>
      </c>
      <c r="C27">
        <v>0</v>
      </c>
      <c r="D27">
        <v>1</v>
      </c>
      <c r="E27">
        <v>1</v>
      </c>
      <c r="F27">
        <v>37</v>
      </c>
      <c r="G27">
        <v>1</v>
      </c>
      <c r="H27" t="s">
        <v>23</v>
      </c>
      <c r="I27" t="s">
        <v>24</v>
      </c>
      <c r="J27" t="s">
        <v>22</v>
      </c>
      <c r="K27" t="s">
        <v>22</v>
      </c>
      <c r="L27" t="s">
        <v>22</v>
      </c>
      <c r="M27" t="s">
        <v>22</v>
      </c>
      <c r="N27" t="s">
        <v>23</v>
      </c>
      <c r="O27" t="s">
        <v>23</v>
      </c>
      <c r="P27" t="s">
        <v>25</v>
      </c>
      <c r="Q27">
        <v>1</v>
      </c>
      <c r="R27" t="s">
        <v>34</v>
      </c>
      <c r="S27">
        <v>95.25</v>
      </c>
      <c r="T27">
        <v>3314.15</v>
      </c>
      <c r="U27">
        <v>0</v>
      </c>
      <c r="X27" t="s">
        <v>59</v>
      </c>
      <c r="Y27">
        <v>1</v>
      </c>
      <c r="Z27">
        <v>0</v>
      </c>
      <c r="AA27">
        <v>1</v>
      </c>
      <c r="AB27">
        <v>1</v>
      </c>
      <c r="AC27">
        <f t="shared" si="3"/>
        <v>0.50704225352112675</v>
      </c>
      <c r="AD27">
        <f t="shared" si="0"/>
        <v>1</v>
      </c>
      <c r="AE27">
        <f t="shared" si="4"/>
        <v>1</v>
      </c>
      <c r="AF27">
        <f t="shared" si="5"/>
        <v>0</v>
      </c>
      <c r="AG27">
        <f t="shared" si="6"/>
        <v>1</v>
      </c>
      <c r="AH27">
        <f t="shared" si="7"/>
        <v>0</v>
      </c>
      <c r="AI27">
        <f t="shared" si="8"/>
        <v>0</v>
      </c>
      <c r="AJ27">
        <f t="shared" si="9"/>
        <v>0</v>
      </c>
      <c r="AK27">
        <f t="shared" si="10"/>
        <v>1</v>
      </c>
      <c r="AL27">
        <f t="shared" si="11"/>
        <v>0</v>
      </c>
      <c r="AM27">
        <f t="shared" si="12"/>
        <v>1</v>
      </c>
      <c r="AN27">
        <f t="shared" si="13"/>
        <v>0</v>
      </c>
      <c r="AO27">
        <f t="shared" si="14"/>
        <v>1</v>
      </c>
      <c r="AP27">
        <f t="shared" si="15"/>
        <v>0</v>
      </c>
      <c r="AQ27">
        <f t="shared" si="16"/>
        <v>1</v>
      </c>
      <c r="AR27">
        <f t="shared" si="17"/>
        <v>1</v>
      </c>
      <c r="AS27">
        <f t="shared" si="18"/>
        <v>1</v>
      </c>
      <c r="AT27">
        <f t="shared" si="19"/>
        <v>1</v>
      </c>
      <c r="AU27">
        <f t="shared" si="20"/>
        <v>0</v>
      </c>
      <c r="AV27">
        <f t="shared" si="21"/>
        <v>1</v>
      </c>
      <c r="AW27">
        <f t="shared" si="22"/>
        <v>0</v>
      </c>
      <c r="AX27">
        <f t="shared" si="23"/>
        <v>0</v>
      </c>
      <c r="AY27">
        <f t="shared" si="1"/>
        <v>1</v>
      </c>
      <c r="AZ27">
        <f t="shared" si="24"/>
        <v>1</v>
      </c>
      <c r="BA27">
        <f t="shared" si="30"/>
        <v>0</v>
      </c>
      <c r="BB27">
        <f t="shared" si="31"/>
        <v>0</v>
      </c>
      <c r="BC27">
        <f t="shared" si="32"/>
        <v>0</v>
      </c>
      <c r="BD27">
        <f t="shared" si="28"/>
        <v>0.7936092194866422</v>
      </c>
      <c r="BE27">
        <f t="shared" si="29"/>
        <v>0.40285591976516633</v>
      </c>
      <c r="BF27">
        <f t="shared" si="2"/>
        <v>0</v>
      </c>
    </row>
    <row r="28" spans="1:58" x14ac:dyDescent="0.25">
      <c r="A28" t="s">
        <v>60</v>
      </c>
      <c r="B28">
        <v>1</v>
      </c>
      <c r="C28">
        <v>0</v>
      </c>
      <c r="D28">
        <v>0</v>
      </c>
      <c r="E28">
        <v>0</v>
      </c>
      <c r="F28">
        <v>1</v>
      </c>
      <c r="G28">
        <v>0</v>
      </c>
      <c r="H28" t="s">
        <v>39</v>
      </c>
      <c r="I28" t="s">
        <v>28</v>
      </c>
      <c r="J28" t="s">
        <v>22</v>
      </c>
      <c r="K28" t="s">
        <v>22</v>
      </c>
      <c r="L28" t="s">
        <v>22</v>
      </c>
      <c r="M28" t="s">
        <v>22</v>
      </c>
      <c r="N28" t="s">
        <v>22</v>
      </c>
      <c r="O28" t="s">
        <v>22</v>
      </c>
      <c r="P28" t="s">
        <v>29</v>
      </c>
      <c r="Q28">
        <v>0</v>
      </c>
      <c r="R28" t="s">
        <v>43</v>
      </c>
      <c r="S28">
        <v>25.85</v>
      </c>
      <c r="T28">
        <v>25.85</v>
      </c>
      <c r="U28">
        <v>0</v>
      </c>
      <c r="X28" t="s">
        <v>60</v>
      </c>
      <c r="Y28">
        <v>1</v>
      </c>
      <c r="Z28">
        <v>0</v>
      </c>
      <c r="AA28">
        <v>0</v>
      </c>
      <c r="AB28">
        <v>0</v>
      </c>
      <c r="AC28">
        <f t="shared" si="3"/>
        <v>0</v>
      </c>
      <c r="AD28">
        <f t="shared" si="0"/>
        <v>0</v>
      </c>
      <c r="AE28">
        <f t="shared" si="4"/>
        <v>0</v>
      </c>
      <c r="AF28">
        <f t="shared" si="5"/>
        <v>0</v>
      </c>
      <c r="AG28">
        <f t="shared" si="6"/>
        <v>0</v>
      </c>
      <c r="AH28">
        <f t="shared" si="7"/>
        <v>1</v>
      </c>
      <c r="AI28">
        <f t="shared" si="8"/>
        <v>0</v>
      </c>
      <c r="AJ28">
        <f t="shared" si="9"/>
        <v>0</v>
      </c>
      <c r="AK28">
        <f t="shared" si="10"/>
        <v>1</v>
      </c>
      <c r="AL28">
        <f t="shared" si="11"/>
        <v>0</v>
      </c>
      <c r="AM28">
        <f t="shared" si="12"/>
        <v>1</v>
      </c>
      <c r="AN28">
        <f t="shared" si="13"/>
        <v>0</v>
      </c>
      <c r="AO28">
        <f t="shared" si="14"/>
        <v>1</v>
      </c>
      <c r="AP28">
        <f t="shared" si="15"/>
        <v>0</v>
      </c>
      <c r="AQ28">
        <f t="shared" si="16"/>
        <v>1</v>
      </c>
      <c r="AR28">
        <f t="shared" si="17"/>
        <v>0</v>
      </c>
      <c r="AS28">
        <f t="shared" si="18"/>
        <v>1</v>
      </c>
      <c r="AT28">
        <f t="shared" si="19"/>
        <v>0</v>
      </c>
      <c r="AU28">
        <f t="shared" si="20"/>
        <v>1</v>
      </c>
      <c r="AV28">
        <f t="shared" si="21"/>
        <v>0</v>
      </c>
      <c r="AW28">
        <f t="shared" si="22"/>
        <v>1</v>
      </c>
      <c r="AX28">
        <f t="shared" si="23"/>
        <v>0</v>
      </c>
      <c r="AY28">
        <f t="shared" si="1"/>
        <v>0</v>
      </c>
      <c r="AZ28">
        <f t="shared" si="24"/>
        <v>0</v>
      </c>
      <c r="BA28">
        <f t="shared" si="30"/>
        <v>1</v>
      </c>
      <c r="BB28">
        <f t="shared" si="31"/>
        <v>0</v>
      </c>
      <c r="BC28">
        <f t="shared" si="32"/>
        <v>0</v>
      </c>
      <c r="BD28">
        <f t="shared" si="28"/>
        <v>6.6526977475117877E-2</v>
      </c>
      <c r="BE28">
        <f t="shared" si="29"/>
        <v>6.6658512720156593E-4</v>
      </c>
      <c r="BF28">
        <f t="shared" si="2"/>
        <v>0</v>
      </c>
    </row>
    <row r="29" spans="1:58" x14ac:dyDescent="0.25">
      <c r="A29" t="s">
        <v>61</v>
      </c>
      <c r="B29">
        <v>0</v>
      </c>
      <c r="C29">
        <v>0</v>
      </c>
      <c r="D29">
        <v>1</v>
      </c>
      <c r="E29">
        <v>0</v>
      </c>
      <c r="F29">
        <v>47</v>
      </c>
      <c r="G29">
        <v>1</v>
      </c>
      <c r="H29" t="s">
        <v>22</v>
      </c>
      <c r="I29" t="s">
        <v>22</v>
      </c>
      <c r="J29" t="s">
        <v>32</v>
      </c>
      <c r="K29" t="s">
        <v>32</v>
      </c>
      <c r="L29" t="s">
        <v>32</v>
      </c>
      <c r="M29" t="s">
        <v>32</v>
      </c>
      <c r="N29" t="s">
        <v>32</v>
      </c>
      <c r="O29" t="s">
        <v>32</v>
      </c>
      <c r="P29" t="s">
        <v>33</v>
      </c>
      <c r="Q29">
        <v>0</v>
      </c>
      <c r="R29" t="s">
        <v>43</v>
      </c>
      <c r="S29">
        <v>19.649999999999999</v>
      </c>
      <c r="T29">
        <v>973.1</v>
      </c>
      <c r="U29">
        <v>0</v>
      </c>
      <c r="X29" t="s">
        <v>61</v>
      </c>
      <c r="Y29">
        <v>0</v>
      </c>
      <c r="Z29">
        <v>0</v>
      </c>
      <c r="AA29">
        <v>1</v>
      </c>
      <c r="AB29">
        <v>0</v>
      </c>
      <c r="AC29">
        <f t="shared" si="3"/>
        <v>0.647887323943662</v>
      </c>
      <c r="AD29">
        <f t="shared" si="0"/>
        <v>1</v>
      </c>
      <c r="AE29">
        <f t="shared" si="4"/>
        <v>0</v>
      </c>
      <c r="AF29">
        <f t="shared" si="5"/>
        <v>1</v>
      </c>
      <c r="AG29">
        <f t="shared" si="6"/>
        <v>0</v>
      </c>
      <c r="AH29">
        <f t="shared" si="7"/>
        <v>0</v>
      </c>
      <c r="AI29">
        <f t="shared" si="8"/>
        <v>1</v>
      </c>
      <c r="AJ29">
        <f t="shared" si="9"/>
        <v>0</v>
      </c>
      <c r="AK29">
        <f t="shared" si="10"/>
        <v>0</v>
      </c>
      <c r="AL29">
        <f t="shared" si="11"/>
        <v>0</v>
      </c>
      <c r="AM29">
        <f t="shared" si="12"/>
        <v>0</v>
      </c>
      <c r="AN29">
        <f t="shared" si="13"/>
        <v>0</v>
      </c>
      <c r="AO29">
        <f t="shared" si="14"/>
        <v>0</v>
      </c>
      <c r="AP29">
        <f t="shared" si="15"/>
        <v>0</v>
      </c>
      <c r="AQ29">
        <f t="shared" si="16"/>
        <v>0</v>
      </c>
      <c r="AR29">
        <f t="shared" si="17"/>
        <v>0</v>
      </c>
      <c r="AS29">
        <f t="shared" si="18"/>
        <v>0</v>
      </c>
      <c r="AT29">
        <f t="shared" si="19"/>
        <v>0</v>
      </c>
      <c r="AU29">
        <f t="shared" si="20"/>
        <v>0</v>
      </c>
      <c r="AV29">
        <f t="shared" si="21"/>
        <v>0</v>
      </c>
      <c r="AW29">
        <f t="shared" si="22"/>
        <v>0</v>
      </c>
      <c r="AX29">
        <f t="shared" si="23"/>
        <v>1</v>
      </c>
      <c r="AY29">
        <f t="shared" si="1"/>
        <v>0</v>
      </c>
      <c r="AZ29">
        <f t="shared" si="24"/>
        <v>0</v>
      </c>
      <c r="BA29">
        <f t="shared" si="30"/>
        <v>1</v>
      </c>
      <c r="BB29">
        <f t="shared" si="31"/>
        <v>0</v>
      </c>
      <c r="BC29">
        <f t="shared" si="32"/>
        <v>0</v>
      </c>
      <c r="BD29">
        <f t="shared" si="28"/>
        <v>1.5715034049240291E-3</v>
      </c>
      <c r="BE29">
        <f t="shared" si="29"/>
        <v>0.11652397260273974</v>
      </c>
      <c r="BF29">
        <f t="shared" si="2"/>
        <v>0</v>
      </c>
    </row>
    <row r="30" spans="1:58" x14ac:dyDescent="0.25">
      <c r="A30" t="s">
        <v>62</v>
      </c>
      <c r="B30">
        <v>1</v>
      </c>
      <c r="C30">
        <v>0</v>
      </c>
      <c r="D30">
        <v>1</v>
      </c>
      <c r="E30">
        <v>1</v>
      </c>
      <c r="F30">
        <v>70</v>
      </c>
      <c r="G30">
        <v>1</v>
      </c>
      <c r="H30" t="s">
        <v>22</v>
      </c>
      <c r="I30" t="s">
        <v>28</v>
      </c>
      <c r="J30" t="s">
        <v>22</v>
      </c>
      <c r="K30" t="s">
        <v>23</v>
      </c>
      <c r="L30" t="s">
        <v>23</v>
      </c>
      <c r="M30" t="s">
        <v>23</v>
      </c>
      <c r="N30" t="s">
        <v>23</v>
      </c>
      <c r="O30" t="s">
        <v>23</v>
      </c>
      <c r="P30" t="s">
        <v>33</v>
      </c>
      <c r="Q30">
        <v>1</v>
      </c>
      <c r="R30" t="s">
        <v>26</v>
      </c>
      <c r="S30">
        <v>80.400000000000006</v>
      </c>
      <c r="T30">
        <v>5717.85</v>
      </c>
      <c r="U30">
        <v>0</v>
      </c>
      <c r="X30" t="s">
        <v>62</v>
      </c>
      <c r="Y30">
        <v>1</v>
      </c>
      <c r="Z30">
        <v>0</v>
      </c>
      <c r="AA30">
        <v>1</v>
      </c>
      <c r="AB30">
        <v>1</v>
      </c>
      <c r="AC30">
        <f t="shared" si="3"/>
        <v>0.971830985915493</v>
      </c>
      <c r="AD30">
        <f t="shared" si="0"/>
        <v>1</v>
      </c>
      <c r="AE30">
        <f t="shared" si="4"/>
        <v>0</v>
      </c>
      <c r="AF30">
        <f t="shared" si="5"/>
        <v>1</v>
      </c>
      <c r="AG30">
        <f t="shared" si="6"/>
        <v>0</v>
      </c>
      <c r="AH30">
        <f t="shared" si="7"/>
        <v>1</v>
      </c>
      <c r="AI30">
        <f t="shared" si="8"/>
        <v>0</v>
      </c>
      <c r="AJ30">
        <f t="shared" si="9"/>
        <v>0</v>
      </c>
      <c r="AK30">
        <f t="shared" si="10"/>
        <v>1</v>
      </c>
      <c r="AL30">
        <f t="shared" si="11"/>
        <v>1</v>
      </c>
      <c r="AM30">
        <f t="shared" si="12"/>
        <v>0</v>
      </c>
      <c r="AN30">
        <f t="shared" si="13"/>
        <v>1</v>
      </c>
      <c r="AO30">
        <f t="shared" si="14"/>
        <v>0</v>
      </c>
      <c r="AP30">
        <f t="shared" si="15"/>
        <v>1</v>
      </c>
      <c r="AQ30">
        <f t="shared" si="16"/>
        <v>0</v>
      </c>
      <c r="AR30">
        <f t="shared" si="17"/>
        <v>1</v>
      </c>
      <c r="AS30">
        <f t="shared" si="18"/>
        <v>0</v>
      </c>
      <c r="AT30">
        <f t="shared" si="19"/>
        <v>1</v>
      </c>
      <c r="AU30">
        <f t="shared" si="20"/>
        <v>0</v>
      </c>
      <c r="AV30">
        <f t="shared" si="21"/>
        <v>0</v>
      </c>
      <c r="AW30">
        <f t="shared" si="22"/>
        <v>0</v>
      </c>
      <c r="AX30">
        <f t="shared" si="23"/>
        <v>1</v>
      </c>
      <c r="AY30">
        <f t="shared" si="1"/>
        <v>1</v>
      </c>
      <c r="AZ30">
        <f t="shared" si="24"/>
        <v>0</v>
      </c>
      <c r="BA30">
        <f t="shared" si="30"/>
        <v>0</v>
      </c>
      <c r="BB30">
        <f t="shared" si="31"/>
        <v>1</v>
      </c>
      <c r="BC30">
        <f t="shared" si="32"/>
        <v>0</v>
      </c>
      <c r="BD30">
        <f t="shared" si="28"/>
        <v>0.63803038239916188</v>
      </c>
      <c r="BE30">
        <f t="shared" si="29"/>
        <v>0.69685053816046971</v>
      </c>
      <c r="BF30">
        <f t="shared" si="2"/>
        <v>0</v>
      </c>
    </row>
    <row r="31" spans="1:58" x14ac:dyDescent="0.25">
      <c r="A31" t="s">
        <v>63</v>
      </c>
      <c r="B31">
        <v>0</v>
      </c>
      <c r="C31">
        <v>0</v>
      </c>
      <c r="D31">
        <v>0</v>
      </c>
      <c r="E31">
        <v>0</v>
      </c>
      <c r="F31">
        <v>65</v>
      </c>
      <c r="G31">
        <v>1</v>
      </c>
      <c r="H31" t="s">
        <v>23</v>
      </c>
      <c r="I31" t="s">
        <v>24</v>
      </c>
      <c r="J31" t="s">
        <v>22</v>
      </c>
      <c r="K31" t="s">
        <v>23</v>
      </c>
      <c r="L31" t="s">
        <v>23</v>
      </c>
      <c r="M31" t="s">
        <v>23</v>
      </c>
      <c r="N31" t="s">
        <v>23</v>
      </c>
      <c r="O31" t="s">
        <v>23</v>
      </c>
      <c r="P31" t="s">
        <v>25</v>
      </c>
      <c r="Q31">
        <v>1</v>
      </c>
      <c r="R31" t="s">
        <v>34</v>
      </c>
      <c r="S31">
        <v>109.15</v>
      </c>
      <c r="T31">
        <v>6941.2</v>
      </c>
      <c r="U31">
        <v>1</v>
      </c>
      <c r="X31" t="s">
        <v>63</v>
      </c>
      <c r="Y31">
        <v>0</v>
      </c>
      <c r="Z31">
        <v>0</v>
      </c>
      <c r="AA31">
        <v>0</v>
      </c>
      <c r="AB31">
        <v>0</v>
      </c>
      <c r="AC31">
        <f t="shared" si="3"/>
        <v>0.90140845070422537</v>
      </c>
      <c r="AD31">
        <f t="shared" si="0"/>
        <v>1</v>
      </c>
      <c r="AE31">
        <f t="shared" si="4"/>
        <v>1</v>
      </c>
      <c r="AF31">
        <f t="shared" si="5"/>
        <v>0</v>
      </c>
      <c r="AG31">
        <f t="shared" si="6"/>
        <v>1</v>
      </c>
      <c r="AH31">
        <f t="shared" si="7"/>
        <v>0</v>
      </c>
      <c r="AI31">
        <f t="shared" si="8"/>
        <v>0</v>
      </c>
      <c r="AJ31">
        <f t="shared" si="9"/>
        <v>0</v>
      </c>
      <c r="AK31">
        <f t="shared" si="10"/>
        <v>1</v>
      </c>
      <c r="AL31">
        <f t="shared" si="11"/>
        <v>1</v>
      </c>
      <c r="AM31">
        <f t="shared" si="12"/>
        <v>0</v>
      </c>
      <c r="AN31">
        <f t="shared" si="13"/>
        <v>1</v>
      </c>
      <c r="AO31">
        <f t="shared" si="14"/>
        <v>0</v>
      </c>
      <c r="AP31">
        <f t="shared" si="15"/>
        <v>1</v>
      </c>
      <c r="AQ31">
        <f t="shared" si="16"/>
        <v>0</v>
      </c>
      <c r="AR31">
        <f t="shared" si="17"/>
        <v>1</v>
      </c>
      <c r="AS31">
        <f t="shared" si="18"/>
        <v>0</v>
      </c>
      <c r="AT31">
        <f t="shared" si="19"/>
        <v>1</v>
      </c>
      <c r="AU31">
        <f t="shared" si="20"/>
        <v>0</v>
      </c>
      <c r="AV31">
        <f t="shared" si="21"/>
        <v>1</v>
      </c>
      <c r="AW31">
        <f t="shared" si="22"/>
        <v>0</v>
      </c>
      <c r="AX31">
        <f t="shared" si="23"/>
        <v>0</v>
      </c>
      <c r="AY31">
        <f t="shared" si="1"/>
        <v>1</v>
      </c>
      <c r="AZ31">
        <f t="shared" si="24"/>
        <v>1</v>
      </c>
      <c r="BA31">
        <f t="shared" si="30"/>
        <v>0</v>
      </c>
      <c r="BB31">
        <f t="shared" si="31"/>
        <v>0</v>
      </c>
      <c r="BC31">
        <f t="shared" si="32"/>
        <v>0</v>
      </c>
      <c r="BD31">
        <f t="shared" si="28"/>
        <v>0.93923520167627028</v>
      </c>
      <c r="BE31">
        <f t="shared" si="29"/>
        <v>0.84647749510763215</v>
      </c>
      <c r="BF31">
        <f t="shared" si="2"/>
        <v>1</v>
      </c>
    </row>
    <row r="32" spans="1:58" x14ac:dyDescent="0.25">
      <c r="A32" t="s">
        <v>64</v>
      </c>
      <c r="B32">
        <v>1</v>
      </c>
      <c r="C32">
        <v>0</v>
      </c>
      <c r="D32">
        <v>0</v>
      </c>
      <c r="E32">
        <v>0</v>
      </c>
      <c r="F32">
        <v>2</v>
      </c>
      <c r="G32">
        <v>1</v>
      </c>
      <c r="H32" t="s">
        <v>22</v>
      </c>
      <c r="I32" t="s">
        <v>24</v>
      </c>
      <c r="J32" t="s">
        <v>22</v>
      </c>
      <c r="K32" t="s">
        <v>22</v>
      </c>
      <c r="L32" t="s">
        <v>22</v>
      </c>
      <c r="M32" t="s">
        <v>22</v>
      </c>
      <c r="N32" t="s">
        <v>22</v>
      </c>
      <c r="O32" t="s">
        <v>22</v>
      </c>
      <c r="P32" t="s">
        <v>25</v>
      </c>
      <c r="Q32">
        <v>1</v>
      </c>
      <c r="R32" t="s">
        <v>34</v>
      </c>
      <c r="S32">
        <v>69.7</v>
      </c>
      <c r="T32">
        <v>135.19999999999999</v>
      </c>
      <c r="U32">
        <v>0</v>
      </c>
      <c r="X32" t="s">
        <v>64</v>
      </c>
      <c r="Y32">
        <v>1</v>
      </c>
      <c r="Z32">
        <v>0</v>
      </c>
      <c r="AA32">
        <v>0</v>
      </c>
      <c r="AB32">
        <v>0</v>
      </c>
      <c r="AC32">
        <f t="shared" si="3"/>
        <v>1.4084507042253521E-2</v>
      </c>
      <c r="AD32">
        <f t="shared" si="0"/>
        <v>1</v>
      </c>
      <c r="AE32">
        <f t="shared" si="4"/>
        <v>0</v>
      </c>
      <c r="AF32">
        <f t="shared" si="5"/>
        <v>1</v>
      </c>
      <c r="AG32">
        <f t="shared" si="6"/>
        <v>1</v>
      </c>
      <c r="AH32">
        <f t="shared" si="7"/>
        <v>0</v>
      </c>
      <c r="AI32">
        <f t="shared" si="8"/>
        <v>0</v>
      </c>
      <c r="AJ32">
        <f t="shared" si="9"/>
        <v>0</v>
      </c>
      <c r="AK32">
        <f t="shared" si="10"/>
        <v>1</v>
      </c>
      <c r="AL32">
        <f t="shared" si="11"/>
        <v>0</v>
      </c>
      <c r="AM32">
        <f t="shared" si="12"/>
        <v>1</v>
      </c>
      <c r="AN32">
        <f t="shared" si="13"/>
        <v>0</v>
      </c>
      <c r="AO32">
        <f t="shared" si="14"/>
        <v>1</v>
      </c>
      <c r="AP32">
        <f t="shared" si="15"/>
        <v>0</v>
      </c>
      <c r="AQ32">
        <f t="shared" si="16"/>
        <v>1</v>
      </c>
      <c r="AR32">
        <f t="shared" si="17"/>
        <v>0</v>
      </c>
      <c r="AS32">
        <f t="shared" si="18"/>
        <v>1</v>
      </c>
      <c r="AT32">
        <f t="shared" si="19"/>
        <v>0</v>
      </c>
      <c r="AU32">
        <f t="shared" si="20"/>
        <v>1</v>
      </c>
      <c r="AV32">
        <f t="shared" si="21"/>
        <v>1</v>
      </c>
      <c r="AW32">
        <f t="shared" si="22"/>
        <v>0</v>
      </c>
      <c r="AX32">
        <f t="shared" si="23"/>
        <v>0</v>
      </c>
      <c r="AY32">
        <f t="shared" si="1"/>
        <v>1</v>
      </c>
      <c r="AZ32">
        <f t="shared" si="24"/>
        <v>1</v>
      </c>
      <c r="BA32">
        <f t="shared" si="30"/>
        <v>0</v>
      </c>
      <c r="BB32">
        <f t="shared" si="31"/>
        <v>0</v>
      </c>
      <c r="BC32">
        <f t="shared" si="32"/>
        <v>0</v>
      </c>
      <c r="BD32">
        <f t="shared" si="28"/>
        <v>0.52592980618124674</v>
      </c>
      <c r="BE32">
        <f t="shared" si="29"/>
        <v>1.4041095890410957E-2</v>
      </c>
      <c r="BF32">
        <f t="shared" si="2"/>
        <v>0</v>
      </c>
    </row>
    <row r="33" spans="1:58" x14ac:dyDescent="0.25">
      <c r="A33" t="s">
        <v>65</v>
      </c>
      <c r="B33">
        <v>1</v>
      </c>
      <c r="C33">
        <v>0</v>
      </c>
      <c r="D33">
        <v>1</v>
      </c>
      <c r="E33">
        <v>0</v>
      </c>
      <c r="F33">
        <v>59</v>
      </c>
      <c r="G33">
        <v>1</v>
      </c>
      <c r="H33" t="s">
        <v>23</v>
      </c>
      <c r="I33" t="s">
        <v>24</v>
      </c>
      <c r="J33" t="s">
        <v>22</v>
      </c>
      <c r="K33" t="s">
        <v>23</v>
      </c>
      <c r="L33" t="s">
        <v>22</v>
      </c>
      <c r="M33" t="s">
        <v>22</v>
      </c>
      <c r="N33" t="s">
        <v>23</v>
      </c>
      <c r="O33" t="s">
        <v>23</v>
      </c>
      <c r="P33" t="s">
        <v>25</v>
      </c>
      <c r="Q33">
        <v>0</v>
      </c>
      <c r="R33" t="s">
        <v>34</v>
      </c>
      <c r="S33">
        <v>101.1</v>
      </c>
      <c r="T33">
        <v>6039.9</v>
      </c>
      <c r="U33">
        <v>1</v>
      </c>
      <c r="X33" t="s">
        <v>65</v>
      </c>
      <c r="Y33">
        <v>1</v>
      </c>
      <c r="Z33">
        <v>0</v>
      </c>
      <c r="AA33">
        <v>1</v>
      </c>
      <c r="AB33">
        <v>0</v>
      </c>
      <c r="AC33">
        <f t="shared" si="3"/>
        <v>0.81690140845070425</v>
      </c>
      <c r="AD33">
        <f t="shared" si="0"/>
        <v>1</v>
      </c>
      <c r="AE33">
        <f t="shared" si="4"/>
        <v>1</v>
      </c>
      <c r="AF33">
        <f t="shared" si="5"/>
        <v>0</v>
      </c>
      <c r="AG33">
        <f t="shared" si="6"/>
        <v>1</v>
      </c>
      <c r="AH33">
        <f t="shared" si="7"/>
        <v>0</v>
      </c>
      <c r="AI33">
        <f t="shared" si="8"/>
        <v>0</v>
      </c>
      <c r="AJ33">
        <f t="shared" si="9"/>
        <v>0</v>
      </c>
      <c r="AK33">
        <f t="shared" si="10"/>
        <v>1</v>
      </c>
      <c r="AL33">
        <f t="shared" si="11"/>
        <v>1</v>
      </c>
      <c r="AM33">
        <f t="shared" si="12"/>
        <v>0</v>
      </c>
      <c r="AN33">
        <f t="shared" si="13"/>
        <v>0</v>
      </c>
      <c r="AO33">
        <f t="shared" si="14"/>
        <v>1</v>
      </c>
      <c r="AP33">
        <f t="shared" si="15"/>
        <v>0</v>
      </c>
      <c r="AQ33">
        <f t="shared" si="16"/>
        <v>1</v>
      </c>
      <c r="AR33">
        <f t="shared" si="17"/>
        <v>1</v>
      </c>
      <c r="AS33">
        <f t="shared" si="18"/>
        <v>1</v>
      </c>
      <c r="AT33">
        <f t="shared" si="19"/>
        <v>1</v>
      </c>
      <c r="AU33">
        <f t="shared" si="20"/>
        <v>0</v>
      </c>
      <c r="AV33">
        <f t="shared" si="21"/>
        <v>1</v>
      </c>
      <c r="AW33">
        <f t="shared" si="22"/>
        <v>0</v>
      </c>
      <c r="AX33">
        <f t="shared" si="23"/>
        <v>0</v>
      </c>
      <c r="AY33">
        <f t="shared" si="1"/>
        <v>0</v>
      </c>
      <c r="AZ33">
        <f t="shared" si="24"/>
        <v>1</v>
      </c>
      <c r="BA33">
        <f t="shared" si="30"/>
        <v>0</v>
      </c>
      <c r="BB33">
        <f t="shared" si="31"/>
        <v>0</v>
      </c>
      <c r="BC33">
        <f t="shared" si="32"/>
        <v>0</v>
      </c>
      <c r="BD33">
        <f t="shared" si="28"/>
        <v>0.85489785227867987</v>
      </c>
      <c r="BE33">
        <f t="shared" si="29"/>
        <v>0.73624021526418781</v>
      </c>
      <c r="BF33">
        <f t="shared" si="2"/>
        <v>1</v>
      </c>
    </row>
    <row r="34" spans="1:58" x14ac:dyDescent="0.25">
      <c r="A34" t="s">
        <v>66</v>
      </c>
      <c r="B34">
        <v>0</v>
      </c>
      <c r="C34">
        <v>0</v>
      </c>
      <c r="D34">
        <v>0</v>
      </c>
      <c r="E34">
        <v>0</v>
      </c>
      <c r="F34">
        <v>6</v>
      </c>
      <c r="G34">
        <v>1</v>
      </c>
      <c r="H34" t="s">
        <v>22</v>
      </c>
      <c r="I34" t="s">
        <v>22</v>
      </c>
      <c r="J34" t="s">
        <v>32</v>
      </c>
      <c r="K34" t="s">
        <v>32</v>
      </c>
      <c r="L34" t="s">
        <v>32</v>
      </c>
      <c r="M34" t="s">
        <v>32</v>
      </c>
      <c r="N34" t="s">
        <v>32</v>
      </c>
      <c r="O34" t="s">
        <v>32</v>
      </c>
      <c r="P34" t="s">
        <v>25</v>
      </c>
      <c r="Q34">
        <v>0</v>
      </c>
      <c r="R34" t="s">
        <v>43</v>
      </c>
      <c r="S34">
        <v>20.65</v>
      </c>
      <c r="T34">
        <v>109.3</v>
      </c>
      <c r="U34">
        <v>0</v>
      </c>
      <c r="X34" t="s">
        <v>66</v>
      </c>
      <c r="Y34">
        <v>0</v>
      </c>
      <c r="Z34">
        <v>0</v>
      </c>
      <c r="AA34">
        <v>0</v>
      </c>
      <c r="AB34">
        <v>0</v>
      </c>
      <c r="AC34">
        <f t="shared" si="3"/>
        <v>7.0422535211267609E-2</v>
      </c>
      <c r="AD34">
        <f t="shared" si="0"/>
        <v>1</v>
      </c>
      <c r="AE34">
        <f t="shared" si="4"/>
        <v>0</v>
      </c>
      <c r="AF34">
        <f t="shared" si="5"/>
        <v>1</v>
      </c>
      <c r="AG34">
        <f t="shared" si="6"/>
        <v>0</v>
      </c>
      <c r="AH34">
        <f t="shared" si="7"/>
        <v>0</v>
      </c>
      <c r="AI34">
        <f t="shared" si="8"/>
        <v>1</v>
      </c>
      <c r="AJ34">
        <f t="shared" si="9"/>
        <v>0</v>
      </c>
      <c r="AK34">
        <f t="shared" si="10"/>
        <v>0</v>
      </c>
      <c r="AL34">
        <f t="shared" si="11"/>
        <v>0</v>
      </c>
      <c r="AM34">
        <f t="shared" si="12"/>
        <v>0</v>
      </c>
      <c r="AN34">
        <f t="shared" si="13"/>
        <v>0</v>
      </c>
      <c r="AO34">
        <f t="shared" si="14"/>
        <v>0</v>
      </c>
      <c r="AP34">
        <f t="shared" si="15"/>
        <v>0</v>
      </c>
      <c r="AQ34">
        <f t="shared" si="16"/>
        <v>0</v>
      </c>
      <c r="AR34">
        <f t="shared" si="17"/>
        <v>0</v>
      </c>
      <c r="AS34">
        <f t="shared" si="18"/>
        <v>0</v>
      </c>
      <c r="AT34">
        <f t="shared" si="19"/>
        <v>0</v>
      </c>
      <c r="AU34">
        <f t="shared" si="20"/>
        <v>0</v>
      </c>
      <c r="AV34">
        <f t="shared" si="21"/>
        <v>1</v>
      </c>
      <c r="AW34">
        <f t="shared" si="22"/>
        <v>0</v>
      </c>
      <c r="AX34">
        <f t="shared" si="23"/>
        <v>0</v>
      </c>
      <c r="AY34">
        <f t="shared" si="1"/>
        <v>0</v>
      </c>
      <c r="AZ34">
        <f t="shared" si="24"/>
        <v>0</v>
      </c>
      <c r="BA34">
        <f t="shared" si="30"/>
        <v>1</v>
      </c>
      <c r="BB34">
        <f t="shared" si="31"/>
        <v>0</v>
      </c>
      <c r="BC34">
        <f t="shared" si="32"/>
        <v>0</v>
      </c>
      <c r="BD34">
        <f t="shared" si="28"/>
        <v>1.2048192771084322E-2</v>
      </c>
      <c r="BE34">
        <f t="shared" si="29"/>
        <v>1.0873287671232877E-2</v>
      </c>
      <c r="BF34">
        <f t="shared" si="2"/>
        <v>0</v>
      </c>
    </row>
    <row r="35" spans="1:58" x14ac:dyDescent="0.25">
      <c r="A35" t="s">
        <v>67</v>
      </c>
      <c r="B35">
        <v>0</v>
      </c>
      <c r="C35">
        <v>0</v>
      </c>
      <c r="D35">
        <v>0</v>
      </c>
      <c r="E35">
        <v>0</v>
      </c>
      <c r="F35">
        <v>22</v>
      </c>
      <c r="G35">
        <v>1</v>
      </c>
      <c r="H35" t="s">
        <v>23</v>
      </c>
      <c r="I35" t="s">
        <v>22</v>
      </c>
      <c r="J35" t="s">
        <v>32</v>
      </c>
      <c r="K35" t="s">
        <v>32</v>
      </c>
      <c r="L35" t="s">
        <v>32</v>
      </c>
      <c r="M35" t="s">
        <v>32</v>
      </c>
      <c r="N35" t="s">
        <v>32</v>
      </c>
      <c r="O35" t="s">
        <v>32</v>
      </c>
      <c r="P35" t="s">
        <v>25</v>
      </c>
      <c r="Q35">
        <v>1</v>
      </c>
      <c r="R35" t="s">
        <v>30</v>
      </c>
      <c r="S35">
        <v>24.85</v>
      </c>
      <c r="T35">
        <v>493.4</v>
      </c>
      <c r="U35">
        <v>0</v>
      </c>
      <c r="X35" t="s">
        <v>67</v>
      </c>
      <c r="Y35">
        <v>0</v>
      </c>
      <c r="Z35">
        <v>0</v>
      </c>
      <c r="AA35">
        <v>0</v>
      </c>
      <c r="AB35">
        <v>0</v>
      </c>
      <c r="AC35">
        <f t="shared" si="3"/>
        <v>0.29577464788732394</v>
      </c>
      <c r="AD35">
        <f t="shared" si="0"/>
        <v>1</v>
      </c>
      <c r="AE35">
        <f t="shared" si="4"/>
        <v>1</v>
      </c>
      <c r="AF35">
        <f t="shared" si="5"/>
        <v>0</v>
      </c>
      <c r="AG35">
        <f t="shared" si="6"/>
        <v>0</v>
      </c>
      <c r="AH35">
        <f t="shared" si="7"/>
        <v>0</v>
      </c>
      <c r="AI35">
        <f t="shared" si="8"/>
        <v>1</v>
      </c>
      <c r="AJ35">
        <f t="shared" si="9"/>
        <v>0</v>
      </c>
      <c r="AK35">
        <f t="shared" si="10"/>
        <v>0</v>
      </c>
      <c r="AL35">
        <f t="shared" si="11"/>
        <v>0</v>
      </c>
      <c r="AM35">
        <f t="shared" si="12"/>
        <v>0</v>
      </c>
      <c r="AN35">
        <f t="shared" si="13"/>
        <v>0</v>
      </c>
      <c r="AO35">
        <f t="shared" si="14"/>
        <v>0</v>
      </c>
      <c r="AP35">
        <f t="shared" si="15"/>
        <v>0</v>
      </c>
      <c r="AQ35">
        <f t="shared" si="16"/>
        <v>0</v>
      </c>
      <c r="AR35">
        <f t="shared" si="17"/>
        <v>0</v>
      </c>
      <c r="AS35">
        <f t="shared" si="18"/>
        <v>0</v>
      </c>
      <c r="AT35">
        <f t="shared" si="19"/>
        <v>0</v>
      </c>
      <c r="AU35">
        <f t="shared" si="20"/>
        <v>0</v>
      </c>
      <c r="AV35">
        <f t="shared" si="21"/>
        <v>1</v>
      </c>
      <c r="AW35">
        <f t="shared" si="22"/>
        <v>0</v>
      </c>
      <c r="AX35">
        <f t="shared" si="23"/>
        <v>0</v>
      </c>
      <c r="AY35">
        <f t="shared" si="1"/>
        <v>1</v>
      </c>
      <c r="AZ35">
        <f t="shared" si="24"/>
        <v>0</v>
      </c>
      <c r="BA35">
        <f t="shared" si="30"/>
        <v>0</v>
      </c>
      <c r="BB35">
        <f t="shared" si="31"/>
        <v>0</v>
      </c>
      <c r="BC35">
        <f t="shared" si="32"/>
        <v>1</v>
      </c>
      <c r="BD35">
        <f t="shared" si="28"/>
        <v>5.6050288108957583E-2</v>
      </c>
      <c r="BE35">
        <f t="shared" si="29"/>
        <v>5.7852250489236791E-2</v>
      </c>
      <c r="BF35">
        <f t="shared" si="2"/>
        <v>0</v>
      </c>
    </row>
    <row r="36" spans="1:58" x14ac:dyDescent="0.25">
      <c r="A36" t="s">
        <v>68</v>
      </c>
      <c r="B36">
        <v>0</v>
      </c>
      <c r="C36">
        <v>1</v>
      </c>
      <c r="D36">
        <v>1</v>
      </c>
      <c r="E36">
        <v>0</v>
      </c>
      <c r="F36">
        <v>32</v>
      </c>
      <c r="G36">
        <v>1</v>
      </c>
      <c r="H36" t="s">
        <v>23</v>
      </c>
      <c r="I36" t="s">
        <v>24</v>
      </c>
      <c r="J36" t="s">
        <v>22</v>
      </c>
      <c r="K36" t="s">
        <v>22</v>
      </c>
      <c r="L36" t="s">
        <v>22</v>
      </c>
      <c r="M36" t="s">
        <v>22</v>
      </c>
      <c r="N36" t="s">
        <v>22</v>
      </c>
      <c r="O36" t="s">
        <v>23</v>
      </c>
      <c r="P36" t="s">
        <v>25</v>
      </c>
      <c r="Q36">
        <v>1</v>
      </c>
      <c r="R36" t="s">
        <v>34</v>
      </c>
      <c r="S36">
        <v>85</v>
      </c>
      <c r="T36">
        <v>2642.05</v>
      </c>
      <c r="U36">
        <v>1</v>
      </c>
      <c r="X36" t="s">
        <v>68</v>
      </c>
      <c r="Y36">
        <v>0</v>
      </c>
      <c r="Z36">
        <v>1</v>
      </c>
      <c r="AA36">
        <v>1</v>
      </c>
      <c r="AB36">
        <v>0</v>
      </c>
      <c r="AC36">
        <f t="shared" si="3"/>
        <v>0.43661971830985913</v>
      </c>
      <c r="AD36">
        <f t="shared" si="0"/>
        <v>1</v>
      </c>
      <c r="AE36">
        <f t="shared" si="4"/>
        <v>1</v>
      </c>
      <c r="AF36">
        <f t="shared" si="5"/>
        <v>0</v>
      </c>
      <c r="AG36">
        <f t="shared" si="6"/>
        <v>1</v>
      </c>
      <c r="AH36">
        <f t="shared" si="7"/>
        <v>0</v>
      </c>
      <c r="AI36">
        <f t="shared" si="8"/>
        <v>0</v>
      </c>
      <c r="AJ36">
        <f t="shared" si="9"/>
        <v>0</v>
      </c>
      <c r="AK36">
        <f t="shared" si="10"/>
        <v>1</v>
      </c>
      <c r="AL36">
        <f t="shared" si="11"/>
        <v>0</v>
      </c>
      <c r="AM36">
        <f t="shared" si="12"/>
        <v>1</v>
      </c>
      <c r="AN36">
        <f t="shared" si="13"/>
        <v>0</v>
      </c>
      <c r="AO36">
        <f t="shared" si="14"/>
        <v>1</v>
      </c>
      <c r="AP36">
        <f t="shared" si="15"/>
        <v>0</v>
      </c>
      <c r="AQ36">
        <f t="shared" si="16"/>
        <v>1</v>
      </c>
      <c r="AR36">
        <f t="shared" si="17"/>
        <v>0</v>
      </c>
      <c r="AS36">
        <f t="shared" si="18"/>
        <v>1</v>
      </c>
      <c r="AT36">
        <f t="shared" si="19"/>
        <v>1</v>
      </c>
      <c r="AU36">
        <f t="shared" si="20"/>
        <v>0</v>
      </c>
      <c r="AV36">
        <f t="shared" si="21"/>
        <v>1</v>
      </c>
      <c r="AW36">
        <f t="shared" si="22"/>
        <v>0</v>
      </c>
      <c r="AX36">
        <f t="shared" si="23"/>
        <v>0</v>
      </c>
      <c r="AY36">
        <f t="shared" si="1"/>
        <v>1</v>
      </c>
      <c r="AZ36">
        <f t="shared" si="24"/>
        <v>1</v>
      </c>
      <c r="BA36">
        <f t="shared" si="30"/>
        <v>0</v>
      </c>
      <c r="BB36">
        <f t="shared" si="31"/>
        <v>0</v>
      </c>
      <c r="BC36">
        <f t="shared" si="32"/>
        <v>0</v>
      </c>
      <c r="BD36">
        <f t="shared" si="28"/>
        <v>0.68622315348349916</v>
      </c>
      <c r="BE36">
        <f t="shared" si="29"/>
        <v>0.32065190802348337</v>
      </c>
      <c r="BF36">
        <f t="shared" si="2"/>
        <v>1</v>
      </c>
    </row>
    <row r="37" spans="1:58" x14ac:dyDescent="0.25">
      <c r="A37" t="s">
        <v>69</v>
      </c>
      <c r="B37">
        <v>0</v>
      </c>
      <c r="C37">
        <v>1</v>
      </c>
      <c r="D37">
        <v>1</v>
      </c>
      <c r="E37">
        <v>0</v>
      </c>
      <c r="F37">
        <v>35</v>
      </c>
      <c r="G37">
        <v>1</v>
      </c>
      <c r="H37" t="s">
        <v>23</v>
      </c>
      <c r="I37" t="s">
        <v>24</v>
      </c>
      <c r="J37" t="s">
        <v>23</v>
      </c>
      <c r="K37" t="s">
        <v>23</v>
      </c>
      <c r="L37" t="s">
        <v>22</v>
      </c>
      <c r="M37" t="s">
        <v>22</v>
      </c>
      <c r="N37" t="s">
        <v>22</v>
      </c>
      <c r="O37" t="s">
        <v>23</v>
      </c>
      <c r="P37" t="s">
        <v>25</v>
      </c>
      <c r="Q37">
        <v>1</v>
      </c>
      <c r="R37" t="s">
        <v>34</v>
      </c>
      <c r="S37">
        <v>94.55</v>
      </c>
      <c r="T37">
        <v>3365.4</v>
      </c>
      <c r="U37">
        <v>0</v>
      </c>
      <c r="X37" t="s">
        <v>69</v>
      </c>
      <c r="Y37">
        <v>0</v>
      </c>
      <c r="Z37">
        <v>1</v>
      </c>
      <c r="AA37">
        <v>1</v>
      </c>
      <c r="AB37">
        <v>0</v>
      </c>
      <c r="AC37">
        <f t="shared" si="3"/>
        <v>0.47887323943661969</v>
      </c>
      <c r="AD37">
        <f t="shared" si="0"/>
        <v>1</v>
      </c>
      <c r="AE37">
        <f t="shared" si="4"/>
        <v>1</v>
      </c>
      <c r="AF37">
        <f t="shared" si="5"/>
        <v>0</v>
      </c>
      <c r="AG37">
        <f t="shared" si="6"/>
        <v>1</v>
      </c>
      <c r="AH37">
        <f t="shared" si="7"/>
        <v>0</v>
      </c>
      <c r="AI37">
        <f t="shared" si="8"/>
        <v>0</v>
      </c>
      <c r="AJ37">
        <f t="shared" si="9"/>
        <v>1</v>
      </c>
      <c r="AK37">
        <f t="shared" si="10"/>
        <v>0</v>
      </c>
      <c r="AL37">
        <f t="shared" si="11"/>
        <v>1</v>
      </c>
      <c r="AM37">
        <f t="shared" si="12"/>
        <v>0</v>
      </c>
      <c r="AN37">
        <f t="shared" si="13"/>
        <v>0</v>
      </c>
      <c r="AO37">
        <f t="shared" si="14"/>
        <v>1</v>
      </c>
      <c r="AP37">
        <f t="shared" si="15"/>
        <v>0</v>
      </c>
      <c r="AQ37">
        <f t="shared" si="16"/>
        <v>1</v>
      </c>
      <c r="AR37">
        <f t="shared" si="17"/>
        <v>0</v>
      </c>
      <c r="AS37">
        <f t="shared" si="18"/>
        <v>1</v>
      </c>
      <c r="AT37">
        <f t="shared" si="19"/>
        <v>1</v>
      </c>
      <c r="AU37">
        <f t="shared" si="20"/>
        <v>0</v>
      </c>
      <c r="AV37">
        <f t="shared" si="21"/>
        <v>1</v>
      </c>
      <c r="AW37">
        <f t="shared" si="22"/>
        <v>0</v>
      </c>
      <c r="AX37">
        <f t="shared" si="23"/>
        <v>0</v>
      </c>
      <c r="AY37">
        <f t="shared" si="1"/>
        <v>1</v>
      </c>
      <c r="AZ37">
        <f t="shared" si="24"/>
        <v>1</v>
      </c>
      <c r="BA37">
        <f t="shared" si="30"/>
        <v>0</v>
      </c>
      <c r="BB37">
        <f t="shared" si="31"/>
        <v>0</v>
      </c>
      <c r="BC37">
        <f t="shared" si="32"/>
        <v>0</v>
      </c>
      <c r="BD37">
        <f t="shared" si="28"/>
        <v>0.78627553693032992</v>
      </c>
      <c r="BE37">
        <f t="shared" si="29"/>
        <v>0.40912426614481406</v>
      </c>
      <c r="BF37">
        <f t="shared" si="2"/>
        <v>0</v>
      </c>
    </row>
    <row r="38" spans="1:58" x14ac:dyDescent="0.25">
      <c r="A38" t="s">
        <v>70</v>
      </c>
      <c r="B38">
        <v>0</v>
      </c>
      <c r="C38">
        <v>0</v>
      </c>
      <c r="D38">
        <v>0</v>
      </c>
      <c r="E38">
        <v>0</v>
      </c>
      <c r="F38">
        <v>18</v>
      </c>
      <c r="G38">
        <v>1</v>
      </c>
      <c r="H38" t="s">
        <v>22</v>
      </c>
      <c r="I38" t="s">
        <v>24</v>
      </c>
      <c r="J38" t="s">
        <v>22</v>
      </c>
      <c r="K38" t="s">
        <v>23</v>
      </c>
      <c r="L38" t="s">
        <v>23</v>
      </c>
      <c r="M38" t="s">
        <v>22</v>
      </c>
      <c r="N38" t="s">
        <v>23</v>
      </c>
      <c r="O38" t="s">
        <v>23</v>
      </c>
      <c r="P38" t="s">
        <v>25</v>
      </c>
      <c r="Q38">
        <v>0</v>
      </c>
      <c r="R38" t="s">
        <v>30</v>
      </c>
      <c r="S38">
        <v>101.3</v>
      </c>
      <c r="T38">
        <v>1794.65</v>
      </c>
      <c r="U38">
        <v>0</v>
      </c>
      <c r="X38" t="s">
        <v>70</v>
      </c>
      <c r="Y38">
        <v>0</v>
      </c>
      <c r="Z38">
        <v>0</v>
      </c>
      <c r="AA38">
        <v>0</v>
      </c>
      <c r="AB38">
        <v>0</v>
      </c>
      <c r="AC38">
        <f t="shared" si="3"/>
        <v>0.23943661971830985</v>
      </c>
      <c r="AD38">
        <f t="shared" si="0"/>
        <v>1</v>
      </c>
      <c r="AE38">
        <f t="shared" si="4"/>
        <v>0</v>
      </c>
      <c r="AF38">
        <f t="shared" si="5"/>
        <v>1</v>
      </c>
      <c r="AG38">
        <f t="shared" si="6"/>
        <v>1</v>
      </c>
      <c r="AH38">
        <f t="shared" si="7"/>
        <v>0</v>
      </c>
      <c r="AI38">
        <f t="shared" si="8"/>
        <v>0</v>
      </c>
      <c r="AJ38">
        <f t="shared" si="9"/>
        <v>0</v>
      </c>
      <c r="AK38">
        <f t="shared" si="10"/>
        <v>1</v>
      </c>
      <c r="AL38">
        <f t="shared" si="11"/>
        <v>1</v>
      </c>
      <c r="AM38">
        <f t="shared" si="12"/>
        <v>0</v>
      </c>
      <c r="AN38">
        <f t="shared" si="13"/>
        <v>1</v>
      </c>
      <c r="AO38">
        <f t="shared" si="14"/>
        <v>0</v>
      </c>
      <c r="AP38">
        <f t="shared" si="15"/>
        <v>0</v>
      </c>
      <c r="AQ38">
        <f t="shared" si="16"/>
        <v>1</v>
      </c>
      <c r="AR38">
        <f t="shared" si="17"/>
        <v>1</v>
      </c>
      <c r="AS38">
        <f t="shared" si="18"/>
        <v>1</v>
      </c>
      <c r="AT38">
        <f t="shared" si="19"/>
        <v>1</v>
      </c>
      <c r="AU38">
        <f t="shared" si="20"/>
        <v>0</v>
      </c>
      <c r="AV38">
        <f t="shared" si="21"/>
        <v>1</v>
      </c>
      <c r="AW38">
        <f t="shared" si="22"/>
        <v>0</v>
      </c>
      <c r="AX38">
        <f t="shared" si="23"/>
        <v>0</v>
      </c>
      <c r="AY38">
        <f t="shared" si="1"/>
        <v>0</v>
      </c>
      <c r="AZ38">
        <f t="shared" si="24"/>
        <v>0</v>
      </c>
      <c r="BA38">
        <f t="shared" si="30"/>
        <v>0</v>
      </c>
      <c r="BB38">
        <f t="shared" si="31"/>
        <v>0</v>
      </c>
      <c r="BC38">
        <f t="shared" si="32"/>
        <v>1</v>
      </c>
      <c r="BD38">
        <f t="shared" si="28"/>
        <v>0.85699319015191189</v>
      </c>
      <c r="BE38">
        <f t="shared" si="29"/>
        <v>0.21700709393346379</v>
      </c>
      <c r="BF38">
        <f t="shared" si="2"/>
        <v>0</v>
      </c>
    </row>
    <row r="39" spans="1:58" x14ac:dyDescent="0.25">
      <c r="A39" t="s">
        <v>71</v>
      </c>
      <c r="B39">
        <v>1</v>
      </c>
      <c r="C39">
        <v>0</v>
      </c>
      <c r="D39">
        <v>0</v>
      </c>
      <c r="E39">
        <v>0</v>
      </c>
      <c r="F39">
        <v>60</v>
      </c>
      <c r="G39">
        <v>1</v>
      </c>
      <c r="H39" t="s">
        <v>23</v>
      </c>
      <c r="I39" t="s">
        <v>24</v>
      </c>
      <c r="J39" t="s">
        <v>22</v>
      </c>
      <c r="K39" t="s">
        <v>23</v>
      </c>
      <c r="L39" t="s">
        <v>23</v>
      </c>
      <c r="M39" t="s">
        <v>22</v>
      </c>
      <c r="N39" t="s">
        <v>23</v>
      </c>
      <c r="O39" t="s">
        <v>23</v>
      </c>
      <c r="P39" t="s">
        <v>33</v>
      </c>
      <c r="Q39">
        <v>0</v>
      </c>
      <c r="R39" t="s">
        <v>34</v>
      </c>
      <c r="S39">
        <v>104.7</v>
      </c>
      <c r="T39">
        <v>6333.8</v>
      </c>
      <c r="U39">
        <v>0</v>
      </c>
      <c r="X39" t="s">
        <v>71</v>
      </c>
      <c r="Y39">
        <v>1</v>
      </c>
      <c r="Z39">
        <v>0</v>
      </c>
      <c r="AA39">
        <v>0</v>
      </c>
      <c r="AB39">
        <v>0</v>
      </c>
      <c r="AC39">
        <f t="shared" si="3"/>
        <v>0.83098591549295775</v>
      </c>
      <c r="AD39">
        <f t="shared" si="0"/>
        <v>1</v>
      </c>
      <c r="AE39">
        <f t="shared" si="4"/>
        <v>1</v>
      </c>
      <c r="AF39">
        <f t="shared" si="5"/>
        <v>0</v>
      </c>
      <c r="AG39">
        <f t="shared" si="6"/>
        <v>1</v>
      </c>
      <c r="AH39">
        <f t="shared" si="7"/>
        <v>0</v>
      </c>
      <c r="AI39">
        <f t="shared" si="8"/>
        <v>0</v>
      </c>
      <c r="AJ39">
        <f t="shared" si="9"/>
        <v>0</v>
      </c>
      <c r="AK39">
        <f t="shared" si="10"/>
        <v>1</v>
      </c>
      <c r="AL39">
        <f t="shared" si="11"/>
        <v>1</v>
      </c>
      <c r="AM39">
        <f t="shared" si="12"/>
        <v>0</v>
      </c>
      <c r="AN39">
        <f t="shared" si="13"/>
        <v>1</v>
      </c>
      <c r="AO39">
        <f t="shared" si="14"/>
        <v>0</v>
      </c>
      <c r="AP39">
        <f t="shared" si="15"/>
        <v>0</v>
      </c>
      <c r="AQ39">
        <f t="shared" si="16"/>
        <v>1</v>
      </c>
      <c r="AR39">
        <f t="shared" si="17"/>
        <v>1</v>
      </c>
      <c r="AS39">
        <f t="shared" si="18"/>
        <v>1</v>
      </c>
      <c r="AT39">
        <f t="shared" si="19"/>
        <v>1</v>
      </c>
      <c r="AU39">
        <f t="shared" si="20"/>
        <v>0</v>
      </c>
      <c r="AV39">
        <f t="shared" si="21"/>
        <v>0</v>
      </c>
      <c r="AW39">
        <f t="shared" si="22"/>
        <v>0</v>
      </c>
      <c r="AX39">
        <f t="shared" si="23"/>
        <v>1</v>
      </c>
      <c r="AY39">
        <f t="shared" si="1"/>
        <v>0</v>
      </c>
      <c r="AZ39">
        <f t="shared" si="24"/>
        <v>1</v>
      </c>
      <c r="BA39">
        <f t="shared" si="30"/>
        <v>0</v>
      </c>
      <c r="BB39">
        <f t="shared" si="31"/>
        <v>0</v>
      </c>
      <c r="BC39">
        <f t="shared" si="32"/>
        <v>0</v>
      </c>
      <c r="BD39">
        <f t="shared" si="28"/>
        <v>0.89261393399685696</v>
      </c>
      <c r="BE39">
        <f t="shared" si="29"/>
        <v>0.77218688845401184</v>
      </c>
      <c r="BF39">
        <f t="shared" si="2"/>
        <v>0</v>
      </c>
    </row>
    <row r="40" spans="1:58" x14ac:dyDescent="0.25">
      <c r="A40" t="s">
        <v>72</v>
      </c>
      <c r="B40">
        <v>1</v>
      </c>
      <c r="C40">
        <v>0</v>
      </c>
      <c r="D40">
        <v>1</v>
      </c>
      <c r="E40">
        <v>0</v>
      </c>
      <c r="F40">
        <v>1</v>
      </c>
      <c r="G40">
        <v>1</v>
      </c>
      <c r="H40" t="s">
        <v>22</v>
      </c>
      <c r="I40" t="s">
        <v>28</v>
      </c>
      <c r="J40" t="s">
        <v>22</v>
      </c>
      <c r="K40" t="s">
        <v>22</v>
      </c>
      <c r="L40" t="s">
        <v>22</v>
      </c>
      <c r="M40" t="s">
        <v>22</v>
      </c>
      <c r="N40" t="s">
        <v>23</v>
      </c>
      <c r="O40" t="s">
        <v>22</v>
      </c>
      <c r="P40" t="s">
        <v>25</v>
      </c>
      <c r="Q40">
        <v>1</v>
      </c>
      <c r="R40" t="s">
        <v>43</v>
      </c>
      <c r="S40">
        <v>55.3</v>
      </c>
      <c r="T40">
        <v>55.3</v>
      </c>
      <c r="U40">
        <v>0</v>
      </c>
      <c r="X40" t="s">
        <v>72</v>
      </c>
      <c r="Y40">
        <v>1</v>
      </c>
      <c r="Z40">
        <v>0</v>
      </c>
      <c r="AA40">
        <v>1</v>
      </c>
      <c r="AB40">
        <v>0</v>
      </c>
      <c r="AC40">
        <f t="shared" si="3"/>
        <v>0</v>
      </c>
      <c r="AD40">
        <f t="shared" si="0"/>
        <v>1</v>
      </c>
      <c r="AE40">
        <f t="shared" si="4"/>
        <v>0</v>
      </c>
      <c r="AF40">
        <f t="shared" si="5"/>
        <v>1</v>
      </c>
      <c r="AG40">
        <f t="shared" si="6"/>
        <v>0</v>
      </c>
      <c r="AH40">
        <f t="shared" si="7"/>
        <v>1</v>
      </c>
      <c r="AI40">
        <f t="shared" si="8"/>
        <v>0</v>
      </c>
      <c r="AJ40">
        <f t="shared" si="9"/>
        <v>0</v>
      </c>
      <c r="AK40">
        <f t="shared" si="10"/>
        <v>1</v>
      </c>
      <c r="AL40">
        <f t="shared" si="11"/>
        <v>0</v>
      </c>
      <c r="AM40">
        <f t="shared" si="12"/>
        <v>1</v>
      </c>
      <c r="AN40">
        <f t="shared" si="13"/>
        <v>0</v>
      </c>
      <c r="AO40">
        <f t="shared" si="14"/>
        <v>1</v>
      </c>
      <c r="AP40">
        <f t="shared" si="15"/>
        <v>0</v>
      </c>
      <c r="AQ40">
        <f t="shared" si="16"/>
        <v>1</v>
      </c>
      <c r="AR40">
        <f t="shared" si="17"/>
        <v>1</v>
      </c>
      <c r="AS40">
        <f t="shared" si="18"/>
        <v>1</v>
      </c>
      <c r="AT40">
        <f t="shared" si="19"/>
        <v>0</v>
      </c>
      <c r="AU40">
        <f t="shared" si="20"/>
        <v>1</v>
      </c>
      <c r="AV40">
        <f t="shared" si="21"/>
        <v>1</v>
      </c>
      <c r="AW40">
        <f t="shared" si="22"/>
        <v>0</v>
      </c>
      <c r="AX40">
        <f t="shared" si="23"/>
        <v>0</v>
      </c>
      <c r="AY40">
        <f t="shared" si="1"/>
        <v>1</v>
      </c>
      <c r="AZ40">
        <f t="shared" si="24"/>
        <v>0</v>
      </c>
      <c r="BA40">
        <f t="shared" si="30"/>
        <v>1</v>
      </c>
      <c r="BB40">
        <f t="shared" si="31"/>
        <v>0</v>
      </c>
      <c r="BC40">
        <f t="shared" si="32"/>
        <v>0</v>
      </c>
      <c r="BD40">
        <f t="shared" si="28"/>
        <v>0.37506547930853845</v>
      </c>
      <c r="BE40">
        <f t="shared" si="29"/>
        <v>4.2685909980430528E-3</v>
      </c>
      <c r="BF40">
        <f t="shared" si="2"/>
        <v>0</v>
      </c>
    </row>
    <row r="41" spans="1:58" x14ac:dyDescent="0.25">
      <c r="A41" t="s">
        <v>73</v>
      </c>
      <c r="B41">
        <v>0</v>
      </c>
      <c r="C41">
        <v>1</v>
      </c>
      <c r="D41">
        <v>1</v>
      </c>
      <c r="E41">
        <v>1</v>
      </c>
      <c r="F41">
        <v>1</v>
      </c>
      <c r="G41">
        <v>1</v>
      </c>
      <c r="H41" t="s">
        <v>22</v>
      </c>
      <c r="I41" t="s">
        <v>28</v>
      </c>
      <c r="J41" t="s">
        <v>22</v>
      </c>
      <c r="K41" t="s">
        <v>22</v>
      </c>
      <c r="L41" t="s">
        <v>22</v>
      </c>
      <c r="M41" t="s">
        <v>23</v>
      </c>
      <c r="N41" t="s">
        <v>22</v>
      </c>
      <c r="O41" t="s">
        <v>22</v>
      </c>
      <c r="P41" t="s">
        <v>25</v>
      </c>
      <c r="Q41">
        <v>1</v>
      </c>
      <c r="R41" t="s">
        <v>30</v>
      </c>
      <c r="S41">
        <v>49.25</v>
      </c>
      <c r="T41">
        <v>49.25</v>
      </c>
      <c r="U41">
        <v>1</v>
      </c>
      <c r="X41" t="s">
        <v>73</v>
      </c>
      <c r="Y41">
        <v>0</v>
      </c>
      <c r="Z41">
        <v>1</v>
      </c>
      <c r="AA41">
        <v>1</v>
      </c>
      <c r="AB41">
        <v>1</v>
      </c>
      <c r="AC41">
        <f t="shared" si="3"/>
        <v>0</v>
      </c>
      <c r="AD41">
        <f t="shared" si="0"/>
        <v>1</v>
      </c>
      <c r="AE41">
        <f t="shared" si="4"/>
        <v>0</v>
      </c>
      <c r="AF41">
        <f t="shared" si="5"/>
        <v>1</v>
      </c>
      <c r="AG41">
        <f t="shared" si="6"/>
        <v>0</v>
      </c>
      <c r="AH41">
        <f t="shared" si="7"/>
        <v>1</v>
      </c>
      <c r="AI41">
        <f t="shared" si="8"/>
        <v>0</v>
      </c>
      <c r="AJ41">
        <f t="shared" si="9"/>
        <v>0</v>
      </c>
      <c r="AK41">
        <f t="shared" si="10"/>
        <v>1</v>
      </c>
      <c r="AL41">
        <f t="shared" si="11"/>
        <v>0</v>
      </c>
      <c r="AM41">
        <f t="shared" si="12"/>
        <v>1</v>
      </c>
      <c r="AN41">
        <f t="shared" si="13"/>
        <v>0</v>
      </c>
      <c r="AO41">
        <f t="shared" si="14"/>
        <v>1</v>
      </c>
      <c r="AP41">
        <f t="shared" si="15"/>
        <v>1</v>
      </c>
      <c r="AQ41">
        <f t="shared" si="16"/>
        <v>0</v>
      </c>
      <c r="AR41">
        <f t="shared" si="17"/>
        <v>0</v>
      </c>
      <c r="AS41">
        <f t="shared" si="18"/>
        <v>0</v>
      </c>
      <c r="AT41">
        <f t="shared" si="19"/>
        <v>0</v>
      </c>
      <c r="AU41">
        <f t="shared" si="20"/>
        <v>1</v>
      </c>
      <c r="AV41">
        <f t="shared" si="21"/>
        <v>1</v>
      </c>
      <c r="AW41">
        <f t="shared" si="22"/>
        <v>0</v>
      </c>
      <c r="AX41">
        <f t="shared" si="23"/>
        <v>0</v>
      </c>
      <c r="AY41">
        <f t="shared" si="1"/>
        <v>1</v>
      </c>
      <c r="AZ41">
        <f t="shared" si="24"/>
        <v>0</v>
      </c>
      <c r="BA41">
        <f t="shared" si="30"/>
        <v>0</v>
      </c>
      <c r="BB41">
        <f t="shared" si="31"/>
        <v>0</v>
      </c>
      <c r="BC41">
        <f t="shared" si="32"/>
        <v>1</v>
      </c>
      <c r="BD41">
        <f t="shared" si="28"/>
        <v>0.31168150864326871</v>
      </c>
      <c r="BE41">
        <f t="shared" si="29"/>
        <v>3.5286203522504893E-3</v>
      </c>
      <c r="BF41">
        <f t="shared" si="2"/>
        <v>1</v>
      </c>
    </row>
    <row r="42" spans="1:58" x14ac:dyDescent="0.25">
      <c r="A42" t="s">
        <v>74</v>
      </c>
      <c r="B42">
        <v>1</v>
      </c>
      <c r="C42">
        <v>0</v>
      </c>
      <c r="D42">
        <v>1</v>
      </c>
      <c r="E42">
        <v>0</v>
      </c>
      <c r="F42">
        <v>60</v>
      </c>
      <c r="G42">
        <v>1</v>
      </c>
      <c r="H42" t="s">
        <v>23</v>
      </c>
      <c r="I42" t="s">
        <v>24</v>
      </c>
      <c r="J42" t="s">
        <v>22</v>
      </c>
      <c r="K42" t="s">
        <v>23</v>
      </c>
      <c r="L42" t="s">
        <v>23</v>
      </c>
      <c r="M42" t="s">
        <v>22</v>
      </c>
      <c r="N42" t="s">
        <v>23</v>
      </c>
      <c r="O42" t="s">
        <v>23</v>
      </c>
      <c r="P42" t="s">
        <v>25</v>
      </c>
      <c r="Q42">
        <v>1</v>
      </c>
      <c r="R42" t="s">
        <v>34</v>
      </c>
      <c r="S42">
        <v>106.15</v>
      </c>
      <c r="T42">
        <v>6411.25</v>
      </c>
      <c r="U42">
        <v>0</v>
      </c>
      <c r="X42" t="s">
        <v>74</v>
      </c>
      <c r="Y42">
        <v>1</v>
      </c>
      <c r="Z42">
        <v>0</v>
      </c>
      <c r="AA42">
        <v>1</v>
      </c>
      <c r="AB42">
        <v>0</v>
      </c>
      <c r="AC42">
        <f t="shared" si="3"/>
        <v>0.83098591549295775</v>
      </c>
      <c r="AD42">
        <f t="shared" si="0"/>
        <v>1</v>
      </c>
      <c r="AE42">
        <f t="shared" si="4"/>
        <v>1</v>
      </c>
      <c r="AF42">
        <f t="shared" si="5"/>
        <v>0</v>
      </c>
      <c r="AG42">
        <f t="shared" si="6"/>
        <v>1</v>
      </c>
      <c r="AH42">
        <f t="shared" si="7"/>
        <v>0</v>
      </c>
      <c r="AI42">
        <f t="shared" si="8"/>
        <v>0</v>
      </c>
      <c r="AJ42">
        <f t="shared" si="9"/>
        <v>0</v>
      </c>
      <c r="AK42">
        <f t="shared" si="10"/>
        <v>1</v>
      </c>
      <c r="AL42">
        <f t="shared" si="11"/>
        <v>1</v>
      </c>
      <c r="AM42">
        <f t="shared" si="12"/>
        <v>0</v>
      </c>
      <c r="AN42">
        <f t="shared" si="13"/>
        <v>1</v>
      </c>
      <c r="AO42">
        <f t="shared" si="14"/>
        <v>0</v>
      </c>
      <c r="AP42">
        <f t="shared" si="15"/>
        <v>0</v>
      </c>
      <c r="AQ42">
        <f t="shared" si="16"/>
        <v>1</v>
      </c>
      <c r="AR42">
        <f t="shared" si="17"/>
        <v>1</v>
      </c>
      <c r="AS42">
        <f t="shared" si="18"/>
        <v>1</v>
      </c>
      <c r="AT42">
        <f t="shared" si="19"/>
        <v>1</v>
      </c>
      <c r="AU42">
        <f t="shared" si="20"/>
        <v>0</v>
      </c>
      <c r="AV42">
        <f t="shared" si="21"/>
        <v>1</v>
      </c>
      <c r="AW42">
        <f t="shared" si="22"/>
        <v>0</v>
      </c>
      <c r="AX42">
        <f t="shared" si="23"/>
        <v>0</v>
      </c>
      <c r="AY42">
        <f t="shared" si="1"/>
        <v>1</v>
      </c>
      <c r="AZ42">
        <f t="shared" si="24"/>
        <v>1</v>
      </c>
      <c r="BA42">
        <f t="shared" si="30"/>
        <v>0</v>
      </c>
      <c r="BB42">
        <f t="shared" si="31"/>
        <v>0</v>
      </c>
      <c r="BC42">
        <f t="shared" si="32"/>
        <v>0</v>
      </c>
      <c r="BD42">
        <f t="shared" si="28"/>
        <v>0.90780513357778947</v>
      </c>
      <c r="BE42">
        <f t="shared" si="29"/>
        <v>0.78165973581213311</v>
      </c>
      <c r="BF42">
        <f t="shared" si="2"/>
        <v>0</v>
      </c>
    </row>
    <row r="43" spans="1:58" x14ac:dyDescent="0.25">
      <c r="A43" t="s">
        <v>75</v>
      </c>
      <c r="B43">
        <v>0</v>
      </c>
      <c r="C43">
        <v>0</v>
      </c>
      <c r="D43">
        <v>1</v>
      </c>
      <c r="E43">
        <v>1</v>
      </c>
      <c r="F43">
        <v>17</v>
      </c>
      <c r="G43">
        <v>1</v>
      </c>
      <c r="H43" t="s">
        <v>23</v>
      </c>
      <c r="I43" t="s">
        <v>24</v>
      </c>
      <c r="J43" t="s">
        <v>22</v>
      </c>
      <c r="K43" t="s">
        <v>22</v>
      </c>
      <c r="L43" t="s">
        <v>22</v>
      </c>
      <c r="M43" t="s">
        <v>22</v>
      </c>
      <c r="N43" t="s">
        <v>23</v>
      </c>
      <c r="O43" t="s">
        <v>23</v>
      </c>
      <c r="P43" t="s">
        <v>25</v>
      </c>
      <c r="Q43">
        <v>1</v>
      </c>
      <c r="R43" t="s">
        <v>34</v>
      </c>
      <c r="S43">
        <v>92.55</v>
      </c>
      <c r="T43">
        <v>1515.1</v>
      </c>
      <c r="U43">
        <v>1</v>
      </c>
      <c r="X43" t="s">
        <v>75</v>
      </c>
      <c r="Y43">
        <v>0</v>
      </c>
      <c r="Z43">
        <v>0</v>
      </c>
      <c r="AA43">
        <v>1</v>
      </c>
      <c r="AB43">
        <v>1</v>
      </c>
      <c r="AC43">
        <f t="shared" si="3"/>
        <v>0.22535211267605634</v>
      </c>
      <c r="AD43">
        <f t="shared" si="0"/>
        <v>1</v>
      </c>
      <c r="AE43">
        <f t="shared" si="4"/>
        <v>1</v>
      </c>
      <c r="AF43">
        <f t="shared" si="5"/>
        <v>0</v>
      </c>
      <c r="AG43">
        <f t="shared" si="6"/>
        <v>1</v>
      </c>
      <c r="AH43">
        <f t="shared" si="7"/>
        <v>0</v>
      </c>
      <c r="AI43">
        <f t="shared" si="8"/>
        <v>0</v>
      </c>
      <c r="AJ43">
        <f t="shared" si="9"/>
        <v>0</v>
      </c>
      <c r="AK43">
        <f t="shared" si="10"/>
        <v>1</v>
      </c>
      <c r="AL43">
        <f t="shared" si="11"/>
        <v>0</v>
      </c>
      <c r="AM43">
        <f t="shared" si="12"/>
        <v>1</v>
      </c>
      <c r="AN43">
        <f t="shared" si="13"/>
        <v>0</v>
      </c>
      <c r="AO43">
        <f t="shared" si="14"/>
        <v>1</v>
      </c>
      <c r="AP43">
        <f t="shared" si="15"/>
        <v>0</v>
      </c>
      <c r="AQ43">
        <f t="shared" si="16"/>
        <v>1</v>
      </c>
      <c r="AR43">
        <f t="shared" si="17"/>
        <v>1</v>
      </c>
      <c r="AS43">
        <f t="shared" si="18"/>
        <v>1</v>
      </c>
      <c r="AT43">
        <f t="shared" si="19"/>
        <v>1</v>
      </c>
      <c r="AU43">
        <f t="shared" si="20"/>
        <v>0</v>
      </c>
      <c r="AV43">
        <f t="shared" si="21"/>
        <v>1</v>
      </c>
      <c r="AW43">
        <f t="shared" si="22"/>
        <v>0</v>
      </c>
      <c r="AX43">
        <f t="shared" si="23"/>
        <v>0</v>
      </c>
      <c r="AY43">
        <f t="shared" si="1"/>
        <v>1</v>
      </c>
      <c r="AZ43">
        <f t="shared" si="24"/>
        <v>1</v>
      </c>
      <c r="BA43">
        <f t="shared" si="30"/>
        <v>0</v>
      </c>
      <c r="BB43">
        <f t="shared" si="31"/>
        <v>0</v>
      </c>
      <c r="BC43">
        <f t="shared" si="32"/>
        <v>0</v>
      </c>
      <c r="BD43">
        <f t="shared" si="28"/>
        <v>0.76532215819800942</v>
      </c>
      <c r="BE43">
        <f t="shared" si="29"/>
        <v>0.18281555772994126</v>
      </c>
      <c r="BF43">
        <f t="shared" si="2"/>
        <v>1</v>
      </c>
    </row>
    <row r="44" spans="1:58" x14ac:dyDescent="0.25">
      <c r="A44" t="s">
        <v>76</v>
      </c>
      <c r="B44">
        <v>1</v>
      </c>
      <c r="C44">
        <v>0</v>
      </c>
      <c r="D44">
        <v>0</v>
      </c>
      <c r="E44">
        <v>0</v>
      </c>
      <c r="F44">
        <v>23</v>
      </c>
      <c r="G44">
        <v>1</v>
      </c>
      <c r="H44" t="s">
        <v>23</v>
      </c>
      <c r="I44" t="s">
        <v>28</v>
      </c>
      <c r="J44" t="s">
        <v>23</v>
      </c>
      <c r="K44" t="s">
        <v>22</v>
      </c>
      <c r="L44" t="s">
        <v>23</v>
      </c>
      <c r="M44" t="s">
        <v>22</v>
      </c>
      <c r="N44" t="s">
        <v>23</v>
      </c>
      <c r="O44" t="s">
        <v>23</v>
      </c>
      <c r="P44" t="s">
        <v>29</v>
      </c>
      <c r="Q44">
        <v>1</v>
      </c>
      <c r="R44" t="s">
        <v>34</v>
      </c>
      <c r="S44">
        <v>78.55</v>
      </c>
      <c r="T44">
        <v>1843.05</v>
      </c>
      <c r="U44">
        <v>0</v>
      </c>
      <c r="X44" t="s">
        <v>76</v>
      </c>
      <c r="Y44">
        <v>1</v>
      </c>
      <c r="Z44">
        <v>0</v>
      </c>
      <c r="AA44">
        <v>0</v>
      </c>
      <c r="AB44">
        <v>0</v>
      </c>
      <c r="AC44">
        <f t="shared" si="3"/>
        <v>0.30985915492957744</v>
      </c>
      <c r="AD44">
        <f t="shared" si="0"/>
        <v>1</v>
      </c>
      <c r="AE44">
        <f t="shared" si="4"/>
        <v>1</v>
      </c>
      <c r="AF44">
        <f t="shared" si="5"/>
        <v>0</v>
      </c>
      <c r="AG44">
        <f t="shared" si="6"/>
        <v>0</v>
      </c>
      <c r="AH44">
        <f t="shared" si="7"/>
        <v>1</v>
      </c>
      <c r="AI44">
        <f t="shared" si="8"/>
        <v>0</v>
      </c>
      <c r="AJ44">
        <f t="shared" si="9"/>
        <v>1</v>
      </c>
      <c r="AK44">
        <f t="shared" si="10"/>
        <v>0</v>
      </c>
      <c r="AL44">
        <f t="shared" si="11"/>
        <v>0</v>
      </c>
      <c r="AM44">
        <f t="shared" si="12"/>
        <v>1</v>
      </c>
      <c r="AN44">
        <f t="shared" si="13"/>
        <v>1</v>
      </c>
      <c r="AO44">
        <f t="shared" si="14"/>
        <v>0</v>
      </c>
      <c r="AP44">
        <f t="shared" si="15"/>
        <v>0</v>
      </c>
      <c r="AQ44">
        <f t="shared" si="16"/>
        <v>1</v>
      </c>
      <c r="AR44">
        <f t="shared" si="17"/>
        <v>1</v>
      </c>
      <c r="AS44">
        <f t="shared" si="18"/>
        <v>1</v>
      </c>
      <c r="AT44">
        <f t="shared" si="19"/>
        <v>1</v>
      </c>
      <c r="AU44">
        <f t="shared" si="20"/>
        <v>0</v>
      </c>
      <c r="AV44">
        <f t="shared" si="21"/>
        <v>0</v>
      </c>
      <c r="AW44">
        <f t="shared" si="22"/>
        <v>1</v>
      </c>
      <c r="AX44">
        <f t="shared" si="23"/>
        <v>0</v>
      </c>
      <c r="AY44">
        <f t="shared" si="1"/>
        <v>1</v>
      </c>
      <c r="AZ44">
        <f t="shared" si="24"/>
        <v>1</v>
      </c>
      <c r="BA44">
        <f t="shared" si="30"/>
        <v>0</v>
      </c>
      <c r="BB44">
        <f t="shared" si="31"/>
        <v>0</v>
      </c>
      <c r="BC44">
        <f t="shared" si="32"/>
        <v>0</v>
      </c>
      <c r="BD44">
        <f t="shared" si="28"/>
        <v>0.61864850707176522</v>
      </c>
      <c r="BE44">
        <f t="shared" si="29"/>
        <v>0.22292685909980428</v>
      </c>
      <c r="BF44">
        <f t="shared" si="2"/>
        <v>0</v>
      </c>
    </row>
    <row r="45" spans="1:58" x14ac:dyDescent="0.25">
      <c r="A45" t="s">
        <v>77</v>
      </c>
      <c r="B45">
        <v>0</v>
      </c>
      <c r="C45">
        <v>1</v>
      </c>
      <c r="D45">
        <v>0</v>
      </c>
      <c r="E45">
        <v>0</v>
      </c>
      <c r="F45">
        <v>4</v>
      </c>
      <c r="G45">
        <v>1</v>
      </c>
      <c r="H45" t="s">
        <v>22</v>
      </c>
      <c r="I45" t="s">
        <v>24</v>
      </c>
      <c r="J45" t="s">
        <v>22</v>
      </c>
      <c r="K45" t="s">
        <v>22</v>
      </c>
      <c r="L45" t="s">
        <v>23</v>
      </c>
      <c r="M45" t="s">
        <v>22</v>
      </c>
      <c r="N45" t="s">
        <v>23</v>
      </c>
      <c r="O45" t="s">
        <v>23</v>
      </c>
      <c r="P45" t="s">
        <v>25</v>
      </c>
      <c r="Q45">
        <v>1</v>
      </c>
      <c r="R45" t="s">
        <v>34</v>
      </c>
      <c r="S45">
        <v>94.75</v>
      </c>
      <c r="T45">
        <v>422.4</v>
      </c>
      <c r="U45">
        <v>0</v>
      </c>
      <c r="X45" t="s">
        <v>77</v>
      </c>
      <c r="Y45">
        <v>0</v>
      </c>
      <c r="Z45">
        <v>1</v>
      </c>
      <c r="AA45">
        <v>0</v>
      </c>
      <c r="AB45">
        <v>0</v>
      </c>
      <c r="AC45">
        <f t="shared" si="3"/>
        <v>4.2253521126760563E-2</v>
      </c>
      <c r="AD45">
        <f t="shared" si="0"/>
        <v>1</v>
      </c>
      <c r="AE45">
        <f t="shared" si="4"/>
        <v>0</v>
      </c>
      <c r="AF45">
        <f t="shared" si="5"/>
        <v>1</v>
      </c>
      <c r="AG45">
        <f t="shared" si="6"/>
        <v>1</v>
      </c>
      <c r="AH45">
        <f t="shared" si="7"/>
        <v>0</v>
      </c>
      <c r="AI45">
        <f t="shared" si="8"/>
        <v>0</v>
      </c>
      <c r="AJ45">
        <f t="shared" si="9"/>
        <v>0</v>
      </c>
      <c r="AK45">
        <f t="shared" si="10"/>
        <v>1</v>
      </c>
      <c r="AL45">
        <f t="shared" si="11"/>
        <v>0</v>
      </c>
      <c r="AM45">
        <f t="shared" si="12"/>
        <v>1</v>
      </c>
      <c r="AN45">
        <f t="shared" si="13"/>
        <v>1</v>
      </c>
      <c r="AO45">
        <f t="shared" si="14"/>
        <v>0</v>
      </c>
      <c r="AP45">
        <f t="shared" si="15"/>
        <v>0</v>
      </c>
      <c r="AQ45">
        <f t="shared" si="16"/>
        <v>1</v>
      </c>
      <c r="AR45">
        <f t="shared" si="17"/>
        <v>1</v>
      </c>
      <c r="AS45">
        <f t="shared" si="18"/>
        <v>1</v>
      </c>
      <c r="AT45">
        <f t="shared" si="19"/>
        <v>1</v>
      </c>
      <c r="AU45">
        <f t="shared" si="20"/>
        <v>0</v>
      </c>
      <c r="AV45">
        <f t="shared" si="21"/>
        <v>1</v>
      </c>
      <c r="AW45">
        <f t="shared" si="22"/>
        <v>0</v>
      </c>
      <c r="AX45">
        <f t="shared" si="23"/>
        <v>0</v>
      </c>
      <c r="AY45">
        <f t="shared" si="1"/>
        <v>1</v>
      </c>
      <c r="AZ45">
        <f t="shared" si="24"/>
        <v>1</v>
      </c>
      <c r="BA45">
        <f t="shared" si="30"/>
        <v>0</v>
      </c>
      <c r="BB45">
        <f t="shared" si="31"/>
        <v>0</v>
      </c>
      <c r="BC45">
        <f t="shared" si="32"/>
        <v>0</v>
      </c>
      <c r="BD45">
        <f t="shared" si="28"/>
        <v>0.78837087480356205</v>
      </c>
      <c r="BE45">
        <f t="shared" si="29"/>
        <v>4.9168297455968686E-2</v>
      </c>
      <c r="BF45">
        <f t="shared" si="2"/>
        <v>0</v>
      </c>
    </row>
    <row r="46" spans="1:58" x14ac:dyDescent="0.25">
      <c r="A46" t="s">
        <v>78</v>
      </c>
      <c r="B46">
        <v>0</v>
      </c>
      <c r="C46">
        <v>0</v>
      </c>
      <c r="D46">
        <v>1</v>
      </c>
      <c r="E46">
        <v>1</v>
      </c>
      <c r="F46">
        <v>69</v>
      </c>
      <c r="G46">
        <v>1</v>
      </c>
      <c r="H46" t="s">
        <v>22</v>
      </c>
      <c r="I46" t="s">
        <v>24</v>
      </c>
      <c r="J46" t="s">
        <v>23</v>
      </c>
      <c r="K46" t="s">
        <v>23</v>
      </c>
      <c r="L46" t="s">
        <v>22</v>
      </c>
      <c r="M46" t="s">
        <v>23</v>
      </c>
      <c r="N46" t="s">
        <v>23</v>
      </c>
      <c r="O46" t="s">
        <v>23</v>
      </c>
      <c r="P46" t="s">
        <v>33</v>
      </c>
      <c r="Q46">
        <v>1</v>
      </c>
      <c r="R46" t="s">
        <v>30</v>
      </c>
      <c r="S46">
        <v>106.35</v>
      </c>
      <c r="T46">
        <v>7261.75</v>
      </c>
      <c r="U46">
        <v>0</v>
      </c>
      <c r="X46" t="s">
        <v>78</v>
      </c>
      <c r="Y46">
        <v>0</v>
      </c>
      <c r="Z46">
        <v>0</v>
      </c>
      <c r="AA46">
        <v>1</v>
      </c>
      <c r="AB46">
        <v>1</v>
      </c>
      <c r="AC46">
        <f t="shared" si="3"/>
        <v>0.95774647887323938</v>
      </c>
      <c r="AD46">
        <f t="shared" si="0"/>
        <v>1</v>
      </c>
      <c r="AE46">
        <f t="shared" si="4"/>
        <v>0</v>
      </c>
      <c r="AF46">
        <f t="shared" si="5"/>
        <v>1</v>
      </c>
      <c r="AG46">
        <f t="shared" si="6"/>
        <v>1</v>
      </c>
      <c r="AH46">
        <f t="shared" si="7"/>
        <v>0</v>
      </c>
      <c r="AI46">
        <f t="shared" si="8"/>
        <v>0</v>
      </c>
      <c r="AJ46">
        <f t="shared" si="9"/>
        <v>1</v>
      </c>
      <c r="AK46">
        <f t="shared" si="10"/>
        <v>0</v>
      </c>
      <c r="AL46">
        <f t="shared" si="11"/>
        <v>1</v>
      </c>
      <c r="AM46">
        <f t="shared" si="12"/>
        <v>0</v>
      </c>
      <c r="AN46">
        <f t="shared" si="13"/>
        <v>0</v>
      </c>
      <c r="AO46">
        <f t="shared" si="14"/>
        <v>1</v>
      </c>
      <c r="AP46">
        <f t="shared" si="15"/>
        <v>1</v>
      </c>
      <c r="AQ46">
        <f t="shared" si="16"/>
        <v>0</v>
      </c>
      <c r="AR46">
        <f t="shared" si="17"/>
        <v>1</v>
      </c>
      <c r="AS46">
        <f t="shared" si="18"/>
        <v>0</v>
      </c>
      <c r="AT46">
        <f t="shared" si="19"/>
        <v>1</v>
      </c>
      <c r="AU46">
        <f t="shared" si="20"/>
        <v>0</v>
      </c>
      <c r="AV46">
        <f t="shared" si="21"/>
        <v>0</v>
      </c>
      <c r="AW46">
        <f t="shared" si="22"/>
        <v>0</v>
      </c>
      <c r="AX46">
        <f t="shared" si="23"/>
        <v>1</v>
      </c>
      <c r="AY46">
        <f t="shared" si="1"/>
        <v>1</v>
      </c>
      <c r="AZ46">
        <f t="shared" si="24"/>
        <v>0</v>
      </c>
      <c r="BA46">
        <f t="shared" si="30"/>
        <v>0</v>
      </c>
      <c r="BB46">
        <f t="shared" si="31"/>
        <v>0</v>
      </c>
      <c r="BC46">
        <f t="shared" si="32"/>
        <v>1</v>
      </c>
      <c r="BD46">
        <f t="shared" si="28"/>
        <v>0.90990047145102138</v>
      </c>
      <c r="BE46">
        <f t="shared" si="29"/>
        <v>0.88568370841487287</v>
      </c>
      <c r="BF46">
        <f t="shared" si="2"/>
        <v>0</v>
      </c>
    </row>
    <row r="47" spans="1:58" x14ac:dyDescent="0.25">
      <c r="A47" t="s">
        <v>79</v>
      </c>
      <c r="B47">
        <v>0</v>
      </c>
      <c r="C47">
        <v>1</v>
      </c>
      <c r="D47">
        <v>1</v>
      </c>
      <c r="E47">
        <v>0</v>
      </c>
      <c r="F47">
        <v>29</v>
      </c>
      <c r="G47">
        <v>1</v>
      </c>
      <c r="H47" t="s">
        <v>23</v>
      </c>
      <c r="I47" t="s">
        <v>24</v>
      </c>
      <c r="J47" t="s">
        <v>22</v>
      </c>
      <c r="K47" t="s">
        <v>23</v>
      </c>
      <c r="L47" t="s">
        <v>23</v>
      </c>
      <c r="M47" t="s">
        <v>22</v>
      </c>
      <c r="N47" t="s">
        <v>22</v>
      </c>
      <c r="O47" t="s">
        <v>23</v>
      </c>
      <c r="P47" t="s">
        <v>25</v>
      </c>
      <c r="Q47">
        <v>1</v>
      </c>
      <c r="R47" t="s">
        <v>34</v>
      </c>
      <c r="S47">
        <v>95.9</v>
      </c>
      <c r="T47">
        <v>2745.2</v>
      </c>
      <c r="U47">
        <v>1</v>
      </c>
      <c r="X47" t="s">
        <v>79</v>
      </c>
      <c r="Y47">
        <v>0</v>
      </c>
      <c r="Z47">
        <v>1</v>
      </c>
      <c r="AA47">
        <v>1</v>
      </c>
      <c r="AB47">
        <v>0</v>
      </c>
      <c r="AC47">
        <f t="shared" si="3"/>
        <v>0.39436619718309857</v>
      </c>
      <c r="AD47">
        <f t="shared" si="0"/>
        <v>1</v>
      </c>
      <c r="AE47">
        <f t="shared" si="4"/>
        <v>1</v>
      </c>
      <c r="AF47">
        <f t="shared" si="5"/>
        <v>0</v>
      </c>
      <c r="AG47">
        <f t="shared" si="6"/>
        <v>1</v>
      </c>
      <c r="AH47">
        <f t="shared" si="7"/>
        <v>0</v>
      </c>
      <c r="AI47">
        <f t="shared" si="8"/>
        <v>0</v>
      </c>
      <c r="AJ47">
        <f t="shared" si="9"/>
        <v>0</v>
      </c>
      <c r="AK47">
        <f t="shared" si="10"/>
        <v>1</v>
      </c>
      <c r="AL47">
        <f t="shared" si="11"/>
        <v>1</v>
      </c>
      <c r="AM47">
        <f t="shared" si="12"/>
        <v>0</v>
      </c>
      <c r="AN47">
        <f t="shared" si="13"/>
        <v>1</v>
      </c>
      <c r="AO47">
        <f t="shared" si="14"/>
        <v>0</v>
      </c>
      <c r="AP47">
        <f t="shared" si="15"/>
        <v>0</v>
      </c>
      <c r="AQ47">
        <f t="shared" si="16"/>
        <v>1</v>
      </c>
      <c r="AR47">
        <f t="shared" si="17"/>
        <v>0</v>
      </c>
      <c r="AS47">
        <f t="shared" si="18"/>
        <v>1</v>
      </c>
      <c r="AT47">
        <f t="shared" si="19"/>
        <v>1</v>
      </c>
      <c r="AU47">
        <f t="shared" si="20"/>
        <v>0</v>
      </c>
      <c r="AV47">
        <f t="shared" si="21"/>
        <v>1</v>
      </c>
      <c r="AW47">
        <f t="shared" si="22"/>
        <v>0</v>
      </c>
      <c r="AX47">
        <f t="shared" si="23"/>
        <v>0</v>
      </c>
      <c r="AY47">
        <f t="shared" si="1"/>
        <v>1</v>
      </c>
      <c r="AZ47">
        <f t="shared" si="24"/>
        <v>1</v>
      </c>
      <c r="BA47">
        <f t="shared" si="30"/>
        <v>0</v>
      </c>
      <c r="BB47">
        <f t="shared" si="31"/>
        <v>0</v>
      </c>
      <c r="BC47">
        <f t="shared" si="32"/>
        <v>0</v>
      </c>
      <c r="BD47">
        <f t="shared" si="28"/>
        <v>0.80041906757464643</v>
      </c>
      <c r="BE47">
        <f t="shared" si="29"/>
        <v>0.33326810176125243</v>
      </c>
      <c r="BF47">
        <f t="shared" si="2"/>
        <v>1</v>
      </c>
    </row>
    <row r="48" spans="1:58" x14ac:dyDescent="0.25">
      <c r="A48" t="s">
        <v>80</v>
      </c>
      <c r="B48">
        <v>0</v>
      </c>
      <c r="C48">
        <v>0</v>
      </c>
      <c r="D48">
        <v>0</v>
      </c>
      <c r="E48">
        <v>0</v>
      </c>
      <c r="F48">
        <v>30</v>
      </c>
      <c r="G48">
        <v>1</v>
      </c>
      <c r="H48" t="s">
        <v>22</v>
      </c>
      <c r="I48" t="s">
        <v>28</v>
      </c>
      <c r="J48" t="s">
        <v>23</v>
      </c>
      <c r="K48" t="s">
        <v>23</v>
      </c>
      <c r="L48" t="s">
        <v>22</v>
      </c>
      <c r="M48" t="s">
        <v>23</v>
      </c>
      <c r="N48" t="s">
        <v>23</v>
      </c>
      <c r="O48" t="s">
        <v>22</v>
      </c>
      <c r="P48" t="s">
        <v>29</v>
      </c>
      <c r="Q48">
        <v>0</v>
      </c>
      <c r="R48" t="s">
        <v>34</v>
      </c>
      <c r="S48">
        <v>70.400000000000006</v>
      </c>
      <c r="T48">
        <v>2044.75</v>
      </c>
      <c r="U48">
        <v>0</v>
      </c>
      <c r="X48" t="s">
        <v>80</v>
      </c>
      <c r="Y48">
        <v>0</v>
      </c>
      <c r="Z48">
        <v>0</v>
      </c>
      <c r="AA48">
        <v>0</v>
      </c>
      <c r="AB48">
        <v>0</v>
      </c>
      <c r="AC48">
        <f t="shared" si="3"/>
        <v>0.40845070422535212</v>
      </c>
      <c r="AD48">
        <f t="shared" si="0"/>
        <v>1</v>
      </c>
      <c r="AE48">
        <f t="shared" si="4"/>
        <v>0</v>
      </c>
      <c r="AF48">
        <f t="shared" si="5"/>
        <v>1</v>
      </c>
      <c r="AG48">
        <f t="shared" si="6"/>
        <v>0</v>
      </c>
      <c r="AH48">
        <f t="shared" si="7"/>
        <v>1</v>
      </c>
      <c r="AI48">
        <f t="shared" si="8"/>
        <v>0</v>
      </c>
      <c r="AJ48">
        <f t="shared" si="9"/>
        <v>1</v>
      </c>
      <c r="AK48">
        <f t="shared" si="10"/>
        <v>0</v>
      </c>
      <c r="AL48">
        <f t="shared" si="11"/>
        <v>1</v>
      </c>
      <c r="AM48">
        <f t="shared" si="12"/>
        <v>0</v>
      </c>
      <c r="AN48">
        <f t="shared" si="13"/>
        <v>0</v>
      </c>
      <c r="AO48">
        <f t="shared" si="14"/>
        <v>1</v>
      </c>
      <c r="AP48">
        <f t="shared" si="15"/>
        <v>1</v>
      </c>
      <c r="AQ48">
        <f t="shared" si="16"/>
        <v>0</v>
      </c>
      <c r="AR48">
        <f t="shared" si="17"/>
        <v>1</v>
      </c>
      <c r="AS48">
        <f t="shared" si="18"/>
        <v>0</v>
      </c>
      <c r="AT48">
        <f t="shared" si="19"/>
        <v>0</v>
      </c>
      <c r="AU48">
        <f t="shared" si="20"/>
        <v>1</v>
      </c>
      <c r="AV48">
        <f t="shared" si="21"/>
        <v>0</v>
      </c>
      <c r="AW48">
        <f t="shared" si="22"/>
        <v>1</v>
      </c>
      <c r="AX48">
        <f t="shared" si="23"/>
        <v>0</v>
      </c>
      <c r="AY48">
        <f t="shared" si="1"/>
        <v>0</v>
      </c>
      <c r="AZ48">
        <f t="shared" si="24"/>
        <v>1</v>
      </c>
      <c r="BA48">
        <f t="shared" si="30"/>
        <v>0</v>
      </c>
      <c r="BB48">
        <f t="shared" si="31"/>
        <v>0</v>
      </c>
      <c r="BC48">
        <f t="shared" si="32"/>
        <v>0</v>
      </c>
      <c r="BD48">
        <f t="shared" si="28"/>
        <v>0.53326348873755902</v>
      </c>
      <c r="BE48">
        <f t="shared" si="29"/>
        <v>0.24759662426614482</v>
      </c>
      <c r="BF48">
        <f t="shared" si="2"/>
        <v>0</v>
      </c>
    </row>
    <row r="49" spans="1:58" x14ac:dyDescent="0.25">
      <c r="A49" t="s">
        <v>81</v>
      </c>
      <c r="B49">
        <v>0</v>
      </c>
      <c r="C49">
        <v>1</v>
      </c>
      <c r="D49">
        <v>0</v>
      </c>
      <c r="E49">
        <v>0</v>
      </c>
      <c r="F49">
        <v>63</v>
      </c>
      <c r="G49">
        <v>1</v>
      </c>
      <c r="H49" t="s">
        <v>23</v>
      </c>
      <c r="I49" t="s">
        <v>24</v>
      </c>
      <c r="J49" t="s">
        <v>23</v>
      </c>
      <c r="K49" t="s">
        <v>23</v>
      </c>
      <c r="L49" t="s">
        <v>23</v>
      </c>
      <c r="M49" t="s">
        <v>22</v>
      </c>
      <c r="N49" t="s">
        <v>23</v>
      </c>
      <c r="O49" t="s">
        <v>23</v>
      </c>
      <c r="P49" t="s">
        <v>25</v>
      </c>
      <c r="Q49">
        <v>1</v>
      </c>
      <c r="R49" t="s">
        <v>26</v>
      </c>
      <c r="S49">
        <v>109.4</v>
      </c>
      <c r="T49">
        <v>7031.45</v>
      </c>
      <c r="U49">
        <v>0</v>
      </c>
      <c r="X49" t="s">
        <v>81</v>
      </c>
      <c r="Y49">
        <v>0</v>
      </c>
      <c r="Z49">
        <v>1</v>
      </c>
      <c r="AA49">
        <v>0</v>
      </c>
      <c r="AB49">
        <v>0</v>
      </c>
      <c r="AC49">
        <f t="shared" si="3"/>
        <v>0.87323943661971826</v>
      </c>
      <c r="AD49">
        <f t="shared" si="0"/>
        <v>1</v>
      </c>
      <c r="AE49">
        <f t="shared" si="4"/>
        <v>1</v>
      </c>
      <c r="AF49">
        <f t="shared" si="5"/>
        <v>0</v>
      </c>
      <c r="AG49">
        <f t="shared" si="6"/>
        <v>1</v>
      </c>
      <c r="AH49">
        <f t="shared" si="7"/>
        <v>0</v>
      </c>
      <c r="AI49">
        <f t="shared" si="8"/>
        <v>0</v>
      </c>
      <c r="AJ49">
        <f t="shared" si="9"/>
        <v>1</v>
      </c>
      <c r="AK49">
        <f t="shared" si="10"/>
        <v>0</v>
      </c>
      <c r="AL49">
        <f t="shared" si="11"/>
        <v>1</v>
      </c>
      <c r="AM49">
        <f t="shared" si="12"/>
        <v>0</v>
      </c>
      <c r="AN49">
        <f t="shared" si="13"/>
        <v>1</v>
      </c>
      <c r="AO49">
        <f t="shared" si="14"/>
        <v>0</v>
      </c>
      <c r="AP49">
        <f t="shared" si="15"/>
        <v>0</v>
      </c>
      <c r="AQ49">
        <f t="shared" si="16"/>
        <v>1</v>
      </c>
      <c r="AR49">
        <f t="shared" si="17"/>
        <v>1</v>
      </c>
      <c r="AS49">
        <f t="shared" si="18"/>
        <v>1</v>
      </c>
      <c r="AT49">
        <f t="shared" si="19"/>
        <v>1</v>
      </c>
      <c r="AU49">
        <f t="shared" si="20"/>
        <v>0</v>
      </c>
      <c r="AV49">
        <f t="shared" si="21"/>
        <v>1</v>
      </c>
      <c r="AW49">
        <f t="shared" si="22"/>
        <v>0</v>
      </c>
      <c r="AX49">
        <f t="shared" si="23"/>
        <v>0</v>
      </c>
      <c r="AY49">
        <f t="shared" si="1"/>
        <v>1</v>
      </c>
      <c r="AZ49">
        <f t="shared" si="24"/>
        <v>0</v>
      </c>
      <c r="BA49">
        <f t="shared" si="30"/>
        <v>0</v>
      </c>
      <c r="BB49">
        <f t="shared" si="31"/>
        <v>1</v>
      </c>
      <c r="BC49">
        <f t="shared" si="32"/>
        <v>0</v>
      </c>
      <c r="BD49">
        <f t="shared" si="28"/>
        <v>0.94185437401781036</v>
      </c>
      <c r="BE49">
        <f t="shared" si="29"/>
        <v>0.85751590019569479</v>
      </c>
      <c r="BF49">
        <f t="shared" si="2"/>
        <v>0</v>
      </c>
    </row>
    <row r="50" spans="1:58" x14ac:dyDescent="0.25">
      <c r="A50" t="s">
        <v>82</v>
      </c>
      <c r="B50">
        <v>0</v>
      </c>
      <c r="C50">
        <v>0</v>
      </c>
      <c r="D50">
        <v>1</v>
      </c>
      <c r="E50">
        <v>1</v>
      </c>
      <c r="F50">
        <v>1</v>
      </c>
      <c r="G50">
        <v>0</v>
      </c>
      <c r="H50" t="s">
        <v>39</v>
      </c>
      <c r="I50" t="s">
        <v>28</v>
      </c>
      <c r="J50" t="s">
        <v>22</v>
      </c>
      <c r="K50" t="s">
        <v>23</v>
      </c>
      <c r="L50" t="s">
        <v>22</v>
      </c>
      <c r="M50" t="s">
        <v>22</v>
      </c>
      <c r="N50" t="s">
        <v>22</v>
      </c>
      <c r="O50" t="s">
        <v>22</v>
      </c>
      <c r="P50" t="s">
        <v>25</v>
      </c>
      <c r="Q50">
        <v>0</v>
      </c>
      <c r="R50" t="s">
        <v>34</v>
      </c>
      <c r="S50">
        <v>30.2</v>
      </c>
      <c r="T50">
        <v>30.2</v>
      </c>
      <c r="U50">
        <v>1</v>
      </c>
      <c r="X50" t="s">
        <v>82</v>
      </c>
      <c r="Y50">
        <v>0</v>
      </c>
      <c r="Z50">
        <v>0</v>
      </c>
      <c r="AA50">
        <v>1</v>
      </c>
      <c r="AB50">
        <v>1</v>
      </c>
      <c r="AC50">
        <f t="shared" si="3"/>
        <v>0</v>
      </c>
      <c r="AD50">
        <f t="shared" si="0"/>
        <v>0</v>
      </c>
      <c r="AE50">
        <f t="shared" si="4"/>
        <v>0</v>
      </c>
      <c r="AF50">
        <f t="shared" si="5"/>
        <v>0</v>
      </c>
      <c r="AG50">
        <f t="shared" si="6"/>
        <v>0</v>
      </c>
      <c r="AH50">
        <f t="shared" si="7"/>
        <v>1</v>
      </c>
      <c r="AI50">
        <f t="shared" si="8"/>
        <v>0</v>
      </c>
      <c r="AJ50">
        <f t="shared" si="9"/>
        <v>0</v>
      </c>
      <c r="AK50">
        <f t="shared" si="10"/>
        <v>1</v>
      </c>
      <c r="AL50">
        <f t="shared" si="11"/>
        <v>1</v>
      </c>
      <c r="AM50">
        <f t="shared" si="12"/>
        <v>0</v>
      </c>
      <c r="AN50">
        <f t="shared" si="13"/>
        <v>0</v>
      </c>
      <c r="AO50">
        <f t="shared" si="14"/>
        <v>1</v>
      </c>
      <c r="AP50">
        <f t="shared" si="15"/>
        <v>0</v>
      </c>
      <c r="AQ50">
        <f t="shared" si="16"/>
        <v>1</v>
      </c>
      <c r="AR50">
        <f t="shared" si="17"/>
        <v>0</v>
      </c>
      <c r="AS50">
        <f t="shared" si="18"/>
        <v>1</v>
      </c>
      <c r="AT50">
        <f t="shared" si="19"/>
        <v>0</v>
      </c>
      <c r="AU50">
        <f t="shared" si="20"/>
        <v>1</v>
      </c>
      <c r="AV50">
        <f t="shared" si="21"/>
        <v>1</v>
      </c>
      <c r="AW50">
        <f t="shared" si="22"/>
        <v>0</v>
      </c>
      <c r="AX50">
        <f t="shared" si="23"/>
        <v>0</v>
      </c>
      <c r="AY50">
        <f t="shared" si="1"/>
        <v>0</v>
      </c>
      <c r="AZ50">
        <f t="shared" si="24"/>
        <v>1</v>
      </c>
      <c r="BA50">
        <f t="shared" si="30"/>
        <v>0</v>
      </c>
      <c r="BB50">
        <f t="shared" si="31"/>
        <v>0</v>
      </c>
      <c r="BC50">
        <f t="shared" si="32"/>
        <v>0</v>
      </c>
      <c r="BD50">
        <f t="shared" si="28"/>
        <v>0.11210057621791512</v>
      </c>
      <c r="BE50">
        <f t="shared" si="29"/>
        <v>1.1986301369863014E-3</v>
      </c>
      <c r="BF50">
        <f t="shared" si="2"/>
        <v>1</v>
      </c>
    </row>
    <row r="51" spans="1:58" x14ac:dyDescent="0.25">
      <c r="A51" t="s">
        <v>83</v>
      </c>
      <c r="B51">
        <v>1</v>
      </c>
      <c r="C51">
        <v>0</v>
      </c>
      <c r="D51">
        <v>1</v>
      </c>
      <c r="E51">
        <v>1</v>
      </c>
      <c r="F51">
        <v>31</v>
      </c>
      <c r="G51">
        <v>1</v>
      </c>
      <c r="H51" t="s">
        <v>23</v>
      </c>
      <c r="I51" t="s">
        <v>28</v>
      </c>
      <c r="J51" t="s">
        <v>22</v>
      </c>
      <c r="K51" t="s">
        <v>23</v>
      </c>
      <c r="L51" t="s">
        <v>22</v>
      </c>
      <c r="M51" t="s">
        <v>23</v>
      </c>
      <c r="N51" t="s">
        <v>23</v>
      </c>
      <c r="O51" t="s">
        <v>23</v>
      </c>
      <c r="P51" t="s">
        <v>33</v>
      </c>
      <c r="Q51">
        <v>0</v>
      </c>
      <c r="R51" t="s">
        <v>26</v>
      </c>
      <c r="S51">
        <v>80.55</v>
      </c>
      <c r="T51">
        <v>2471.6</v>
      </c>
      <c r="U51">
        <v>0</v>
      </c>
      <c r="X51" t="s">
        <v>83</v>
      </c>
      <c r="Y51">
        <v>1</v>
      </c>
      <c r="Z51">
        <v>0</v>
      </c>
      <c r="AA51">
        <v>1</v>
      </c>
      <c r="AB51">
        <v>1</v>
      </c>
      <c r="AC51">
        <f t="shared" si="3"/>
        <v>0.42253521126760563</v>
      </c>
      <c r="AD51">
        <f t="shared" si="0"/>
        <v>1</v>
      </c>
      <c r="AE51">
        <f t="shared" si="4"/>
        <v>1</v>
      </c>
      <c r="AF51">
        <f t="shared" si="5"/>
        <v>0</v>
      </c>
      <c r="AG51">
        <f t="shared" si="6"/>
        <v>0</v>
      </c>
      <c r="AH51">
        <f t="shared" si="7"/>
        <v>1</v>
      </c>
      <c r="AI51">
        <f t="shared" si="8"/>
        <v>0</v>
      </c>
      <c r="AJ51">
        <f t="shared" si="9"/>
        <v>0</v>
      </c>
      <c r="AK51">
        <f t="shared" si="10"/>
        <v>1</v>
      </c>
      <c r="AL51">
        <f t="shared" si="11"/>
        <v>1</v>
      </c>
      <c r="AM51">
        <f t="shared" si="12"/>
        <v>0</v>
      </c>
      <c r="AN51">
        <f t="shared" si="13"/>
        <v>0</v>
      </c>
      <c r="AO51">
        <f t="shared" si="14"/>
        <v>1</v>
      </c>
      <c r="AP51">
        <f t="shared" si="15"/>
        <v>1</v>
      </c>
      <c r="AQ51">
        <f t="shared" si="16"/>
        <v>0</v>
      </c>
      <c r="AR51">
        <f t="shared" si="17"/>
        <v>1</v>
      </c>
      <c r="AS51">
        <f t="shared" si="18"/>
        <v>0</v>
      </c>
      <c r="AT51">
        <f t="shared" si="19"/>
        <v>1</v>
      </c>
      <c r="AU51">
        <f t="shared" si="20"/>
        <v>0</v>
      </c>
      <c r="AV51">
        <f t="shared" si="21"/>
        <v>0</v>
      </c>
      <c r="AW51">
        <f t="shared" si="22"/>
        <v>0</v>
      </c>
      <c r="AX51">
        <f t="shared" si="23"/>
        <v>1</v>
      </c>
      <c r="AY51">
        <f t="shared" si="1"/>
        <v>0</v>
      </c>
      <c r="AZ51">
        <f t="shared" si="24"/>
        <v>0</v>
      </c>
      <c r="BA51">
        <f t="shared" si="30"/>
        <v>0</v>
      </c>
      <c r="BB51">
        <f t="shared" si="31"/>
        <v>1</v>
      </c>
      <c r="BC51">
        <f t="shared" si="32"/>
        <v>0</v>
      </c>
      <c r="BD51">
        <f t="shared" si="28"/>
        <v>0.63960188580408583</v>
      </c>
      <c r="BE51">
        <f t="shared" si="29"/>
        <v>0.29980430528375729</v>
      </c>
      <c r="BF51">
        <f t="shared" si="2"/>
        <v>0</v>
      </c>
    </row>
    <row r="52" spans="1:58" x14ac:dyDescent="0.25">
      <c r="A52" t="s">
        <v>84</v>
      </c>
      <c r="B52">
        <v>0</v>
      </c>
      <c r="C52">
        <v>0</v>
      </c>
      <c r="D52">
        <v>1</v>
      </c>
      <c r="E52">
        <v>1</v>
      </c>
      <c r="F52">
        <v>56</v>
      </c>
      <c r="G52">
        <v>0</v>
      </c>
      <c r="H52" t="s">
        <v>39</v>
      </c>
      <c r="I52" t="s">
        <v>28</v>
      </c>
      <c r="J52" t="s">
        <v>22</v>
      </c>
      <c r="K52" t="s">
        <v>23</v>
      </c>
      <c r="L52" t="s">
        <v>23</v>
      </c>
      <c r="M52" t="s">
        <v>22</v>
      </c>
      <c r="N52" t="s">
        <v>22</v>
      </c>
      <c r="O52" t="s">
        <v>22</v>
      </c>
      <c r="P52" t="s">
        <v>29</v>
      </c>
      <c r="Q52">
        <v>1</v>
      </c>
      <c r="R52" t="s">
        <v>30</v>
      </c>
      <c r="S52">
        <v>36.1</v>
      </c>
      <c r="T52">
        <v>1971.5</v>
      </c>
      <c r="U52">
        <v>0</v>
      </c>
      <c r="X52" t="s">
        <v>84</v>
      </c>
      <c r="Y52">
        <v>0</v>
      </c>
      <c r="Z52">
        <v>0</v>
      </c>
      <c r="AA52">
        <v>1</v>
      </c>
      <c r="AB52">
        <v>1</v>
      </c>
      <c r="AC52">
        <f t="shared" si="3"/>
        <v>0.77464788732394363</v>
      </c>
      <c r="AD52">
        <f t="shared" si="0"/>
        <v>0</v>
      </c>
      <c r="AE52">
        <f t="shared" si="4"/>
        <v>0</v>
      </c>
      <c r="AF52">
        <f t="shared" si="5"/>
        <v>0</v>
      </c>
      <c r="AG52">
        <f t="shared" si="6"/>
        <v>0</v>
      </c>
      <c r="AH52">
        <f t="shared" si="7"/>
        <v>1</v>
      </c>
      <c r="AI52">
        <f t="shared" si="8"/>
        <v>0</v>
      </c>
      <c r="AJ52">
        <f t="shared" si="9"/>
        <v>0</v>
      </c>
      <c r="AK52">
        <f t="shared" si="10"/>
        <v>1</v>
      </c>
      <c r="AL52">
        <f t="shared" si="11"/>
        <v>1</v>
      </c>
      <c r="AM52">
        <f t="shared" si="12"/>
        <v>0</v>
      </c>
      <c r="AN52">
        <f t="shared" si="13"/>
        <v>1</v>
      </c>
      <c r="AO52">
        <f t="shared" si="14"/>
        <v>0</v>
      </c>
      <c r="AP52">
        <f t="shared" si="15"/>
        <v>0</v>
      </c>
      <c r="AQ52">
        <f t="shared" si="16"/>
        <v>1</v>
      </c>
      <c r="AR52">
        <f t="shared" si="17"/>
        <v>0</v>
      </c>
      <c r="AS52">
        <f t="shared" si="18"/>
        <v>1</v>
      </c>
      <c r="AT52">
        <f t="shared" si="19"/>
        <v>0</v>
      </c>
      <c r="AU52">
        <f t="shared" si="20"/>
        <v>1</v>
      </c>
      <c r="AV52">
        <f t="shared" si="21"/>
        <v>0</v>
      </c>
      <c r="AW52">
        <f t="shared" si="22"/>
        <v>1</v>
      </c>
      <c r="AX52">
        <f t="shared" si="23"/>
        <v>0</v>
      </c>
      <c r="AY52">
        <f t="shared" si="1"/>
        <v>1</v>
      </c>
      <c r="AZ52">
        <f t="shared" si="24"/>
        <v>0</v>
      </c>
      <c r="BA52">
        <f t="shared" si="30"/>
        <v>0</v>
      </c>
      <c r="BB52">
        <f t="shared" si="31"/>
        <v>0</v>
      </c>
      <c r="BC52">
        <f t="shared" si="32"/>
        <v>1</v>
      </c>
      <c r="BD52">
        <f t="shared" si="28"/>
        <v>0.17391304347826089</v>
      </c>
      <c r="BE52">
        <f t="shared" si="29"/>
        <v>0.23863747553816045</v>
      </c>
      <c r="BF52">
        <f t="shared" si="2"/>
        <v>0</v>
      </c>
    </row>
    <row r="53" spans="1:58" x14ac:dyDescent="0.25">
      <c r="A53" t="s">
        <v>85</v>
      </c>
      <c r="B53">
        <v>1</v>
      </c>
      <c r="C53">
        <v>0</v>
      </c>
      <c r="D53">
        <v>0</v>
      </c>
      <c r="E53">
        <v>0</v>
      </c>
      <c r="F53">
        <v>3</v>
      </c>
      <c r="G53">
        <v>1</v>
      </c>
      <c r="H53" t="s">
        <v>23</v>
      </c>
      <c r="I53" t="s">
        <v>24</v>
      </c>
      <c r="J53" t="s">
        <v>22</v>
      </c>
      <c r="K53" t="s">
        <v>22</v>
      </c>
      <c r="L53" t="s">
        <v>22</v>
      </c>
      <c r="M53" t="s">
        <v>22</v>
      </c>
      <c r="N53" t="s">
        <v>22</v>
      </c>
      <c r="O53" t="s">
        <v>22</v>
      </c>
      <c r="P53" t="s">
        <v>25</v>
      </c>
      <c r="Q53">
        <v>1</v>
      </c>
      <c r="R53" t="s">
        <v>34</v>
      </c>
      <c r="S53">
        <v>75.8</v>
      </c>
      <c r="T53">
        <v>246.3</v>
      </c>
      <c r="U53">
        <v>1</v>
      </c>
      <c r="X53" t="s">
        <v>85</v>
      </c>
      <c r="Y53">
        <v>1</v>
      </c>
      <c r="Z53">
        <v>0</v>
      </c>
      <c r="AA53">
        <v>0</v>
      </c>
      <c r="AB53">
        <v>0</v>
      </c>
      <c r="AC53">
        <f t="shared" si="3"/>
        <v>2.8169014084507043E-2</v>
      </c>
      <c r="AD53">
        <f t="shared" si="0"/>
        <v>1</v>
      </c>
      <c r="AE53">
        <f t="shared" si="4"/>
        <v>1</v>
      </c>
      <c r="AF53">
        <f t="shared" si="5"/>
        <v>0</v>
      </c>
      <c r="AG53">
        <f t="shared" si="6"/>
        <v>1</v>
      </c>
      <c r="AH53">
        <f t="shared" si="7"/>
        <v>0</v>
      </c>
      <c r="AI53">
        <f t="shared" si="8"/>
        <v>0</v>
      </c>
      <c r="AJ53">
        <f t="shared" si="9"/>
        <v>0</v>
      </c>
      <c r="AK53">
        <f t="shared" si="10"/>
        <v>1</v>
      </c>
      <c r="AL53">
        <f t="shared" si="11"/>
        <v>0</v>
      </c>
      <c r="AM53">
        <f t="shared" si="12"/>
        <v>1</v>
      </c>
      <c r="AN53">
        <f t="shared" si="13"/>
        <v>0</v>
      </c>
      <c r="AO53">
        <f t="shared" si="14"/>
        <v>1</v>
      </c>
      <c r="AP53">
        <f t="shared" si="15"/>
        <v>0</v>
      </c>
      <c r="AQ53">
        <f t="shared" si="16"/>
        <v>1</v>
      </c>
      <c r="AR53">
        <f t="shared" si="17"/>
        <v>0</v>
      </c>
      <c r="AS53">
        <f t="shared" si="18"/>
        <v>1</v>
      </c>
      <c r="AT53">
        <f t="shared" si="19"/>
        <v>0</v>
      </c>
      <c r="AU53">
        <f t="shared" si="20"/>
        <v>1</v>
      </c>
      <c r="AV53">
        <f t="shared" si="21"/>
        <v>1</v>
      </c>
      <c r="AW53">
        <f t="shared" si="22"/>
        <v>0</v>
      </c>
      <c r="AX53">
        <f t="shared" si="23"/>
        <v>0</v>
      </c>
      <c r="AY53">
        <f t="shared" si="1"/>
        <v>1</v>
      </c>
      <c r="AZ53">
        <f t="shared" si="24"/>
        <v>1</v>
      </c>
      <c r="BA53">
        <f t="shared" si="30"/>
        <v>0</v>
      </c>
      <c r="BB53">
        <f t="shared" si="31"/>
        <v>0</v>
      </c>
      <c r="BC53">
        <f t="shared" si="32"/>
        <v>0</v>
      </c>
      <c r="BD53">
        <f t="shared" si="28"/>
        <v>0.58983761131482448</v>
      </c>
      <c r="BE53">
        <f t="shared" si="29"/>
        <v>2.7629647749510763E-2</v>
      </c>
      <c r="BF53">
        <f t="shared" si="2"/>
        <v>1</v>
      </c>
    </row>
    <row r="54" spans="1:58" x14ac:dyDescent="0.25">
      <c r="A54" t="s">
        <v>86</v>
      </c>
      <c r="B54">
        <v>0</v>
      </c>
      <c r="C54">
        <v>0</v>
      </c>
      <c r="D54">
        <v>1</v>
      </c>
      <c r="E54">
        <v>1</v>
      </c>
      <c r="F54">
        <v>3</v>
      </c>
      <c r="G54">
        <v>1</v>
      </c>
      <c r="H54" t="s">
        <v>22</v>
      </c>
      <c r="I54" t="s">
        <v>28</v>
      </c>
      <c r="J54" t="s">
        <v>22</v>
      </c>
      <c r="K54" t="s">
        <v>22</v>
      </c>
      <c r="L54" t="s">
        <v>23</v>
      </c>
      <c r="M54" t="s">
        <v>22</v>
      </c>
      <c r="N54" t="s">
        <v>22</v>
      </c>
      <c r="O54" t="s">
        <v>22</v>
      </c>
      <c r="P54" t="s">
        <v>25</v>
      </c>
      <c r="Q54">
        <v>1</v>
      </c>
      <c r="R54" t="s">
        <v>34</v>
      </c>
      <c r="S54">
        <v>50.15</v>
      </c>
      <c r="T54">
        <v>168.15</v>
      </c>
      <c r="U54">
        <v>1</v>
      </c>
      <c r="X54" t="s">
        <v>86</v>
      </c>
      <c r="Y54">
        <v>0</v>
      </c>
      <c r="Z54">
        <v>0</v>
      </c>
      <c r="AA54">
        <v>1</v>
      </c>
      <c r="AB54">
        <v>1</v>
      </c>
      <c r="AC54">
        <f t="shared" si="3"/>
        <v>2.8169014084507043E-2</v>
      </c>
      <c r="AD54">
        <f t="shared" si="0"/>
        <v>1</v>
      </c>
      <c r="AE54">
        <f t="shared" si="4"/>
        <v>0</v>
      </c>
      <c r="AF54">
        <f t="shared" si="5"/>
        <v>1</v>
      </c>
      <c r="AG54">
        <f t="shared" si="6"/>
        <v>0</v>
      </c>
      <c r="AH54">
        <f t="shared" si="7"/>
        <v>1</v>
      </c>
      <c r="AI54">
        <f t="shared" si="8"/>
        <v>0</v>
      </c>
      <c r="AJ54">
        <f t="shared" si="9"/>
        <v>0</v>
      </c>
      <c r="AK54">
        <f t="shared" si="10"/>
        <v>1</v>
      </c>
      <c r="AL54">
        <f t="shared" si="11"/>
        <v>0</v>
      </c>
      <c r="AM54">
        <f t="shared" si="12"/>
        <v>1</v>
      </c>
      <c r="AN54">
        <f t="shared" si="13"/>
        <v>1</v>
      </c>
      <c r="AO54">
        <f t="shared" si="14"/>
        <v>0</v>
      </c>
      <c r="AP54">
        <f t="shared" si="15"/>
        <v>0</v>
      </c>
      <c r="AQ54">
        <f t="shared" si="16"/>
        <v>1</v>
      </c>
      <c r="AR54">
        <f t="shared" si="17"/>
        <v>0</v>
      </c>
      <c r="AS54">
        <f t="shared" si="18"/>
        <v>1</v>
      </c>
      <c r="AT54">
        <f t="shared" si="19"/>
        <v>0</v>
      </c>
      <c r="AU54">
        <f t="shared" si="20"/>
        <v>1</v>
      </c>
      <c r="AV54">
        <f t="shared" si="21"/>
        <v>1</v>
      </c>
      <c r="AW54">
        <f t="shared" si="22"/>
        <v>0</v>
      </c>
      <c r="AX54">
        <f t="shared" si="23"/>
        <v>0</v>
      </c>
      <c r="AY54">
        <f t="shared" si="1"/>
        <v>1</v>
      </c>
      <c r="AZ54">
        <f t="shared" si="24"/>
        <v>1</v>
      </c>
      <c r="BA54">
        <f t="shared" si="30"/>
        <v>0</v>
      </c>
      <c r="BB54">
        <f t="shared" si="31"/>
        <v>0</v>
      </c>
      <c r="BC54">
        <f t="shared" si="32"/>
        <v>0</v>
      </c>
      <c r="BD54">
        <f t="shared" si="28"/>
        <v>0.32111052907281296</v>
      </c>
      <c r="BE54">
        <f t="shared" si="29"/>
        <v>1.8071183953033268E-2</v>
      </c>
      <c r="BF54">
        <f t="shared" si="2"/>
        <v>1</v>
      </c>
    </row>
    <row r="55" spans="1:58" x14ac:dyDescent="0.25">
      <c r="A55" t="s">
        <v>87</v>
      </c>
      <c r="B55">
        <v>1</v>
      </c>
      <c r="C55">
        <v>0</v>
      </c>
      <c r="D55">
        <v>1</v>
      </c>
      <c r="E55">
        <v>1</v>
      </c>
      <c r="F55">
        <v>33</v>
      </c>
      <c r="G55">
        <v>1</v>
      </c>
      <c r="H55" t="s">
        <v>22</v>
      </c>
      <c r="I55" t="s">
        <v>22</v>
      </c>
      <c r="J55" t="s">
        <v>32</v>
      </c>
      <c r="K55" t="s">
        <v>32</v>
      </c>
      <c r="L55" t="s">
        <v>32</v>
      </c>
      <c r="M55" t="s">
        <v>32</v>
      </c>
      <c r="N55" t="s">
        <v>32</v>
      </c>
      <c r="O55" t="s">
        <v>32</v>
      </c>
      <c r="P55" t="s">
        <v>29</v>
      </c>
      <c r="Q55">
        <v>0</v>
      </c>
      <c r="R55" t="s">
        <v>43</v>
      </c>
      <c r="S55">
        <v>20.100000000000001</v>
      </c>
      <c r="T55">
        <v>579.4</v>
      </c>
      <c r="U55">
        <v>0</v>
      </c>
      <c r="X55" t="s">
        <v>87</v>
      </c>
      <c r="Y55">
        <v>1</v>
      </c>
      <c r="Z55">
        <v>0</v>
      </c>
      <c r="AA55">
        <v>1</v>
      </c>
      <c r="AB55">
        <v>1</v>
      </c>
      <c r="AC55">
        <f t="shared" si="3"/>
        <v>0.45070422535211269</v>
      </c>
      <c r="AD55">
        <f t="shared" si="0"/>
        <v>1</v>
      </c>
      <c r="AE55">
        <f t="shared" si="4"/>
        <v>0</v>
      </c>
      <c r="AF55">
        <f t="shared" si="5"/>
        <v>1</v>
      </c>
      <c r="AG55">
        <f t="shared" si="6"/>
        <v>0</v>
      </c>
      <c r="AH55">
        <f t="shared" si="7"/>
        <v>0</v>
      </c>
      <c r="AI55">
        <f t="shared" si="8"/>
        <v>1</v>
      </c>
      <c r="AJ55">
        <f t="shared" si="9"/>
        <v>0</v>
      </c>
      <c r="AK55">
        <f t="shared" si="10"/>
        <v>0</v>
      </c>
      <c r="AL55">
        <f t="shared" si="11"/>
        <v>0</v>
      </c>
      <c r="AM55">
        <f t="shared" si="12"/>
        <v>0</v>
      </c>
      <c r="AN55">
        <f t="shared" si="13"/>
        <v>0</v>
      </c>
      <c r="AO55">
        <f t="shared" si="14"/>
        <v>0</v>
      </c>
      <c r="AP55">
        <f t="shared" si="15"/>
        <v>0</v>
      </c>
      <c r="AQ55">
        <f t="shared" si="16"/>
        <v>0</v>
      </c>
      <c r="AR55">
        <f t="shared" si="17"/>
        <v>0</v>
      </c>
      <c r="AS55">
        <f t="shared" si="18"/>
        <v>0</v>
      </c>
      <c r="AT55">
        <f t="shared" si="19"/>
        <v>0</v>
      </c>
      <c r="AU55">
        <f t="shared" si="20"/>
        <v>0</v>
      </c>
      <c r="AV55">
        <f t="shared" si="21"/>
        <v>0</v>
      </c>
      <c r="AW55">
        <f t="shared" si="22"/>
        <v>1</v>
      </c>
      <c r="AX55">
        <f t="shared" si="23"/>
        <v>0</v>
      </c>
      <c r="AY55">
        <f t="shared" si="1"/>
        <v>0</v>
      </c>
      <c r="AZ55">
        <f t="shared" si="24"/>
        <v>0</v>
      </c>
      <c r="BA55">
        <f t="shared" si="30"/>
        <v>1</v>
      </c>
      <c r="BB55">
        <f t="shared" si="31"/>
        <v>0</v>
      </c>
      <c r="BC55">
        <f t="shared" si="32"/>
        <v>0</v>
      </c>
      <c r="BD55">
        <f t="shared" si="28"/>
        <v>6.2860136196961911E-3</v>
      </c>
      <c r="BE55">
        <f t="shared" si="29"/>
        <v>6.8370841487279843E-2</v>
      </c>
      <c r="BF55">
        <f t="shared" si="2"/>
        <v>0</v>
      </c>
    </row>
    <row r="56" spans="1:58" x14ac:dyDescent="0.25">
      <c r="A56" t="s">
        <v>88</v>
      </c>
      <c r="B56">
        <v>1</v>
      </c>
      <c r="C56">
        <v>1</v>
      </c>
      <c r="D56">
        <v>1</v>
      </c>
      <c r="E56">
        <v>0</v>
      </c>
      <c r="F56">
        <v>15</v>
      </c>
      <c r="G56">
        <v>1</v>
      </c>
      <c r="H56" t="s">
        <v>22</v>
      </c>
      <c r="I56" t="s">
        <v>24</v>
      </c>
      <c r="J56" t="s">
        <v>22</v>
      </c>
      <c r="K56" t="s">
        <v>23</v>
      </c>
      <c r="L56" t="s">
        <v>22</v>
      </c>
      <c r="M56" t="s">
        <v>22</v>
      </c>
      <c r="N56" t="s">
        <v>23</v>
      </c>
      <c r="O56" t="s">
        <v>23</v>
      </c>
      <c r="P56" t="s">
        <v>25</v>
      </c>
      <c r="Q56">
        <v>1</v>
      </c>
      <c r="R56" t="s">
        <v>34</v>
      </c>
      <c r="S56">
        <v>94.65</v>
      </c>
      <c r="T56">
        <v>1285.05</v>
      </c>
      <c r="U56">
        <v>0</v>
      </c>
      <c r="X56" t="s">
        <v>88</v>
      </c>
      <c r="Y56">
        <v>1</v>
      </c>
      <c r="Z56">
        <v>1</v>
      </c>
      <c r="AA56">
        <v>1</v>
      </c>
      <c r="AB56">
        <v>0</v>
      </c>
      <c r="AC56">
        <f t="shared" si="3"/>
        <v>0.19718309859154928</v>
      </c>
      <c r="AD56">
        <f t="shared" si="0"/>
        <v>1</v>
      </c>
      <c r="AE56">
        <f t="shared" si="4"/>
        <v>0</v>
      </c>
      <c r="AF56">
        <f t="shared" si="5"/>
        <v>1</v>
      </c>
      <c r="AG56">
        <f t="shared" si="6"/>
        <v>1</v>
      </c>
      <c r="AH56">
        <f t="shared" si="7"/>
        <v>0</v>
      </c>
      <c r="AI56">
        <f t="shared" si="8"/>
        <v>0</v>
      </c>
      <c r="AJ56">
        <f t="shared" si="9"/>
        <v>0</v>
      </c>
      <c r="AK56">
        <f t="shared" si="10"/>
        <v>1</v>
      </c>
      <c r="AL56">
        <f t="shared" si="11"/>
        <v>1</v>
      </c>
      <c r="AM56">
        <f t="shared" si="12"/>
        <v>0</v>
      </c>
      <c r="AN56">
        <f t="shared" si="13"/>
        <v>0</v>
      </c>
      <c r="AO56">
        <f t="shared" si="14"/>
        <v>1</v>
      </c>
      <c r="AP56">
        <f t="shared" si="15"/>
        <v>0</v>
      </c>
      <c r="AQ56">
        <f t="shared" si="16"/>
        <v>1</v>
      </c>
      <c r="AR56">
        <f t="shared" si="17"/>
        <v>1</v>
      </c>
      <c r="AS56">
        <f t="shared" si="18"/>
        <v>1</v>
      </c>
      <c r="AT56">
        <f t="shared" si="19"/>
        <v>1</v>
      </c>
      <c r="AU56">
        <f t="shared" si="20"/>
        <v>0</v>
      </c>
      <c r="AV56">
        <f t="shared" si="21"/>
        <v>1</v>
      </c>
      <c r="AW56">
        <f t="shared" si="22"/>
        <v>0</v>
      </c>
      <c r="AX56">
        <f t="shared" si="23"/>
        <v>0</v>
      </c>
      <c r="AY56">
        <f t="shared" si="1"/>
        <v>1</v>
      </c>
      <c r="AZ56">
        <f t="shared" si="24"/>
        <v>1</v>
      </c>
      <c r="BA56">
        <f t="shared" si="30"/>
        <v>0</v>
      </c>
      <c r="BB56">
        <f t="shared" si="31"/>
        <v>0</v>
      </c>
      <c r="BC56">
        <f t="shared" si="32"/>
        <v>0</v>
      </c>
      <c r="BD56">
        <f t="shared" si="28"/>
        <v>0.78732320586694604</v>
      </c>
      <c r="BE56">
        <f t="shared" si="29"/>
        <v>0.1546783268101761</v>
      </c>
      <c r="BF56">
        <f t="shared" si="2"/>
        <v>0</v>
      </c>
    </row>
    <row r="57" spans="1:58" x14ac:dyDescent="0.25">
      <c r="A57" t="s">
        <v>89</v>
      </c>
      <c r="B57">
        <v>1</v>
      </c>
      <c r="C57">
        <v>0</v>
      </c>
      <c r="D57">
        <v>0</v>
      </c>
      <c r="E57">
        <v>0</v>
      </c>
      <c r="F57">
        <v>1</v>
      </c>
      <c r="G57">
        <v>1</v>
      </c>
      <c r="H57" t="s">
        <v>22</v>
      </c>
      <c r="I57" t="s">
        <v>22</v>
      </c>
      <c r="J57" t="s">
        <v>32</v>
      </c>
      <c r="K57" t="s">
        <v>32</v>
      </c>
      <c r="L57" t="s">
        <v>32</v>
      </c>
      <c r="M57" t="s">
        <v>32</v>
      </c>
      <c r="N57" t="s">
        <v>32</v>
      </c>
      <c r="O57" t="s">
        <v>32</v>
      </c>
      <c r="P57" t="s">
        <v>25</v>
      </c>
      <c r="Q57">
        <v>0</v>
      </c>
      <c r="R57" t="s">
        <v>43</v>
      </c>
      <c r="S57">
        <v>20.399999999999999</v>
      </c>
      <c r="T57">
        <v>20.399999999999999</v>
      </c>
      <c r="U57">
        <v>1</v>
      </c>
      <c r="X57" t="s">
        <v>89</v>
      </c>
      <c r="Y57">
        <v>1</v>
      </c>
      <c r="Z57">
        <v>0</v>
      </c>
      <c r="AA57">
        <v>0</v>
      </c>
      <c r="AB57">
        <v>0</v>
      </c>
      <c r="AC57">
        <f t="shared" si="3"/>
        <v>0</v>
      </c>
      <c r="AD57">
        <f t="shared" si="0"/>
        <v>1</v>
      </c>
      <c r="AE57">
        <f t="shared" si="4"/>
        <v>0</v>
      </c>
      <c r="AF57">
        <f t="shared" si="5"/>
        <v>1</v>
      </c>
      <c r="AG57">
        <f t="shared" si="6"/>
        <v>0</v>
      </c>
      <c r="AH57">
        <f t="shared" si="7"/>
        <v>0</v>
      </c>
      <c r="AI57">
        <f t="shared" si="8"/>
        <v>1</v>
      </c>
      <c r="AJ57">
        <f t="shared" si="9"/>
        <v>0</v>
      </c>
      <c r="AK57">
        <f t="shared" si="10"/>
        <v>0</v>
      </c>
      <c r="AL57">
        <f t="shared" si="11"/>
        <v>0</v>
      </c>
      <c r="AM57">
        <f t="shared" si="12"/>
        <v>0</v>
      </c>
      <c r="AN57">
        <f t="shared" si="13"/>
        <v>0</v>
      </c>
      <c r="AO57">
        <f t="shared" si="14"/>
        <v>0</v>
      </c>
      <c r="AP57">
        <f t="shared" si="15"/>
        <v>0</v>
      </c>
      <c r="AQ57">
        <f t="shared" si="16"/>
        <v>0</v>
      </c>
      <c r="AR57">
        <f t="shared" si="17"/>
        <v>0</v>
      </c>
      <c r="AS57">
        <f t="shared" si="18"/>
        <v>0</v>
      </c>
      <c r="AT57">
        <f t="shared" si="19"/>
        <v>0</v>
      </c>
      <c r="AU57">
        <f t="shared" si="20"/>
        <v>0</v>
      </c>
      <c r="AV57">
        <f t="shared" si="21"/>
        <v>1</v>
      </c>
      <c r="AW57">
        <f t="shared" si="22"/>
        <v>0</v>
      </c>
      <c r="AX57">
        <f t="shared" si="23"/>
        <v>0</v>
      </c>
      <c r="AY57">
        <f t="shared" si="1"/>
        <v>0</v>
      </c>
      <c r="AZ57">
        <f t="shared" si="24"/>
        <v>0</v>
      </c>
      <c r="BA57">
        <f t="shared" si="30"/>
        <v>1</v>
      </c>
      <c r="BB57">
        <f t="shared" si="31"/>
        <v>0</v>
      </c>
      <c r="BC57">
        <f t="shared" si="32"/>
        <v>0</v>
      </c>
      <c r="BD57">
        <f t="shared" si="28"/>
        <v>9.4290204295442489E-3</v>
      </c>
      <c r="BE57">
        <f t="shared" si="29"/>
        <v>0</v>
      </c>
      <c r="BF57">
        <f t="shared" si="2"/>
        <v>1</v>
      </c>
    </row>
    <row r="58" spans="1:58" x14ac:dyDescent="0.25">
      <c r="A58" t="s">
        <v>90</v>
      </c>
      <c r="B58">
        <v>0</v>
      </c>
      <c r="C58">
        <v>0</v>
      </c>
      <c r="D58">
        <v>0</v>
      </c>
      <c r="E58">
        <v>1</v>
      </c>
      <c r="F58">
        <v>27</v>
      </c>
      <c r="G58">
        <v>1</v>
      </c>
      <c r="H58" t="s">
        <v>22</v>
      </c>
      <c r="I58" t="s">
        <v>22</v>
      </c>
      <c r="J58" t="s">
        <v>32</v>
      </c>
      <c r="K58" t="s">
        <v>32</v>
      </c>
      <c r="L58" t="s">
        <v>32</v>
      </c>
      <c r="M58" t="s">
        <v>32</v>
      </c>
      <c r="N58" t="s">
        <v>32</v>
      </c>
      <c r="O58" t="s">
        <v>32</v>
      </c>
      <c r="P58" t="s">
        <v>33</v>
      </c>
      <c r="Q58">
        <v>0</v>
      </c>
      <c r="R58" t="s">
        <v>30</v>
      </c>
      <c r="S58">
        <v>19.7</v>
      </c>
      <c r="T58">
        <v>509.3</v>
      </c>
      <c r="U58">
        <v>0</v>
      </c>
      <c r="X58" t="s">
        <v>90</v>
      </c>
      <c r="Y58">
        <v>0</v>
      </c>
      <c r="Z58">
        <v>0</v>
      </c>
      <c r="AA58">
        <v>0</v>
      </c>
      <c r="AB58">
        <v>1</v>
      </c>
      <c r="AC58">
        <f t="shared" si="3"/>
        <v>0.36619718309859156</v>
      </c>
      <c r="AD58">
        <f t="shared" si="0"/>
        <v>1</v>
      </c>
      <c r="AE58">
        <f t="shared" si="4"/>
        <v>0</v>
      </c>
      <c r="AF58">
        <f t="shared" si="5"/>
        <v>1</v>
      </c>
      <c r="AG58">
        <f t="shared" si="6"/>
        <v>0</v>
      </c>
      <c r="AH58">
        <f t="shared" si="7"/>
        <v>0</v>
      </c>
      <c r="AI58">
        <f t="shared" si="8"/>
        <v>1</v>
      </c>
      <c r="AJ58">
        <f t="shared" si="9"/>
        <v>0</v>
      </c>
      <c r="AK58">
        <f t="shared" si="10"/>
        <v>0</v>
      </c>
      <c r="AL58">
        <f t="shared" si="11"/>
        <v>0</v>
      </c>
      <c r="AM58">
        <f t="shared" si="12"/>
        <v>0</v>
      </c>
      <c r="AN58">
        <f t="shared" si="13"/>
        <v>0</v>
      </c>
      <c r="AO58">
        <f t="shared" si="14"/>
        <v>0</v>
      </c>
      <c r="AP58">
        <f t="shared" si="15"/>
        <v>0</v>
      </c>
      <c r="AQ58">
        <f t="shared" si="16"/>
        <v>0</v>
      </c>
      <c r="AR58">
        <f t="shared" si="17"/>
        <v>0</v>
      </c>
      <c r="AS58">
        <f t="shared" si="18"/>
        <v>0</v>
      </c>
      <c r="AT58">
        <f t="shared" si="19"/>
        <v>0</v>
      </c>
      <c r="AU58">
        <f t="shared" si="20"/>
        <v>0</v>
      </c>
      <c r="AV58">
        <f t="shared" si="21"/>
        <v>0</v>
      </c>
      <c r="AW58">
        <f t="shared" si="22"/>
        <v>0</v>
      </c>
      <c r="AX58">
        <f t="shared" si="23"/>
        <v>1</v>
      </c>
      <c r="AY58">
        <f t="shared" si="1"/>
        <v>0</v>
      </c>
      <c r="AZ58">
        <f t="shared" si="24"/>
        <v>0</v>
      </c>
      <c r="BA58">
        <f t="shared" si="30"/>
        <v>0</v>
      </c>
      <c r="BB58">
        <f t="shared" si="31"/>
        <v>0</v>
      </c>
      <c r="BC58">
        <f t="shared" si="32"/>
        <v>1</v>
      </c>
      <c r="BD58">
        <f t="shared" si="28"/>
        <v>2.095337873232051E-3</v>
      </c>
      <c r="BE58">
        <f t="shared" si="29"/>
        <v>5.9796966731898243E-2</v>
      </c>
      <c r="BF58">
        <f t="shared" si="2"/>
        <v>0</v>
      </c>
    </row>
    <row r="59" spans="1:58" x14ac:dyDescent="0.25">
      <c r="A59" t="s">
        <v>91</v>
      </c>
      <c r="B59">
        <v>0</v>
      </c>
      <c r="C59">
        <v>0</v>
      </c>
      <c r="D59">
        <v>1</v>
      </c>
      <c r="E59">
        <v>0</v>
      </c>
      <c r="F59">
        <v>59</v>
      </c>
      <c r="G59">
        <v>1</v>
      </c>
      <c r="H59" t="s">
        <v>23</v>
      </c>
      <c r="I59" t="s">
        <v>24</v>
      </c>
      <c r="J59" t="s">
        <v>23</v>
      </c>
      <c r="K59" t="s">
        <v>23</v>
      </c>
      <c r="L59" t="s">
        <v>23</v>
      </c>
      <c r="M59" t="s">
        <v>22</v>
      </c>
      <c r="N59" t="s">
        <v>23</v>
      </c>
      <c r="O59" t="s">
        <v>23</v>
      </c>
      <c r="P59" t="s">
        <v>29</v>
      </c>
      <c r="Q59">
        <v>1</v>
      </c>
      <c r="R59" t="s">
        <v>34</v>
      </c>
      <c r="S59">
        <v>110.15</v>
      </c>
      <c r="T59">
        <v>6448.05</v>
      </c>
      <c r="U59">
        <v>1</v>
      </c>
      <c r="X59" t="s">
        <v>91</v>
      </c>
      <c r="Y59">
        <v>0</v>
      </c>
      <c r="Z59">
        <v>0</v>
      </c>
      <c r="AA59">
        <v>1</v>
      </c>
      <c r="AB59">
        <v>0</v>
      </c>
      <c r="AC59">
        <f t="shared" si="3"/>
        <v>0.81690140845070425</v>
      </c>
      <c r="AD59">
        <f t="shared" si="0"/>
        <v>1</v>
      </c>
      <c r="AE59">
        <f t="shared" si="4"/>
        <v>1</v>
      </c>
      <c r="AF59">
        <f t="shared" si="5"/>
        <v>0</v>
      </c>
      <c r="AG59">
        <f t="shared" si="6"/>
        <v>1</v>
      </c>
      <c r="AH59">
        <f t="shared" si="7"/>
        <v>0</v>
      </c>
      <c r="AI59">
        <f t="shared" si="8"/>
        <v>0</v>
      </c>
      <c r="AJ59">
        <f t="shared" si="9"/>
        <v>1</v>
      </c>
      <c r="AK59">
        <f t="shared" si="10"/>
        <v>0</v>
      </c>
      <c r="AL59">
        <f t="shared" si="11"/>
        <v>1</v>
      </c>
      <c r="AM59">
        <f t="shared" si="12"/>
        <v>0</v>
      </c>
      <c r="AN59">
        <f t="shared" si="13"/>
        <v>1</v>
      </c>
      <c r="AO59">
        <f t="shared" si="14"/>
        <v>0</v>
      </c>
      <c r="AP59">
        <f t="shared" si="15"/>
        <v>0</v>
      </c>
      <c r="AQ59">
        <f t="shared" si="16"/>
        <v>1</v>
      </c>
      <c r="AR59">
        <f t="shared" si="17"/>
        <v>1</v>
      </c>
      <c r="AS59">
        <f t="shared" si="18"/>
        <v>1</v>
      </c>
      <c r="AT59">
        <f t="shared" si="19"/>
        <v>1</v>
      </c>
      <c r="AU59">
        <f t="shared" si="20"/>
        <v>0</v>
      </c>
      <c r="AV59">
        <f t="shared" si="21"/>
        <v>0</v>
      </c>
      <c r="AW59">
        <f t="shared" si="22"/>
        <v>1</v>
      </c>
      <c r="AX59">
        <f t="shared" si="23"/>
        <v>0</v>
      </c>
      <c r="AY59">
        <f t="shared" si="1"/>
        <v>1</v>
      </c>
      <c r="AZ59">
        <f t="shared" si="24"/>
        <v>1</v>
      </c>
      <c r="BA59">
        <f t="shared" si="30"/>
        <v>0</v>
      </c>
      <c r="BB59">
        <f t="shared" si="31"/>
        <v>0</v>
      </c>
      <c r="BC59">
        <f t="shared" si="32"/>
        <v>0</v>
      </c>
      <c r="BD59">
        <f t="shared" si="28"/>
        <v>0.94971189104243059</v>
      </c>
      <c r="BE59">
        <f t="shared" si="29"/>
        <v>0.78616071428571432</v>
      </c>
      <c r="BF59">
        <f t="shared" si="2"/>
        <v>1</v>
      </c>
    </row>
    <row r="60" spans="1:58" x14ac:dyDescent="0.25">
      <c r="A60" t="s">
        <v>92</v>
      </c>
      <c r="B60">
        <v>1</v>
      </c>
      <c r="C60">
        <v>0</v>
      </c>
      <c r="D60">
        <v>0</v>
      </c>
      <c r="E60">
        <v>0</v>
      </c>
      <c r="F60">
        <v>68</v>
      </c>
      <c r="G60">
        <v>0</v>
      </c>
      <c r="H60" t="s">
        <v>39</v>
      </c>
      <c r="I60" t="s">
        <v>28</v>
      </c>
      <c r="J60" t="s">
        <v>23</v>
      </c>
      <c r="K60" t="s">
        <v>22</v>
      </c>
      <c r="L60" t="s">
        <v>23</v>
      </c>
      <c r="M60" t="s">
        <v>23</v>
      </c>
      <c r="N60" t="s">
        <v>22</v>
      </c>
      <c r="O60" t="s">
        <v>22</v>
      </c>
      <c r="P60" t="s">
        <v>33</v>
      </c>
      <c r="Q60">
        <v>0</v>
      </c>
      <c r="R60" t="s">
        <v>43</v>
      </c>
      <c r="S60">
        <v>38.9</v>
      </c>
      <c r="T60">
        <v>2719.2</v>
      </c>
      <c r="U60">
        <v>0</v>
      </c>
      <c r="X60" t="s">
        <v>92</v>
      </c>
      <c r="Y60">
        <v>1</v>
      </c>
      <c r="Z60">
        <v>0</v>
      </c>
      <c r="AA60">
        <v>0</v>
      </c>
      <c r="AB60">
        <v>0</v>
      </c>
      <c r="AC60">
        <f t="shared" si="3"/>
        <v>0.94366197183098588</v>
      </c>
      <c r="AD60">
        <f t="shared" si="0"/>
        <v>0</v>
      </c>
      <c r="AE60">
        <f t="shared" si="4"/>
        <v>0</v>
      </c>
      <c r="AF60">
        <f t="shared" si="5"/>
        <v>0</v>
      </c>
      <c r="AG60">
        <f t="shared" si="6"/>
        <v>0</v>
      </c>
      <c r="AH60">
        <f t="shared" si="7"/>
        <v>1</v>
      </c>
      <c r="AI60">
        <f t="shared" si="8"/>
        <v>0</v>
      </c>
      <c r="AJ60">
        <f t="shared" si="9"/>
        <v>1</v>
      </c>
      <c r="AK60">
        <f t="shared" si="10"/>
        <v>0</v>
      </c>
      <c r="AL60">
        <f t="shared" si="11"/>
        <v>0</v>
      </c>
      <c r="AM60">
        <f t="shared" si="12"/>
        <v>1</v>
      </c>
      <c r="AN60">
        <f t="shared" si="13"/>
        <v>1</v>
      </c>
      <c r="AO60">
        <f t="shared" si="14"/>
        <v>0</v>
      </c>
      <c r="AP60">
        <f t="shared" si="15"/>
        <v>1</v>
      </c>
      <c r="AQ60">
        <f t="shared" si="16"/>
        <v>0</v>
      </c>
      <c r="AR60">
        <f t="shared" si="17"/>
        <v>0</v>
      </c>
      <c r="AS60">
        <f t="shared" si="18"/>
        <v>0</v>
      </c>
      <c r="AT60">
        <f t="shared" si="19"/>
        <v>0</v>
      </c>
      <c r="AU60">
        <f t="shared" si="20"/>
        <v>1</v>
      </c>
      <c r="AV60">
        <f t="shared" si="21"/>
        <v>0</v>
      </c>
      <c r="AW60">
        <f t="shared" si="22"/>
        <v>0</v>
      </c>
      <c r="AX60">
        <f t="shared" si="23"/>
        <v>1</v>
      </c>
      <c r="AY60">
        <f t="shared" si="1"/>
        <v>0</v>
      </c>
      <c r="AZ60">
        <f t="shared" si="24"/>
        <v>0</v>
      </c>
      <c r="BA60">
        <f t="shared" si="30"/>
        <v>1</v>
      </c>
      <c r="BB60">
        <f t="shared" si="31"/>
        <v>0</v>
      </c>
      <c r="BC60">
        <f t="shared" si="32"/>
        <v>0</v>
      </c>
      <c r="BD60">
        <f t="shared" si="28"/>
        <v>0.20324777370350966</v>
      </c>
      <c r="BE60">
        <f t="shared" si="29"/>
        <v>0.33008806262230916</v>
      </c>
      <c r="BF60">
        <f t="shared" si="2"/>
        <v>0</v>
      </c>
    </row>
    <row r="61" spans="1:58" x14ac:dyDescent="0.25">
      <c r="A61" t="s">
        <v>93</v>
      </c>
      <c r="B61">
        <v>0</v>
      </c>
      <c r="C61">
        <v>0</v>
      </c>
      <c r="D61">
        <v>0</v>
      </c>
      <c r="E61">
        <v>0</v>
      </c>
      <c r="F61">
        <v>57</v>
      </c>
      <c r="G61">
        <v>1</v>
      </c>
      <c r="H61" t="s">
        <v>23</v>
      </c>
      <c r="I61" t="s">
        <v>24</v>
      </c>
      <c r="J61" t="s">
        <v>22</v>
      </c>
      <c r="K61" t="s">
        <v>22</v>
      </c>
      <c r="L61" t="s">
        <v>22</v>
      </c>
      <c r="M61" t="s">
        <v>22</v>
      </c>
      <c r="N61" t="s">
        <v>23</v>
      </c>
      <c r="O61" t="s">
        <v>22</v>
      </c>
      <c r="P61" t="s">
        <v>29</v>
      </c>
      <c r="Q61">
        <v>1</v>
      </c>
      <c r="R61" t="s">
        <v>34</v>
      </c>
      <c r="S61">
        <v>86.9</v>
      </c>
      <c r="T61">
        <v>4939.25</v>
      </c>
      <c r="U61">
        <v>0</v>
      </c>
      <c r="X61" t="s">
        <v>93</v>
      </c>
      <c r="Y61">
        <v>0</v>
      </c>
      <c r="Z61">
        <v>0</v>
      </c>
      <c r="AA61">
        <v>0</v>
      </c>
      <c r="AB61">
        <v>0</v>
      </c>
      <c r="AC61">
        <f t="shared" si="3"/>
        <v>0.78873239436619713</v>
      </c>
      <c r="AD61">
        <f t="shared" si="0"/>
        <v>1</v>
      </c>
      <c r="AE61">
        <f t="shared" si="4"/>
        <v>1</v>
      </c>
      <c r="AF61">
        <f t="shared" si="5"/>
        <v>0</v>
      </c>
      <c r="AG61">
        <f t="shared" si="6"/>
        <v>1</v>
      </c>
      <c r="AH61">
        <f t="shared" si="7"/>
        <v>0</v>
      </c>
      <c r="AI61">
        <f t="shared" si="8"/>
        <v>0</v>
      </c>
      <c r="AJ61">
        <f t="shared" si="9"/>
        <v>0</v>
      </c>
      <c r="AK61">
        <f t="shared" si="10"/>
        <v>1</v>
      </c>
      <c r="AL61">
        <f t="shared" si="11"/>
        <v>0</v>
      </c>
      <c r="AM61">
        <f t="shared" si="12"/>
        <v>1</v>
      </c>
      <c r="AN61">
        <f t="shared" si="13"/>
        <v>0</v>
      </c>
      <c r="AO61">
        <f t="shared" si="14"/>
        <v>1</v>
      </c>
      <c r="AP61">
        <f t="shared" si="15"/>
        <v>0</v>
      </c>
      <c r="AQ61">
        <f t="shared" si="16"/>
        <v>1</v>
      </c>
      <c r="AR61">
        <f t="shared" si="17"/>
        <v>1</v>
      </c>
      <c r="AS61">
        <f t="shared" si="18"/>
        <v>1</v>
      </c>
      <c r="AT61">
        <f t="shared" si="19"/>
        <v>0</v>
      </c>
      <c r="AU61">
        <f t="shared" si="20"/>
        <v>1</v>
      </c>
      <c r="AV61">
        <f t="shared" si="21"/>
        <v>0</v>
      </c>
      <c r="AW61">
        <f t="shared" si="22"/>
        <v>1</v>
      </c>
      <c r="AX61">
        <f t="shared" si="23"/>
        <v>0</v>
      </c>
      <c r="AY61">
        <f t="shared" si="1"/>
        <v>1</v>
      </c>
      <c r="AZ61">
        <f t="shared" si="24"/>
        <v>1</v>
      </c>
      <c r="BA61">
        <f t="shared" si="30"/>
        <v>0</v>
      </c>
      <c r="BB61">
        <f t="shared" si="31"/>
        <v>0</v>
      </c>
      <c r="BC61">
        <f t="shared" si="32"/>
        <v>0</v>
      </c>
      <c r="BD61">
        <f t="shared" si="28"/>
        <v>0.70612886327920377</v>
      </c>
      <c r="BE61">
        <f t="shared" si="29"/>
        <v>0.60162059686888458</v>
      </c>
      <c r="BF61">
        <f t="shared" si="2"/>
        <v>0</v>
      </c>
    </row>
    <row r="62" spans="1:58" x14ac:dyDescent="0.25">
      <c r="A62" t="s">
        <v>94</v>
      </c>
      <c r="B62">
        <v>1</v>
      </c>
      <c r="C62">
        <v>0</v>
      </c>
      <c r="D62">
        <v>1</v>
      </c>
      <c r="E62">
        <v>1</v>
      </c>
      <c r="F62">
        <v>70</v>
      </c>
      <c r="G62">
        <v>1</v>
      </c>
      <c r="H62" t="s">
        <v>23</v>
      </c>
      <c r="I62" t="s">
        <v>28</v>
      </c>
      <c r="J62" t="s">
        <v>23</v>
      </c>
      <c r="K62" t="s">
        <v>23</v>
      </c>
      <c r="L62" t="s">
        <v>22</v>
      </c>
      <c r="M62" t="s">
        <v>22</v>
      </c>
      <c r="N62" t="s">
        <v>23</v>
      </c>
      <c r="O62" t="s">
        <v>22</v>
      </c>
      <c r="P62" t="s">
        <v>33</v>
      </c>
      <c r="Q62">
        <v>1</v>
      </c>
      <c r="R62" t="s">
        <v>30</v>
      </c>
      <c r="S62">
        <v>69.2</v>
      </c>
      <c r="T62">
        <v>4872.3500000000004</v>
      </c>
      <c r="U62">
        <v>0</v>
      </c>
      <c r="X62" t="s">
        <v>94</v>
      </c>
      <c r="Y62">
        <v>1</v>
      </c>
      <c r="Z62">
        <v>0</v>
      </c>
      <c r="AA62">
        <v>1</v>
      </c>
      <c r="AB62">
        <v>1</v>
      </c>
      <c r="AC62">
        <f t="shared" si="3"/>
        <v>0.971830985915493</v>
      </c>
      <c r="AD62">
        <f t="shared" si="0"/>
        <v>1</v>
      </c>
      <c r="AE62">
        <f t="shared" si="4"/>
        <v>1</v>
      </c>
      <c r="AF62">
        <f t="shared" si="5"/>
        <v>0</v>
      </c>
      <c r="AG62">
        <f t="shared" si="6"/>
        <v>0</v>
      </c>
      <c r="AH62">
        <f t="shared" si="7"/>
        <v>1</v>
      </c>
      <c r="AI62">
        <f t="shared" si="8"/>
        <v>0</v>
      </c>
      <c r="AJ62">
        <f t="shared" si="9"/>
        <v>1</v>
      </c>
      <c r="AK62">
        <f t="shared" si="10"/>
        <v>0</v>
      </c>
      <c r="AL62">
        <f t="shared" si="11"/>
        <v>1</v>
      </c>
      <c r="AM62">
        <f t="shared" si="12"/>
        <v>0</v>
      </c>
      <c r="AN62">
        <f t="shared" si="13"/>
        <v>0</v>
      </c>
      <c r="AO62">
        <f t="shared" si="14"/>
        <v>1</v>
      </c>
      <c r="AP62">
        <f t="shared" si="15"/>
        <v>0</v>
      </c>
      <c r="AQ62">
        <f t="shared" si="16"/>
        <v>1</v>
      </c>
      <c r="AR62">
        <f t="shared" si="17"/>
        <v>1</v>
      </c>
      <c r="AS62">
        <f t="shared" si="18"/>
        <v>1</v>
      </c>
      <c r="AT62">
        <f t="shared" si="19"/>
        <v>0</v>
      </c>
      <c r="AU62">
        <f t="shared" si="20"/>
        <v>1</v>
      </c>
      <c r="AV62">
        <f t="shared" si="21"/>
        <v>0</v>
      </c>
      <c r="AW62">
        <f t="shared" si="22"/>
        <v>0</v>
      </c>
      <c r="AX62">
        <f t="shared" si="23"/>
        <v>1</v>
      </c>
      <c r="AY62">
        <f t="shared" si="1"/>
        <v>1</v>
      </c>
      <c r="AZ62">
        <f t="shared" si="24"/>
        <v>0</v>
      </c>
      <c r="BA62">
        <f t="shared" si="30"/>
        <v>0</v>
      </c>
      <c r="BB62">
        <f t="shared" si="31"/>
        <v>0</v>
      </c>
      <c r="BC62">
        <f t="shared" si="32"/>
        <v>1</v>
      </c>
      <c r="BD62">
        <f t="shared" si="28"/>
        <v>0.52069146149816659</v>
      </c>
      <c r="BE62">
        <f t="shared" si="29"/>
        <v>0.59343811154598836</v>
      </c>
      <c r="BF62">
        <f t="shared" si="2"/>
        <v>0</v>
      </c>
    </row>
    <row r="63" spans="1:58" x14ac:dyDescent="0.25">
      <c r="A63" t="s">
        <v>95</v>
      </c>
      <c r="B63">
        <v>0</v>
      </c>
      <c r="C63">
        <v>0</v>
      </c>
      <c r="D63">
        <v>1</v>
      </c>
      <c r="E63">
        <v>1</v>
      </c>
      <c r="F63">
        <v>67</v>
      </c>
      <c r="G63">
        <v>1</v>
      </c>
      <c r="H63" t="s">
        <v>22</v>
      </c>
      <c r="I63" t="s">
        <v>28</v>
      </c>
      <c r="J63" t="s">
        <v>23</v>
      </c>
      <c r="K63" t="s">
        <v>23</v>
      </c>
      <c r="L63" t="s">
        <v>23</v>
      </c>
      <c r="M63" t="s">
        <v>22</v>
      </c>
      <c r="N63" t="s">
        <v>23</v>
      </c>
      <c r="O63" t="s">
        <v>23</v>
      </c>
      <c r="P63" t="s">
        <v>33</v>
      </c>
      <c r="Q63">
        <v>0</v>
      </c>
      <c r="R63" t="s">
        <v>30</v>
      </c>
      <c r="S63">
        <v>81.349999999999994</v>
      </c>
      <c r="T63">
        <v>5398.6</v>
      </c>
      <c r="U63">
        <v>0</v>
      </c>
      <c r="X63" t="s">
        <v>95</v>
      </c>
      <c r="Y63">
        <v>0</v>
      </c>
      <c r="Z63">
        <v>0</v>
      </c>
      <c r="AA63">
        <v>1</v>
      </c>
      <c r="AB63">
        <v>1</v>
      </c>
      <c r="AC63">
        <f t="shared" si="3"/>
        <v>0.92957746478873238</v>
      </c>
      <c r="AD63">
        <f t="shared" si="0"/>
        <v>1</v>
      </c>
      <c r="AE63">
        <f t="shared" si="4"/>
        <v>0</v>
      </c>
      <c r="AF63">
        <f t="shared" si="5"/>
        <v>1</v>
      </c>
      <c r="AG63">
        <f t="shared" si="6"/>
        <v>0</v>
      </c>
      <c r="AH63">
        <f t="shared" si="7"/>
        <v>1</v>
      </c>
      <c r="AI63">
        <f t="shared" si="8"/>
        <v>0</v>
      </c>
      <c r="AJ63">
        <f t="shared" si="9"/>
        <v>1</v>
      </c>
      <c r="AK63">
        <f t="shared" si="10"/>
        <v>0</v>
      </c>
      <c r="AL63">
        <f t="shared" si="11"/>
        <v>1</v>
      </c>
      <c r="AM63">
        <f t="shared" si="12"/>
        <v>0</v>
      </c>
      <c r="AN63">
        <f t="shared" si="13"/>
        <v>1</v>
      </c>
      <c r="AO63">
        <f t="shared" si="14"/>
        <v>0</v>
      </c>
      <c r="AP63">
        <f t="shared" si="15"/>
        <v>0</v>
      </c>
      <c r="AQ63">
        <f t="shared" si="16"/>
        <v>1</v>
      </c>
      <c r="AR63">
        <f t="shared" si="17"/>
        <v>1</v>
      </c>
      <c r="AS63">
        <f t="shared" si="18"/>
        <v>1</v>
      </c>
      <c r="AT63">
        <f t="shared" si="19"/>
        <v>1</v>
      </c>
      <c r="AU63">
        <f t="shared" si="20"/>
        <v>0</v>
      </c>
      <c r="AV63">
        <f t="shared" si="21"/>
        <v>0</v>
      </c>
      <c r="AW63">
        <f t="shared" si="22"/>
        <v>0</v>
      </c>
      <c r="AX63">
        <f t="shared" si="23"/>
        <v>1</v>
      </c>
      <c r="AY63">
        <f t="shared" si="1"/>
        <v>0</v>
      </c>
      <c r="AZ63">
        <f t="shared" si="24"/>
        <v>0</v>
      </c>
      <c r="BA63">
        <f t="shared" si="30"/>
        <v>0</v>
      </c>
      <c r="BB63">
        <f t="shared" si="31"/>
        <v>0</v>
      </c>
      <c r="BC63">
        <f t="shared" si="32"/>
        <v>1</v>
      </c>
      <c r="BD63">
        <f t="shared" si="28"/>
        <v>0.64798323729701401</v>
      </c>
      <c r="BE63">
        <f t="shared" si="29"/>
        <v>0.65780332681017617</v>
      </c>
      <c r="BF63">
        <f t="shared" si="2"/>
        <v>0</v>
      </c>
    </row>
    <row r="64" spans="1:58" x14ac:dyDescent="0.25">
      <c r="A64" t="s">
        <v>96</v>
      </c>
      <c r="B64">
        <v>1</v>
      </c>
      <c r="C64">
        <v>0</v>
      </c>
      <c r="D64">
        <v>0</v>
      </c>
      <c r="E64">
        <v>0</v>
      </c>
      <c r="F64">
        <v>2</v>
      </c>
      <c r="G64">
        <v>1</v>
      </c>
      <c r="H64" t="s">
        <v>22</v>
      </c>
      <c r="I64" t="s">
        <v>24</v>
      </c>
      <c r="J64" t="s">
        <v>22</v>
      </c>
      <c r="K64" t="s">
        <v>22</v>
      </c>
      <c r="L64" t="s">
        <v>22</v>
      </c>
      <c r="M64" t="s">
        <v>22</v>
      </c>
      <c r="N64" t="s">
        <v>22</v>
      </c>
      <c r="O64" t="s">
        <v>22</v>
      </c>
      <c r="P64" t="s">
        <v>25</v>
      </c>
      <c r="Q64">
        <v>1</v>
      </c>
      <c r="R64" t="s">
        <v>34</v>
      </c>
      <c r="S64">
        <v>70.7</v>
      </c>
      <c r="T64">
        <v>151.65</v>
      </c>
      <c r="U64">
        <v>1</v>
      </c>
      <c r="X64" t="s">
        <v>96</v>
      </c>
      <c r="Y64">
        <v>1</v>
      </c>
      <c r="Z64">
        <v>0</v>
      </c>
      <c r="AA64">
        <v>0</v>
      </c>
      <c r="AB64">
        <v>0</v>
      </c>
      <c r="AC64">
        <f t="shared" si="3"/>
        <v>1.4084507042253521E-2</v>
      </c>
      <c r="AD64">
        <f t="shared" si="0"/>
        <v>1</v>
      </c>
      <c r="AE64">
        <f t="shared" si="4"/>
        <v>0</v>
      </c>
      <c r="AF64">
        <f t="shared" si="5"/>
        <v>1</v>
      </c>
      <c r="AG64">
        <f t="shared" si="6"/>
        <v>1</v>
      </c>
      <c r="AH64">
        <f t="shared" si="7"/>
        <v>0</v>
      </c>
      <c r="AI64">
        <f t="shared" si="8"/>
        <v>0</v>
      </c>
      <c r="AJ64">
        <f t="shared" si="9"/>
        <v>0</v>
      </c>
      <c r="AK64">
        <f t="shared" si="10"/>
        <v>1</v>
      </c>
      <c r="AL64">
        <f t="shared" si="11"/>
        <v>0</v>
      </c>
      <c r="AM64">
        <f t="shared" si="12"/>
        <v>1</v>
      </c>
      <c r="AN64">
        <f t="shared" si="13"/>
        <v>0</v>
      </c>
      <c r="AO64">
        <f t="shared" si="14"/>
        <v>1</v>
      </c>
      <c r="AP64">
        <f t="shared" si="15"/>
        <v>0</v>
      </c>
      <c r="AQ64">
        <f t="shared" si="16"/>
        <v>1</v>
      </c>
      <c r="AR64">
        <f t="shared" si="17"/>
        <v>0</v>
      </c>
      <c r="AS64">
        <f t="shared" si="18"/>
        <v>1</v>
      </c>
      <c r="AT64">
        <f t="shared" si="19"/>
        <v>0</v>
      </c>
      <c r="AU64">
        <f t="shared" si="20"/>
        <v>1</v>
      </c>
      <c r="AV64">
        <f t="shared" si="21"/>
        <v>1</v>
      </c>
      <c r="AW64">
        <f t="shared" si="22"/>
        <v>0</v>
      </c>
      <c r="AX64">
        <f t="shared" si="23"/>
        <v>0</v>
      </c>
      <c r="AY64">
        <f t="shared" si="1"/>
        <v>1</v>
      </c>
      <c r="AZ64">
        <f t="shared" si="24"/>
        <v>1</v>
      </c>
      <c r="BA64">
        <f t="shared" si="30"/>
        <v>0</v>
      </c>
      <c r="BB64">
        <f t="shared" si="31"/>
        <v>0</v>
      </c>
      <c r="BC64">
        <f t="shared" si="32"/>
        <v>0</v>
      </c>
      <c r="BD64">
        <f t="shared" si="28"/>
        <v>0.53640649554740705</v>
      </c>
      <c r="BE64">
        <f t="shared" si="29"/>
        <v>1.6053082191780824E-2</v>
      </c>
      <c r="BF64">
        <f t="shared" si="2"/>
        <v>1</v>
      </c>
    </row>
    <row r="65" spans="1:58" x14ac:dyDescent="0.25">
      <c r="A65" t="s">
        <v>97</v>
      </c>
      <c r="B65">
        <v>1</v>
      </c>
      <c r="C65">
        <v>0</v>
      </c>
      <c r="D65">
        <v>0</v>
      </c>
      <c r="E65">
        <v>0</v>
      </c>
      <c r="F65">
        <v>50</v>
      </c>
      <c r="G65">
        <v>1</v>
      </c>
      <c r="H65" t="s">
        <v>22</v>
      </c>
      <c r="I65" t="s">
        <v>22</v>
      </c>
      <c r="J65" t="s">
        <v>32</v>
      </c>
      <c r="K65" t="s">
        <v>32</v>
      </c>
      <c r="L65" t="s">
        <v>32</v>
      </c>
      <c r="M65" t="s">
        <v>32</v>
      </c>
      <c r="N65" t="s">
        <v>32</v>
      </c>
      <c r="O65" t="s">
        <v>32</v>
      </c>
      <c r="P65" t="s">
        <v>29</v>
      </c>
      <c r="Q65">
        <v>0</v>
      </c>
      <c r="R65" t="s">
        <v>26</v>
      </c>
      <c r="S65">
        <v>19.75</v>
      </c>
      <c r="T65">
        <v>989.05</v>
      </c>
      <c r="U65">
        <v>0</v>
      </c>
      <c r="X65" t="s">
        <v>97</v>
      </c>
      <c r="Y65">
        <v>1</v>
      </c>
      <c r="Z65">
        <v>0</v>
      </c>
      <c r="AA65">
        <v>0</v>
      </c>
      <c r="AB65">
        <v>0</v>
      </c>
      <c r="AC65">
        <f t="shared" si="3"/>
        <v>0.6901408450704225</v>
      </c>
      <c r="AD65">
        <f t="shared" si="0"/>
        <v>1</v>
      </c>
      <c r="AE65">
        <f t="shared" si="4"/>
        <v>0</v>
      </c>
      <c r="AF65">
        <f t="shared" si="5"/>
        <v>1</v>
      </c>
      <c r="AG65">
        <f t="shared" si="6"/>
        <v>0</v>
      </c>
      <c r="AH65">
        <f t="shared" si="7"/>
        <v>0</v>
      </c>
      <c r="AI65">
        <f t="shared" si="8"/>
        <v>1</v>
      </c>
      <c r="AJ65">
        <f t="shared" si="9"/>
        <v>0</v>
      </c>
      <c r="AK65">
        <f t="shared" si="10"/>
        <v>0</v>
      </c>
      <c r="AL65">
        <f t="shared" si="11"/>
        <v>0</v>
      </c>
      <c r="AM65">
        <f t="shared" si="12"/>
        <v>0</v>
      </c>
      <c r="AN65">
        <f t="shared" si="13"/>
        <v>0</v>
      </c>
      <c r="AO65">
        <f t="shared" si="14"/>
        <v>0</v>
      </c>
      <c r="AP65">
        <f t="shared" si="15"/>
        <v>0</v>
      </c>
      <c r="AQ65">
        <f t="shared" si="16"/>
        <v>0</v>
      </c>
      <c r="AR65">
        <f t="shared" si="17"/>
        <v>0</v>
      </c>
      <c r="AS65">
        <f t="shared" si="18"/>
        <v>0</v>
      </c>
      <c r="AT65">
        <f t="shared" si="19"/>
        <v>0</v>
      </c>
      <c r="AU65">
        <f t="shared" si="20"/>
        <v>0</v>
      </c>
      <c r="AV65">
        <f t="shared" si="21"/>
        <v>0</v>
      </c>
      <c r="AW65">
        <f t="shared" si="22"/>
        <v>1</v>
      </c>
      <c r="AX65">
        <f t="shared" si="23"/>
        <v>0</v>
      </c>
      <c r="AY65">
        <f t="shared" si="1"/>
        <v>0</v>
      </c>
      <c r="AZ65">
        <f t="shared" si="24"/>
        <v>0</v>
      </c>
      <c r="BA65">
        <f t="shared" si="30"/>
        <v>0</v>
      </c>
      <c r="BB65">
        <f t="shared" si="31"/>
        <v>1</v>
      </c>
      <c r="BC65">
        <f t="shared" si="32"/>
        <v>0</v>
      </c>
      <c r="BD65">
        <f t="shared" si="28"/>
        <v>2.6191723415400735E-3</v>
      </c>
      <c r="BE65">
        <f t="shared" si="29"/>
        <v>0.11847480430528376</v>
      </c>
      <c r="BF65">
        <f t="shared" si="2"/>
        <v>0</v>
      </c>
    </row>
    <row r="66" spans="1:58" x14ac:dyDescent="0.25">
      <c r="A66" t="s">
        <v>98</v>
      </c>
      <c r="B66">
        <v>0</v>
      </c>
      <c r="C66">
        <v>0</v>
      </c>
      <c r="D66">
        <v>1</v>
      </c>
      <c r="E66">
        <v>1</v>
      </c>
      <c r="F66">
        <v>71</v>
      </c>
      <c r="G66">
        <v>1</v>
      </c>
      <c r="H66" t="s">
        <v>23</v>
      </c>
      <c r="I66" t="s">
        <v>28</v>
      </c>
      <c r="J66" t="s">
        <v>23</v>
      </c>
      <c r="K66" t="s">
        <v>23</v>
      </c>
      <c r="L66" t="s">
        <v>23</v>
      </c>
      <c r="M66" t="s">
        <v>23</v>
      </c>
      <c r="N66" t="s">
        <v>23</v>
      </c>
      <c r="O66" t="s">
        <v>23</v>
      </c>
      <c r="P66" t="s">
        <v>33</v>
      </c>
      <c r="Q66">
        <v>0</v>
      </c>
      <c r="R66" t="s">
        <v>30</v>
      </c>
      <c r="S66">
        <v>89.9</v>
      </c>
      <c r="T66">
        <v>6457.15</v>
      </c>
      <c r="U66">
        <v>0</v>
      </c>
      <c r="X66" t="s">
        <v>98</v>
      </c>
      <c r="Y66">
        <v>0</v>
      </c>
      <c r="Z66">
        <v>0</v>
      </c>
      <c r="AA66">
        <v>1</v>
      </c>
      <c r="AB66">
        <v>1</v>
      </c>
      <c r="AC66">
        <f t="shared" si="3"/>
        <v>0.9859154929577465</v>
      </c>
      <c r="AD66">
        <f t="shared" ref="AD66:AD101" si="33">G66</f>
        <v>1</v>
      </c>
      <c r="AE66">
        <f t="shared" si="4"/>
        <v>1</v>
      </c>
      <c r="AF66">
        <f t="shared" si="5"/>
        <v>0</v>
      </c>
      <c r="AG66">
        <f t="shared" si="6"/>
        <v>0</v>
      </c>
      <c r="AH66">
        <f t="shared" si="7"/>
        <v>1</v>
      </c>
      <c r="AI66">
        <f t="shared" si="8"/>
        <v>0</v>
      </c>
      <c r="AJ66">
        <f t="shared" si="9"/>
        <v>1</v>
      </c>
      <c r="AK66">
        <f t="shared" si="10"/>
        <v>0</v>
      </c>
      <c r="AL66">
        <f t="shared" si="11"/>
        <v>1</v>
      </c>
      <c r="AM66">
        <f t="shared" si="12"/>
        <v>0</v>
      </c>
      <c r="AN66">
        <f t="shared" si="13"/>
        <v>1</v>
      </c>
      <c r="AO66">
        <f t="shared" si="14"/>
        <v>0</v>
      </c>
      <c r="AP66">
        <f t="shared" si="15"/>
        <v>1</v>
      </c>
      <c r="AQ66">
        <f t="shared" si="16"/>
        <v>0</v>
      </c>
      <c r="AR66">
        <f t="shared" si="17"/>
        <v>1</v>
      </c>
      <c r="AS66">
        <f t="shared" si="18"/>
        <v>0</v>
      </c>
      <c r="AT66">
        <f t="shared" si="19"/>
        <v>1</v>
      </c>
      <c r="AU66">
        <f t="shared" si="20"/>
        <v>0</v>
      </c>
      <c r="AV66">
        <f t="shared" si="21"/>
        <v>0</v>
      </c>
      <c r="AW66">
        <f t="shared" si="22"/>
        <v>0</v>
      </c>
      <c r="AX66">
        <f t="shared" si="23"/>
        <v>1</v>
      </c>
      <c r="AY66">
        <f t="shared" ref="AY66:AY101" si="34">Q66</f>
        <v>0</v>
      </c>
      <c r="AZ66">
        <f t="shared" si="24"/>
        <v>0</v>
      </c>
      <c r="BA66">
        <f t="shared" si="30"/>
        <v>0</v>
      </c>
      <c r="BB66">
        <f t="shared" si="31"/>
        <v>0</v>
      </c>
      <c r="BC66">
        <f t="shared" si="32"/>
        <v>1</v>
      </c>
      <c r="BD66">
        <f t="shared" si="28"/>
        <v>0.73755893137768469</v>
      </c>
      <c r="BE66">
        <f t="shared" si="29"/>
        <v>0.78727372798434447</v>
      </c>
      <c r="BF66">
        <f t="shared" ref="BF66:BF101" si="35">U66</f>
        <v>0</v>
      </c>
    </row>
    <row r="67" spans="1:58" x14ac:dyDescent="0.25">
      <c r="A67" t="s">
        <v>99</v>
      </c>
      <c r="B67">
        <v>0</v>
      </c>
      <c r="C67">
        <v>0</v>
      </c>
      <c r="D67">
        <v>0</v>
      </c>
      <c r="E67">
        <v>0</v>
      </c>
      <c r="F67">
        <v>37</v>
      </c>
      <c r="G67">
        <v>1</v>
      </c>
      <c r="H67" t="s">
        <v>22</v>
      </c>
      <c r="I67" t="s">
        <v>22</v>
      </c>
      <c r="J67" t="s">
        <v>32</v>
      </c>
      <c r="K67" t="s">
        <v>32</v>
      </c>
      <c r="L67" t="s">
        <v>32</v>
      </c>
      <c r="M67" t="s">
        <v>32</v>
      </c>
      <c r="N67" t="s">
        <v>32</v>
      </c>
      <c r="O67" t="s">
        <v>32</v>
      </c>
      <c r="P67" t="s">
        <v>29</v>
      </c>
      <c r="Q67">
        <v>0</v>
      </c>
      <c r="R67" t="s">
        <v>30</v>
      </c>
      <c r="S67">
        <v>20.149999999999999</v>
      </c>
      <c r="T67">
        <v>785.75</v>
      </c>
      <c r="U67">
        <v>0</v>
      </c>
      <c r="X67" t="s">
        <v>99</v>
      </c>
      <c r="Y67">
        <v>0</v>
      </c>
      <c r="Z67">
        <v>0</v>
      </c>
      <c r="AA67">
        <v>0</v>
      </c>
      <c r="AB67">
        <v>0</v>
      </c>
      <c r="AC67">
        <f t="shared" ref="AC67:AC101" si="36">(F67 - F$104) / (F$103 - F$104)</f>
        <v>0.50704225352112675</v>
      </c>
      <c r="AD67">
        <f t="shared" si="33"/>
        <v>1</v>
      </c>
      <c r="AE67">
        <f t="shared" ref="AE67:AE101" si="37">IF(H67="Yes",1,0)</f>
        <v>0</v>
      </c>
      <c r="AF67">
        <f t="shared" ref="AF67:AF101" si="38">IF(H67="No",1,0)</f>
        <v>1</v>
      </c>
      <c r="AG67">
        <f t="shared" ref="AG67:AG101" si="39">IF(I67="Fiber Optic",1,0)</f>
        <v>0</v>
      </c>
      <c r="AH67">
        <f t="shared" ref="AH67:AH101" si="40">IF(I67="DSL",1,0)</f>
        <v>0</v>
      </c>
      <c r="AI67">
        <f t="shared" ref="AI67:AI101" si="41">IF(I67="No",1,0)</f>
        <v>1</v>
      </c>
      <c r="AJ67">
        <f t="shared" ref="AJ67:AJ101" si="42">IF(J67="Yes",1,0)</f>
        <v>0</v>
      </c>
      <c r="AK67">
        <f t="shared" ref="AK67:AK101" si="43">IF(J67="No",1,0)</f>
        <v>0</v>
      </c>
      <c r="AL67">
        <f t="shared" ref="AL67:AL101" si="44">IF(K67="Yes",1,0)</f>
        <v>0</v>
      </c>
      <c r="AM67">
        <f t="shared" ref="AM67:AM101" si="45">IF(K67="No",1,0)</f>
        <v>0</v>
      </c>
      <c r="AN67">
        <f t="shared" ref="AN67:AN101" si="46">IF(L67="Yes",1,0)</f>
        <v>0</v>
      </c>
      <c r="AO67">
        <f t="shared" ref="AO67:AO101" si="47">IF(L67="No",1,0)</f>
        <v>0</v>
      </c>
      <c r="AP67">
        <f t="shared" ref="AP67:AP101" si="48">IF(M67="Yes",1,0)</f>
        <v>0</v>
      </c>
      <c r="AQ67">
        <f t="shared" ref="AQ67:AQ101" si="49">IF(M67="No",1,0)</f>
        <v>0</v>
      </c>
      <c r="AR67">
        <f t="shared" ref="AR67:AR101" si="50">IF(N67="Yes",1,0)</f>
        <v>0</v>
      </c>
      <c r="AS67">
        <f t="shared" ref="AS67:AS101" si="51">IF(M67="No",1,0)</f>
        <v>0</v>
      </c>
      <c r="AT67">
        <f t="shared" ref="AT67:AT101" si="52">IF(O67="Yes",1,0)</f>
        <v>0</v>
      </c>
      <c r="AU67">
        <f t="shared" ref="AU67:AU101" si="53">IF(O67="No",1,0)</f>
        <v>0</v>
      </c>
      <c r="AV67">
        <f t="shared" ref="AV67:AV101" si="54">IF(P67="Month-to-month",1,0)</f>
        <v>0</v>
      </c>
      <c r="AW67">
        <f t="shared" ref="AW67:AW101" si="55">IF(P67="One Year",1,0)</f>
        <v>1</v>
      </c>
      <c r="AX67">
        <f t="shared" ref="AX67:AX101" si="56">IF(P67="Two Year",1,0)</f>
        <v>0</v>
      </c>
      <c r="AY67">
        <f t="shared" si="34"/>
        <v>0</v>
      </c>
      <c r="AZ67">
        <f t="shared" ref="AZ67:AZ101" si="57">IF(R67="Electronic check",1,0)</f>
        <v>0</v>
      </c>
      <c r="BA67">
        <f t="shared" si="30"/>
        <v>0</v>
      </c>
      <c r="BB67">
        <f t="shared" si="31"/>
        <v>0</v>
      </c>
      <c r="BC67">
        <f t="shared" si="32"/>
        <v>1</v>
      </c>
      <c r="BD67">
        <f t="shared" ref="BD67:BD101" si="58">(S67-S$104)/(S$103 - S$104)</f>
        <v>6.8098480880041754E-3</v>
      </c>
      <c r="BE67">
        <f t="shared" ref="BE67:BE101" si="59">(T67-T$104)/(T$103 - T$104)</f>
        <v>9.3609344422700594E-2</v>
      </c>
      <c r="BF67">
        <f t="shared" si="35"/>
        <v>0</v>
      </c>
    </row>
    <row r="68" spans="1:58" x14ac:dyDescent="0.25">
      <c r="A68" t="s">
        <v>100</v>
      </c>
      <c r="B68">
        <v>0</v>
      </c>
      <c r="C68">
        <v>0</v>
      </c>
      <c r="D68">
        <v>1</v>
      </c>
      <c r="E68">
        <v>1</v>
      </c>
      <c r="F68">
        <v>64</v>
      </c>
      <c r="G68">
        <v>1</v>
      </c>
      <c r="H68" t="s">
        <v>23</v>
      </c>
      <c r="I68" t="s">
        <v>24</v>
      </c>
      <c r="J68" t="s">
        <v>22</v>
      </c>
      <c r="K68" t="s">
        <v>23</v>
      </c>
      <c r="L68" t="s">
        <v>23</v>
      </c>
      <c r="M68" t="s">
        <v>23</v>
      </c>
      <c r="N68" t="s">
        <v>23</v>
      </c>
      <c r="O68" t="s">
        <v>23</v>
      </c>
      <c r="P68" t="s">
        <v>33</v>
      </c>
      <c r="Q68">
        <v>1</v>
      </c>
      <c r="R68" t="s">
        <v>30</v>
      </c>
      <c r="S68">
        <v>109.2</v>
      </c>
      <c r="T68">
        <v>6741.15</v>
      </c>
      <c r="U68">
        <v>0</v>
      </c>
      <c r="X68" t="s">
        <v>100</v>
      </c>
      <c r="Y68">
        <v>0</v>
      </c>
      <c r="Z68">
        <v>0</v>
      </c>
      <c r="AA68">
        <v>1</v>
      </c>
      <c r="AB68">
        <v>1</v>
      </c>
      <c r="AC68">
        <f t="shared" si="36"/>
        <v>0.88732394366197187</v>
      </c>
      <c r="AD68">
        <f t="shared" si="33"/>
        <v>1</v>
      </c>
      <c r="AE68">
        <f t="shared" si="37"/>
        <v>1</v>
      </c>
      <c r="AF68">
        <f t="shared" si="38"/>
        <v>0</v>
      </c>
      <c r="AG68">
        <f t="shared" si="39"/>
        <v>1</v>
      </c>
      <c r="AH68">
        <f t="shared" si="40"/>
        <v>0</v>
      </c>
      <c r="AI68">
        <f t="shared" si="41"/>
        <v>0</v>
      </c>
      <c r="AJ68">
        <f t="shared" si="42"/>
        <v>0</v>
      </c>
      <c r="AK68">
        <f t="shared" si="43"/>
        <v>1</v>
      </c>
      <c r="AL68">
        <f t="shared" si="44"/>
        <v>1</v>
      </c>
      <c r="AM68">
        <f t="shared" si="45"/>
        <v>0</v>
      </c>
      <c r="AN68">
        <f t="shared" si="46"/>
        <v>1</v>
      </c>
      <c r="AO68">
        <f t="shared" si="47"/>
        <v>0</v>
      </c>
      <c r="AP68">
        <f t="shared" si="48"/>
        <v>1</v>
      </c>
      <c r="AQ68">
        <f t="shared" si="49"/>
        <v>0</v>
      </c>
      <c r="AR68">
        <f t="shared" si="50"/>
        <v>1</v>
      </c>
      <c r="AS68">
        <f t="shared" si="51"/>
        <v>0</v>
      </c>
      <c r="AT68">
        <f t="shared" si="52"/>
        <v>1</v>
      </c>
      <c r="AU68">
        <f t="shared" si="53"/>
        <v>0</v>
      </c>
      <c r="AV68">
        <f t="shared" si="54"/>
        <v>0</v>
      </c>
      <c r="AW68">
        <f t="shared" si="55"/>
        <v>0</v>
      </c>
      <c r="AX68">
        <f t="shared" si="56"/>
        <v>1</v>
      </c>
      <c r="AY68">
        <f t="shared" si="34"/>
        <v>1</v>
      </c>
      <c r="AZ68">
        <f t="shared" si="57"/>
        <v>0</v>
      </c>
      <c r="BA68">
        <f t="shared" si="30"/>
        <v>0</v>
      </c>
      <c r="BB68">
        <f t="shared" si="31"/>
        <v>0</v>
      </c>
      <c r="BC68">
        <f t="shared" si="32"/>
        <v>1</v>
      </c>
      <c r="BD68">
        <f t="shared" si="58"/>
        <v>0.93975903614457834</v>
      </c>
      <c r="BE68">
        <f t="shared" si="59"/>
        <v>0.82200954011741678</v>
      </c>
      <c r="BF68">
        <f t="shared" si="35"/>
        <v>0</v>
      </c>
    </row>
    <row r="69" spans="1:58" x14ac:dyDescent="0.25">
      <c r="A69" t="s">
        <v>101</v>
      </c>
      <c r="B69">
        <v>0</v>
      </c>
      <c r="C69">
        <v>0</v>
      </c>
      <c r="D69">
        <v>0</v>
      </c>
      <c r="E69">
        <v>0</v>
      </c>
      <c r="F69">
        <v>18</v>
      </c>
      <c r="G69">
        <v>1</v>
      </c>
      <c r="H69" t="s">
        <v>22</v>
      </c>
      <c r="I69" t="s">
        <v>22</v>
      </c>
      <c r="J69" t="s">
        <v>32</v>
      </c>
      <c r="K69" t="s">
        <v>32</v>
      </c>
      <c r="L69" t="s">
        <v>32</v>
      </c>
      <c r="M69" t="s">
        <v>32</v>
      </c>
      <c r="N69" t="s">
        <v>32</v>
      </c>
      <c r="O69" t="s">
        <v>32</v>
      </c>
      <c r="P69" t="s">
        <v>25</v>
      </c>
      <c r="Q69">
        <v>0</v>
      </c>
      <c r="R69" t="s">
        <v>43</v>
      </c>
      <c r="S69">
        <v>20.05</v>
      </c>
      <c r="T69">
        <v>358.5</v>
      </c>
      <c r="U69">
        <v>0</v>
      </c>
      <c r="X69" t="s">
        <v>101</v>
      </c>
      <c r="Y69">
        <v>0</v>
      </c>
      <c r="Z69">
        <v>0</v>
      </c>
      <c r="AA69">
        <v>0</v>
      </c>
      <c r="AB69">
        <v>0</v>
      </c>
      <c r="AC69">
        <f t="shared" si="36"/>
        <v>0.23943661971830985</v>
      </c>
      <c r="AD69">
        <f t="shared" si="33"/>
        <v>1</v>
      </c>
      <c r="AE69">
        <f t="shared" si="37"/>
        <v>0</v>
      </c>
      <c r="AF69">
        <f t="shared" si="38"/>
        <v>1</v>
      </c>
      <c r="AG69">
        <f t="shared" si="39"/>
        <v>0</v>
      </c>
      <c r="AH69">
        <f t="shared" si="40"/>
        <v>0</v>
      </c>
      <c r="AI69">
        <f t="shared" si="41"/>
        <v>1</v>
      </c>
      <c r="AJ69">
        <f t="shared" si="42"/>
        <v>0</v>
      </c>
      <c r="AK69">
        <f t="shared" si="43"/>
        <v>0</v>
      </c>
      <c r="AL69">
        <f t="shared" si="44"/>
        <v>0</v>
      </c>
      <c r="AM69">
        <f t="shared" si="45"/>
        <v>0</v>
      </c>
      <c r="AN69">
        <f t="shared" si="46"/>
        <v>0</v>
      </c>
      <c r="AO69">
        <f t="shared" si="47"/>
        <v>0</v>
      </c>
      <c r="AP69">
        <f t="shared" si="48"/>
        <v>0</v>
      </c>
      <c r="AQ69">
        <f t="shared" si="49"/>
        <v>0</v>
      </c>
      <c r="AR69">
        <f t="shared" si="50"/>
        <v>0</v>
      </c>
      <c r="AS69">
        <f t="shared" si="51"/>
        <v>0</v>
      </c>
      <c r="AT69">
        <f t="shared" si="52"/>
        <v>0</v>
      </c>
      <c r="AU69">
        <f t="shared" si="53"/>
        <v>0</v>
      </c>
      <c r="AV69">
        <f t="shared" si="54"/>
        <v>1</v>
      </c>
      <c r="AW69">
        <f t="shared" si="55"/>
        <v>0</v>
      </c>
      <c r="AX69">
        <f t="shared" si="56"/>
        <v>0</v>
      </c>
      <c r="AY69">
        <f t="shared" si="34"/>
        <v>0</v>
      </c>
      <c r="AZ69">
        <f t="shared" si="57"/>
        <v>0</v>
      </c>
      <c r="BA69">
        <f t="shared" si="30"/>
        <v>1</v>
      </c>
      <c r="BB69">
        <f t="shared" si="31"/>
        <v>0</v>
      </c>
      <c r="BC69">
        <f t="shared" si="32"/>
        <v>0</v>
      </c>
      <c r="BD69">
        <f t="shared" si="58"/>
        <v>5.7621791513881686E-3</v>
      </c>
      <c r="BE69">
        <f t="shared" si="59"/>
        <v>4.1352739726027397E-2</v>
      </c>
      <c r="BF69">
        <f t="shared" si="35"/>
        <v>0</v>
      </c>
    </row>
    <row r="70" spans="1:58" x14ac:dyDescent="0.25">
      <c r="A70" t="s">
        <v>102</v>
      </c>
      <c r="B70">
        <v>1</v>
      </c>
      <c r="C70">
        <v>1</v>
      </c>
      <c r="D70">
        <v>0</v>
      </c>
      <c r="E70">
        <v>0</v>
      </c>
      <c r="F70">
        <v>20</v>
      </c>
      <c r="G70">
        <v>1</v>
      </c>
      <c r="H70" t="s">
        <v>22</v>
      </c>
      <c r="I70" t="s">
        <v>24</v>
      </c>
      <c r="J70" t="s">
        <v>22</v>
      </c>
      <c r="K70" t="s">
        <v>22</v>
      </c>
      <c r="L70" t="s">
        <v>22</v>
      </c>
      <c r="M70" t="s">
        <v>22</v>
      </c>
      <c r="N70" t="s">
        <v>23</v>
      </c>
      <c r="O70" t="s">
        <v>22</v>
      </c>
      <c r="P70" t="s">
        <v>25</v>
      </c>
      <c r="Q70">
        <v>0</v>
      </c>
      <c r="R70" t="s">
        <v>26</v>
      </c>
      <c r="S70">
        <v>80.7</v>
      </c>
      <c r="T70">
        <v>1614.2</v>
      </c>
      <c r="U70">
        <v>0</v>
      </c>
      <c r="X70" t="s">
        <v>102</v>
      </c>
      <c r="Y70">
        <v>1</v>
      </c>
      <c r="Z70">
        <v>1</v>
      </c>
      <c r="AA70">
        <v>0</v>
      </c>
      <c r="AB70">
        <v>0</v>
      </c>
      <c r="AC70">
        <f t="shared" si="36"/>
        <v>0.26760563380281688</v>
      </c>
      <c r="AD70">
        <f t="shared" si="33"/>
        <v>1</v>
      </c>
      <c r="AE70">
        <f t="shared" si="37"/>
        <v>0</v>
      </c>
      <c r="AF70">
        <f t="shared" si="38"/>
        <v>1</v>
      </c>
      <c r="AG70">
        <f t="shared" si="39"/>
        <v>1</v>
      </c>
      <c r="AH70">
        <f t="shared" si="40"/>
        <v>0</v>
      </c>
      <c r="AI70">
        <f t="shared" si="41"/>
        <v>0</v>
      </c>
      <c r="AJ70">
        <f t="shared" si="42"/>
        <v>0</v>
      </c>
      <c r="AK70">
        <f t="shared" si="43"/>
        <v>1</v>
      </c>
      <c r="AL70">
        <f t="shared" si="44"/>
        <v>0</v>
      </c>
      <c r="AM70">
        <f t="shared" si="45"/>
        <v>1</v>
      </c>
      <c r="AN70">
        <f t="shared" si="46"/>
        <v>0</v>
      </c>
      <c r="AO70">
        <f t="shared" si="47"/>
        <v>1</v>
      </c>
      <c r="AP70">
        <f t="shared" si="48"/>
        <v>0</v>
      </c>
      <c r="AQ70">
        <f t="shared" si="49"/>
        <v>1</v>
      </c>
      <c r="AR70">
        <f t="shared" si="50"/>
        <v>1</v>
      </c>
      <c r="AS70">
        <f t="shared" si="51"/>
        <v>1</v>
      </c>
      <c r="AT70">
        <f t="shared" si="52"/>
        <v>0</v>
      </c>
      <c r="AU70">
        <f t="shared" si="53"/>
        <v>1</v>
      </c>
      <c r="AV70">
        <f t="shared" si="54"/>
        <v>1</v>
      </c>
      <c r="AW70">
        <f t="shared" si="55"/>
        <v>0</v>
      </c>
      <c r="AX70">
        <f t="shared" si="56"/>
        <v>0</v>
      </c>
      <c r="AY70">
        <f t="shared" si="34"/>
        <v>0</v>
      </c>
      <c r="AZ70">
        <f t="shared" si="57"/>
        <v>0</v>
      </c>
      <c r="BA70">
        <f t="shared" si="30"/>
        <v>0</v>
      </c>
      <c r="BB70">
        <f t="shared" si="31"/>
        <v>1</v>
      </c>
      <c r="BC70">
        <f t="shared" si="32"/>
        <v>0</v>
      </c>
      <c r="BD70">
        <f t="shared" si="58"/>
        <v>0.64117338920901001</v>
      </c>
      <c r="BE70">
        <f t="shared" si="59"/>
        <v>0.19493639921722114</v>
      </c>
      <c r="BF70">
        <f t="shared" si="35"/>
        <v>0</v>
      </c>
    </row>
    <row r="71" spans="1:58" x14ac:dyDescent="0.25">
      <c r="A71" t="s">
        <v>103</v>
      </c>
      <c r="B71">
        <v>1</v>
      </c>
      <c r="C71">
        <v>0</v>
      </c>
      <c r="D71">
        <v>1</v>
      </c>
      <c r="E71">
        <v>0</v>
      </c>
      <c r="F71">
        <v>39</v>
      </c>
      <c r="G71">
        <v>1</v>
      </c>
      <c r="H71" t="s">
        <v>22</v>
      </c>
      <c r="I71" t="s">
        <v>24</v>
      </c>
      <c r="J71" t="s">
        <v>23</v>
      </c>
      <c r="K71" t="s">
        <v>22</v>
      </c>
      <c r="L71" t="s">
        <v>23</v>
      </c>
      <c r="M71" t="s">
        <v>23</v>
      </c>
      <c r="N71" t="s">
        <v>23</v>
      </c>
      <c r="O71" t="s">
        <v>23</v>
      </c>
      <c r="P71" t="s">
        <v>29</v>
      </c>
      <c r="Q71">
        <v>1</v>
      </c>
      <c r="R71" t="s">
        <v>30</v>
      </c>
      <c r="S71">
        <v>104.7</v>
      </c>
      <c r="T71">
        <v>4134.8500000000004</v>
      </c>
      <c r="U71">
        <v>1</v>
      </c>
      <c r="X71" t="s">
        <v>103</v>
      </c>
      <c r="Y71">
        <v>1</v>
      </c>
      <c r="Z71">
        <v>0</v>
      </c>
      <c r="AA71">
        <v>1</v>
      </c>
      <c r="AB71">
        <v>0</v>
      </c>
      <c r="AC71">
        <f t="shared" si="36"/>
        <v>0.53521126760563376</v>
      </c>
      <c r="AD71">
        <f t="shared" si="33"/>
        <v>1</v>
      </c>
      <c r="AE71">
        <f t="shared" si="37"/>
        <v>0</v>
      </c>
      <c r="AF71">
        <f t="shared" si="38"/>
        <v>1</v>
      </c>
      <c r="AG71">
        <f t="shared" si="39"/>
        <v>1</v>
      </c>
      <c r="AH71">
        <f t="shared" si="40"/>
        <v>0</v>
      </c>
      <c r="AI71">
        <f t="shared" si="41"/>
        <v>0</v>
      </c>
      <c r="AJ71">
        <f t="shared" si="42"/>
        <v>1</v>
      </c>
      <c r="AK71">
        <f t="shared" si="43"/>
        <v>0</v>
      </c>
      <c r="AL71">
        <f t="shared" si="44"/>
        <v>0</v>
      </c>
      <c r="AM71">
        <f t="shared" si="45"/>
        <v>1</v>
      </c>
      <c r="AN71">
        <f t="shared" si="46"/>
        <v>1</v>
      </c>
      <c r="AO71">
        <f t="shared" si="47"/>
        <v>0</v>
      </c>
      <c r="AP71">
        <f t="shared" si="48"/>
        <v>1</v>
      </c>
      <c r="AQ71">
        <f t="shared" si="49"/>
        <v>0</v>
      </c>
      <c r="AR71">
        <f t="shared" si="50"/>
        <v>1</v>
      </c>
      <c r="AS71">
        <f t="shared" si="51"/>
        <v>0</v>
      </c>
      <c r="AT71">
        <f t="shared" si="52"/>
        <v>1</v>
      </c>
      <c r="AU71">
        <f t="shared" si="53"/>
        <v>0</v>
      </c>
      <c r="AV71">
        <f t="shared" si="54"/>
        <v>0</v>
      </c>
      <c r="AW71">
        <f t="shared" si="55"/>
        <v>1</v>
      </c>
      <c r="AX71">
        <f t="shared" si="56"/>
        <v>0</v>
      </c>
      <c r="AY71">
        <f t="shared" si="34"/>
        <v>1</v>
      </c>
      <c r="AZ71">
        <f t="shared" si="57"/>
        <v>0</v>
      </c>
      <c r="BA71">
        <f t="shared" si="30"/>
        <v>0</v>
      </c>
      <c r="BB71">
        <f t="shared" si="31"/>
        <v>0</v>
      </c>
      <c r="BC71">
        <f t="shared" si="32"/>
        <v>1</v>
      </c>
      <c r="BD71">
        <f t="shared" si="58"/>
        <v>0.89261393399685696</v>
      </c>
      <c r="BE71">
        <f t="shared" si="59"/>
        <v>0.5032350782778866</v>
      </c>
      <c r="BF71">
        <f t="shared" si="35"/>
        <v>1</v>
      </c>
    </row>
    <row r="72" spans="1:58" x14ac:dyDescent="0.25">
      <c r="A72" t="s">
        <v>104</v>
      </c>
      <c r="B72">
        <v>1</v>
      </c>
      <c r="C72">
        <v>0</v>
      </c>
      <c r="D72">
        <v>1</v>
      </c>
      <c r="E72">
        <v>0</v>
      </c>
      <c r="F72">
        <v>45</v>
      </c>
      <c r="G72">
        <v>1</v>
      </c>
      <c r="H72" t="s">
        <v>23</v>
      </c>
      <c r="I72" t="s">
        <v>24</v>
      </c>
      <c r="J72" t="s">
        <v>23</v>
      </c>
      <c r="K72" t="s">
        <v>23</v>
      </c>
      <c r="L72" t="s">
        <v>23</v>
      </c>
      <c r="M72" t="s">
        <v>23</v>
      </c>
      <c r="N72" t="s">
        <v>23</v>
      </c>
      <c r="O72" t="s">
        <v>23</v>
      </c>
      <c r="P72" t="s">
        <v>29</v>
      </c>
      <c r="Q72">
        <v>0</v>
      </c>
      <c r="R72" t="s">
        <v>43</v>
      </c>
      <c r="S72">
        <v>113.3</v>
      </c>
      <c r="T72">
        <v>5032.25</v>
      </c>
      <c r="U72">
        <v>0</v>
      </c>
      <c r="X72" t="s">
        <v>104</v>
      </c>
      <c r="Y72">
        <v>1</v>
      </c>
      <c r="Z72">
        <v>0</v>
      </c>
      <c r="AA72">
        <v>1</v>
      </c>
      <c r="AB72">
        <v>0</v>
      </c>
      <c r="AC72">
        <f t="shared" si="36"/>
        <v>0.61971830985915488</v>
      </c>
      <c r="AD72">
        <f t="shared" si="33"/>
        <v>1</v>
      </c>
      <c r="AE72">
        <f t="shared" si="37"/>
        <v>1</v>
      </c>
      <c r="AF72">
        <f t="shared" si="38"/>
        <v>0</v>
      </c>
      <c r="AG72">
        <f t="shared" si="39"/>
        <v>1</v>
      </c>
      <c r="AH72">
        <f t="shared" si="40"/>
        <v>0</v>
      </c>
      <c r="AI72">
        <f t="shared" si="41"/>
        <v>0</v>
      </c>
      <c r="AJ72">
        <f t="shared" si="42"/>
        <v>1</v>
      </c>
      <c r="AK72">
        <f t="shared" si="43"/>
        <v>0</v>
      </c>
      <c r="AL72">
        <f t="shared" si="44"/>
        <v>1</v>
      </c>
      <c r="AM72">
        <f t="shared" si="45"/>
        <v>0</v>
      </c>
      <c r="AN72">
        <f t="shared" si="46"/>
        <v>1</v>
      </c>
      <c r="AO72">
        <f t="shared" si="47"/>
        <v>0</v>
      </c>
      <c r="AP72">
        <f t="shared" si="48"/>
        <v>1</v>
      </c>
      <c r="AQ72">
        <f t="shared" si="49"/>
        <v>0</v>
      </c>
      <c r="AR72">
        <f t="shared" si="50"/>
        <v>1</v>
      </c>
      <c r="AS72">
        <f t="shared" si="51"/>
        <v>0</v>
      </c>
      <c r="AT72">
        <f t="shared" si="52"/>
        <v>1</v>
      </c>
      <c r="AU72">
        <f t="shared" si="53"/>
        <v>0</v>
      </c>
      <c r="AV72">
        <f t="shared" si="54"/>
        <v>0</v>
      </c>
      <c r="AW72">
        <f t="shared" si="55"/>
        <v>1</v>
      </c>
      <c r="AX72">
        <f t="shared" si="56"/>
        <v>0</v>
      </c>
      <c r="AY72">
        <f t="shared" si="34"/>
        <v>0</v>
      </c>
      <c r="AZ72">
        <f t="shared" si="57"/>
        <v>0</v>
      </c>
      <c r="BA72">
        <f t="shared" si="30"/>
        <v>1</v>
      </c>
      <c r="BB72">
        <f t="shared" si="31"/>
        <v>0</v>
      </c>
      <c r="BC72">
        <f t="shared" si="32"/>
        <v>0</v>
      </c>
      <c r="BD72">
        <f t="shared" si="58"/>
        <v>0.98271346254583547</v>
      </c>
      <c r="BE72">
        <f t="shared" si="59"/>
        <v>0.61299535225048929</v>
      </c>
      <c r="BF72">
        <f t="shared" si="35"/>
        <v>0</v>
      </c>
    </row>
    <row r="73" spans="1:58" x14ac:dyDescent="0.25">
      <c r="A73" t="s">
        <v>105</v>
      </c>
      <c r="B73">
        <v>0</v>
      </c>
      <c r="C73">
        <v>0</v>
      </c>
      <c r="D73">
        <v>1</v>
      </c>
      <c r="E73">
        <v>0</v>
      </c>
      <c r="F73">
        <v>62</v>
      </c>
      <c r="G73">
        <v>1</v>
      </c>
      <c r="H73" t="s">
        <v>23</v>
      </c>
      <c r="I73" t="s">
        <v>24</v>
      </c>
      <c r="J73" t="s">
        <v>23</v>
      </c>
      <c r="K73" t="s">
        <v>23</v>
      </c>
      <c r="L73" t="s">
        <v>22</v>
      </c>
      <c r="M73" t="s">
        <v>22</v>
      </c>
      <c r="N73" t="s">
        <v>22</v>
      </c>
      <c r="O73" t="s">
        <v>23</v>
      </c>
      <c r="P73" t="s">
        <v>29</v>
      </c>
      <c r="Q73">
        <v>0</v>
      </c>
      <c r="R73" t="s">
        <v>34</v>
      </c>
      <c r="S73">
        <v>96.1</v>
      </c>
      <c r="T73">
        <v>6001.45</v>
      </c>
      <c r="U73">
        <v>0</v>
      </c>
      <c r="X73" t="s">
        <v>105</v>
      </c>
      <c r="Y73">
        <v>0</v>
      </c>
      <c r="Z73">
        <v>0</v>
      </c>
      <c r="AA73">
        <v>1</v>
      </c>
      <c r="AB73">
        <v>0</v>
      </c>
      <c r="AC73">
        <f t="shared" si="36"/>
        <v>0.85915492957746475</v>
      </c>
      <c r="AD73">
        <f t="shared" si="33"/>
        <v>1</v>
      </c>
      <c r="AE73">
        <f t="shared" si="37"/>
        <v>1</v>
      </c>
      <c r="AF73">
        <f t="shared" si="38"/>
        <v>0</v>
      </c>
      <c r="AG73">
        <f t="shared" si="39"/>
        <v>1</v>
      </c>
      <c r="AH73">
        <f t="shared" si="40"/>
        <v>0</v>
      </c>
      <c r="AI73">
        <f t="shared" si="41"/>
        <v>0</v>
      </c>
      <c r="AJ73">
        <f t="shared" si="42"/>
        <v>1</v>
      </c>
      <c r="AK73">
        <f t="shared" si="43"/>
        <v>0</v>
      </c>
      <c r="AL73">
        <f t="shared" si="44"/>
        <v>1</v>
      </c>
      <c r="AM73">
        <f t="shared" si="45"/>
        <v>0</v>
      </c>
      <c r="AN73">
        <f t="shared" si="46"/>
        <v>0</v>
      </c>
      <c r="AO73">
        <f t="shared" si="47"/>
        <v>1</v>
      </c>
      <c r="AP73">
        <f t="shared" si="48"/>
        <v>0</v>
      </c>
      <c r="AQ73">
        <f t="shared" si="49"/>
        <v>1</v>
      </c>
      <c r="AR73">
        <f t="shared" si="50"/>
        <v>0</v>
      </c>
      <c r="AS73">
        <f t="shared" si="51"/>
        <v>1</v>
      </c>
      <c r="AT73">
        <f t="shared" si="52"/>
        <v>1</v>
      </c>
      <c r="AU73">
        <f t="shared" si="53"/>
        <v>0</v>
      </c>
      <c r="AV73">
        <f t="shared" si="54"/>
        <v>0</v>
      </c>
      <c r="AW73">
        <f t="shared" si="55"/>
        <v>1</v>
      </c>
      <c r="AX73">
        <f t="shared" si="56"/>
        <v>0</v>
      </c>
      <c r="AY73">
        <f t="shared" si="34"/>
        <v>0</v>
      </c>
      <c r="AZ73">
        <f t="shared" si="57"/>
        <v>1</v>
      </c>
      <c r="BA73">
        <f t="shared" si="30"/>
        <v>0</v>
      </c>
      <c r="BB73">
        <f t="shared" si="31"/>
        <v>0</v>
      </c>
      <c r="BC73">
        <f t="shared" si="32"/>
        <v>0</v>
      </c>
      <c r="BD73">
        <f t="shared" si="58"/>
        <v>0.80251440544787833</v>
      </c>
      <c r="BE73">
        <f t="shared" si="59"/>
        <v>0.7315374266144814</v>
      </c>
      <c r="BF73">
        <f t="shared" si="35"/>
        <v>0</v>
      </c>
    </row>
    <row r="74" spans="1:58" x14ac:dyDescent="0.25">
      <c r="A74" t="s">
        <v>106</v>
      </c>
      <c r="B74">
        <v>0</v>
      </c>
      <c r="C74">
        <v>1</v>
      </c>
      <c r="D74">
        <v>1</v>
      </c>
      <c r="E74">
        <v>0</v>
      </c>
      <c r="F74">
        <v>34</v>
      </c>
      <c r="G74">
        <v>1</v>
      </c>
      <c r="H74" t="s">
        <v>22</v>
      </c>
      <c r="I74" t="s">
        <v>24</v>
      </c>
      <c r="J74" t="s">
        <v>22</v>
      </c>
      <c r="K74" t="s">
        <v>22</v>
      </c>
      <c r="L74" t="s">
        <v>22</v>
      </c>
      <c r="M74" t="s">
        <v>22</v>
      </c>
      <c r="N74" t="s">
        <v>22</v>
      </c>
      <c r="O74" t="s">
        <v>22</v>
      </c>
      <c r="P74" t="s">
        <v>25</v>
      </c>
      <c r="Q74">
        <v>0</v>
      </c>
      <c r="R74" t="s">
        <v>30</v>
      </c>
      <c r="S74">
        <v>71.55</v>
      </c>
      <c r="T74">
        <v>2427.35</v>
      </c>
      <c r="U74">
        <v>0</v>
      </c>
      <c r="X74" t="s">
        <v>106</v>
      </c>
      <c r="Y74">
        <v>0</v>
      </c>
      <c r="Z74">
        <v>1</v>
      </c>
      <c r="AA74">
        <v>1</v>
      </c>
      <c r="AB74">
        <v>0</v>
      </c>
      <c r="AC74">
        <f t="shared" si="36"/>
        <v>0.46478873239436619</v>
      </c>
      <c r="AD74">
        <f t="shared" si="33"/>
        <v>1</v>
      </c>
      <c r="AE74">
        <f t="shared" si="37"/>
        <v>0</v>
      </c>
      <c r="AF74">
        <f t="shared" si="38"/>
        <v>1</v>
      </c>
      <c r="AG74">
        <f t="shared" si="39"/>
        <v>1</v>
      </c>
      <c r="AH74">
        <f t="shared" si="40"/>
        <v>0</v>
      </c>
      <c r="AI74">
        <f t="shared" si="41"/>
        <v>0</v>
      </c>
      <c r="AJ74">
        <f t="shared" si="42"/>
        <v>0</v>
      </c>
      <c r="AK74">
        <f t="shared" si="43"/>
        <v>1</v>
      </c>
      <c r="AL74">
        <f t="shared" si="44"/>
        <v>0</v>
      </c>
      <c r="AM74">
        <f t="shared" si="45"/>
        <v>1</v>
      </c>
      <c r="AN74">
        <f t="shared" si="46"/>
        <v>0</v>
      </c>
      <c r="AO74">
        <f t="shared" si="47"/>
        <v>1</v>
      </c>
      <c r="AP74">
        <f t="shared" si="48"/>
        <v>0</v>
      </c>
      <c r="AQ74">
        <f t="shared" si="49"/>
        <v>1</v>
      </c>
      <c r="AR74">
        <f t="shared" si="50"/>
        <v>0</v>
      </c>
      <c r="AS74">
        <f t="shared" si="51"/>
        <v>1</v>
      </c>
      <c r="AT74">
        <f t="shared" si="52"/>
        <v>0</v>
      </c>
      <c r="AU74">
        <f t="shared" si="53"/>
        <v>1</v>
      </c>
      <c r="AV74">
        <f t="shared" si="54"/>
        <v>1</v>
      </c>
      <c r="AW74">
        <f t="shared" si="55"/>
        <v>0</v>
      </c>
      <c r="AX74">
        <f t="shared" si="56"/>
        <v>0</v>
      </c>
      <c r="AY74">
        <f t="shared" si="34"/>
        <v>0</v>
      </c>
      <c r="AZ74">
        <f t="shared" si="57"/>
        <v>0</v>
      </c>
      <c r="BA74">
        <f t="shared" si="30"/>
        <v>0</v>
      </c>
      <c r="BB74">
        <f t="shared" si="31"/>
        <v>0</v>
      </c>
      <c r="BC74">
        <f t="shared" si="32"/>
        <v>1</v>
      </c>
      <c r="BD74">
        <f t="shared" si="58"/>
        <v>0.54531168150864318</v>
      </c>
      <c r="BE74">
        <f t="shared" si="59"/>
        <v>0.29439212328767123</v>
      </c>
      <c r="BF74">
        <f t="shared" si="35"/>
        <v>0</v>
      </c>
    </row>
    <row r="75" spans="1:58" x14ac:dyDescent="0.25">
      <c r="A75" t="s">
        <v>107</v>
      </c>
      <c r="B75">
        <v>1</v>
      </c>
      <c r="C75">
        <v>1</v>
      </c>
      <c r="D75">
        <v>0</v>
      </c>
      <c r="E75">
        <v>0</v>
      </c>
      <c r="F75">
        <v>46</v>
      </c>
      <c r="G75">
        <v>1</v>
      </c>
      <c r="H75" t="s">
        <v>22</v>
      </c>
      <c r="I75" t="s">
        <v>24</v>
      </c>
      <c r="J75" t="s">
        <v>22</v>
      </c>
      <c r="K75" t="s">
        <v>23</v>
      </c>
      <c r="L75" t="s">
        <v>23</v>
      </c>
      <c r="M75" t="s">
        <v>22</v>
      </c>
      <c r="N75" t="s">
        <v>23</v>
      </c>
      <c r="O75" t="s">
        <v>22</v>
      </c>
      <c r="P75" t="s">
        <v>29</v>
      </c>
      <c r="Q75">
        <v>1</v>
      </c>
      <c r="R75" t="s">
        <v>26</v>
      </c>
      <c r="S75">
        <v>91.3</v>
      </c>
      <c r="T75">
        <v>4126.3500000000004</v>
      </c>
      <c r="U75">
        <v>0</v>
      </c>
      <c r="X75" t="s">
        <v>107</v>
      </c>
      <c r="Y75">
        <v>1</v>
      </c>
      <c r="Z75">
        <v>1</v>
      </c>
      <c r="AA75">
        <v>0</v>
      </c>
      <c r="AB75">
        <v>0</v>
      </c>
      <c r="AC75">
        <f t="shared" si="36"/>
        <v>0.63380281690140849</v>
      </c>
      <c r="AD75">
        <f t="shared" si="33"/>
        <v>1</v>
      </c>
      <c r="AE75">
        <f t="shared" si="37"/>
        <v>0</v>
      </c>
      <c r="AF75">
        <f t="shared" si="38"/>
        <v>1</v>
      </c>
      <c r="AG75">
        <f t="shared" si="39"/>
        <v>1</v>
      </c>
      <c r="AH75">
        <f t="shared" si="40"/>
        <v>0</v>
      </c>
      <c r="AI75">
        <f t="shared" si="41"/>
        <v>0</v>
      </c>
      <c r="AJ75">
        <f t="shared" si="42"/>
        <v>0</v>
      </c>
      <c r="AK75">
        <f t="shared" si="43"/>
        <v>1</v>
      </c>
      <c r="AL75">
        <f t="shared" si="44"/>
        <v>1</v>
      </c>
      <c r="AM75">
        <f t="shared" si="45"/>
        <v>0</v>
      </c>
      <c r="AN75">
        <f t="shared" si="46"/>
        <v>1</v>
      </c>
      <c r="AO75">
        <f t="shared" si="47"/>
        <v>0</v>
      </c>
      <c r="AP75">
        <f t="shared" si="48"/>
        <v>0</v>
      </c>
      <c r="AQ75">
        <f t="shared" si="49"/>
        <v>1</v>
      </c>
      <c r="AR75">
        <f t="shared" si="50"/>
        <v>1</v>
      </c>
      <c r="AS75">
        <f t="shared" si="51"/>
        <v>1</v>
      </c>
      <c r="AT75">
        <f t="shared" si="52"/>
        <v>0</v>
      </c>
      <c r="AU75">
        <f t="shared" si="53"/>
        <v>1</v>
      </c>
      <c r="AV75">
        <f t="shared" si="54"/>
        <v>0</v>
      </c>
      <c r="AW75">
        <f t="shared" si="55"/>
        <v>1</v>
      </c>
      <c r="AX75">
        <f t="shared" si="56"/>
        <v>0</v>
      </c>
      <c r="AY75">
        <f t="shared" si="34"/>
        <v>1</v>
      </c>
      <c r="AZ75">
        <f t="shared" si="57"/>
        <v>0</v>
      </c>
      <c r="BA75">
        <f t="shared" si="30"/>
        <v>0</v>
      </c>
      <c r="BB75">
        <f t="shared" si="31"/>
        <v>1</v>
      </c>
      <c r="BC75">
        <f t="shared" si="32"/>
        <v>0</v>
      </c>
      <c r="BD75">
        <f t="shared" si="58"/>
        <v>0.75222629649030903</v>
      </c>
      <c r="BE75">
        <f t="shared" si="59"/>
        <v>0.5021954500978475</v>
      </c>
      <c r="BF75">
        <f t="shared" si="35"/>
        <v>0</v>
      </c>
    </row>
    <row r="76" spans="1:58" x14ac:dyDescent="0.25">
      <c r="A76" t="s">
        <v>108</v>
      </c>
      <c r="B76">
        <v>1</v>
      </c>
      <c r="C76">
        <v>0</v>
      </c>
      <c r="D76">
        <v>0</v>
      </c>
      <c r="E76">
        <v>0</v>
      </c>
      <c r="F76">
        <v>61</v>
      </c>
      <c r="G76">
        <v>0</v>
      </c>
      <c r="H76" t="s">
        <v>39</v>
      </c>
      <c r="I76" t="s">
        <v>28</v>
      </c>
      <c r="J76" t="s">
        <v>23</v>
      </c>
      <c r="K76" t="s">
        <v>23</v>
      </c>
      <c r="L76" t="s">
        <v>23</v>
      </c>
      <c r="M76" t="s">
        <v>23</v>
      </c>
      <c r="N76" t="s">
        <v>22</v>
      </c>
      <c r="O76" t="s">
        <v>22</v>
      </c>
      <c r="P76" t="s">
        <v>29</v>
      </c>
      <c r="Q76">
        <v>0</v>
      </c>
      <c r="R76" t="s">
        <v>30</v>
      </c>
      <c r="S76">
        <v>43.7</v>
      </c>
      <c r="T76">
        <v>2696.55</v>
      </c>
      <c r="U76">
        <v>0</v>
      </c>
      <c r="X76" t="s">
        <v>108</v>
      </c>
      <c r="Y76">
        <v>1</v>
      </c>
      <c r="Z76">
        <v>0</v>
      </c>
      <c r="AA76">
        <v>0</v>
      </c>
      <c r="AB76">
        <v>0</v>
      </c>
      <c r="AC76">
        <f t="shared" si="36"/>
        <v>0.84507042253521125</v>
      </c>
      <c r="AD76">
        <f t="shared" si="33"/>
        <v>0</v>
      </c>
      <c r="AE76">
        <f t="shared" si="37"/>
        <v>0</v>
      </c>
      <c r="AF76">
        <f t="shared" si="38"/>
        <v>0</v>
      </c>
      <c r="AG76">
        <f t="shared" si="39"/>
        <v>0</v>
      </c>
      <c r="AH76">
        <f t="shared" si="40"/>
        <v>1</v>
      </c>
      <c r="AI76">
        <f t="shared" si="41"/>
        <v>0</v>
      </c>
      <c r="AJ76">
        <f t="shared" si="42"/>
        <v>1</v>
      </c>
      <c r="AK76">
        <f t="shared" si="43"/>
        <v>0</v>
      </c>
      <c r="AL76">
        <f t="shared" si="44"/>
        <v>1</v>
      </c>
      <c r="AM76">
        <f t="shared" si="45"/>
        <v>0</v>
      </c>
      <c r="AN76">
        <f t="shared" si="46"/>
        <v>1</v>
      </c>
      <c r="AO76">
        <f t="shared" si="47"/>
        <v>0</v>
      </c>
      <c r="AP76">
        <f t="shared" si="48"/>
        <v>1</v>
      </c>
      <c r="AQ76">
        <f t="shared" si="49"/>
        <v>0</v>
      </c>
      <c r="AR76">
        <f t="shared" si="50"/>
        <v>0</v>
      </c>
      <c r="AS76">
        <f t="shared" si="51"/>
        <v>0</v>
      </c>
      <c r="AT76">
        <f t="shared" si="52"/>
        <v>0</v>
      </c>
      <c r="AU76">
        <f t="shared" si="53"/>
        <v>1</v>
      </c>
      <c r="AV76">
        <f t="shared" si="54"/>
        <v>0</v>
      </c>
      <c r="AW76">
        <f t="shared" si="55"/>
        <v>1</v>
      </c>
      <c r="AX76">
        <f t="shared" si="56"/>
        <v>0</v>
      </c>
      <c r="AY76">
        <f t="shared" si="34"/>
        <v>0</v>
      </c>
      <c r="AZ76">
        <f t="shared" si="57"/>
        <v>0</v>
      </c>
      <c r="BA76">
        <f t="shared" si="30"/>
        <v>0</v>
      </c>
      <c r="BB76">
        <f t="shared" si="31"/>
        <v>0</v>
      </c>
      <c r="BC76">
        <f t="shared" si="32"/>
        <v>1</v>
      </c>
      <c r="BD76">
        <f t="shared" si="58"/>
        <v>0.25353588266107913</v>
      </c>
      <c r="BE76">
        <f t="shared" si="59"/>
        <v>0.32731775929549906</v>
      </c>
      <c r="BF76">
        <f t="shared" si="35"/>
        <v>0</v>
      </c>
    </row>
    <row r="77" spans="1:58" x14ac:dyDescent="0.25">
      <c r="A77" t="s">
        <v>109</v>
      </c>
      <c r="B77">
        <v>1</v>
      </c>
      <c r="C77">
        <v>0</v>
      </c>
      <c r="D77">
        <v>1</v>
      </c>
      <c r="E77">
        <v>1</v>
      </c>
      <c r="F77">
        <v>55</v>
      </c>
      <c r="G77">
        <v>1</v>
      </c>
      <c r="H77" t="s">
        <v>23</v>
      </c>
      <c r="I77" t="s">
        <v>24</v>
      </c>
      <c r="J77" t="s">
        <v>23</v>
      </c>
      <c r="K77" t="s">
        <v>22</v>
      </c>
      <c r="L77" t="s">
        <v>22</v>
      </c>
      <c r="M77" t="s">
        <v>22</v>
      </c>
      <c r="N77" t="s">
        <v>23</v>
      </c>
      <c r="O77" t="s">
        <v>23</v>
      </c>
      <c r="P77" t="s">
        <v>29</v>
      </c>
      <c r="Q77">
        <v>0</v>
      </c>
      <c r="R77" t="s">
        <v>43</v>
      </c>
      <c r="S77">
        <v>100.9</v>
      </c>
      <c r="T77">
        <v>5448.6</v>
      </c>
      <c r="U77">
        <v>0</v>
      </c>
      <c r="X77" t="s">
        <v>109</v>
      </c>
      <c r="Y77">
        <v>1</v>
      </c>
      <c r="Z77">
        <v>0</v>
      </c>
      <c r="AA77">
        <v>1</v>
      </c>
      <c r="AB77">
        <v>1</v>
      </c>
      <c r="AC77">
        <f t="shared" si="36"/>
        <v>0.76056338028169013</v>
      </c>
      <c r="AD77">
        <f t="shared" si="33"/>
        <v>1</v>
      </c>
      <c r="AE77">
        <f t="shared" si="37"/>
        <v>1</v>
      </c>
      <c r="AF77">
        <f t="shared" si="38"/>
        <v>0</v>
      </c>
      <c r="AG77">
        <f t="shared" si="39"/>
        <v>1</v>
      </c>
      <c r="AH77">
        <f t="shared" si="40"/>
        <v>0</v>
      </c>
      <c r="AI77">
        <f t="shared" si="41"/>
        <v>0</v>
      </c>
      <c r="AJ77">
        <f t="shared" si="42"/>
        <v>1</v>
      </c>
      <c r="AK77">
        <f t="shared" si="43"/>
        <v>0</v>
      </c>
      <c r="AL77">
        <f t="shared" si="44"/>
        <v>0</v>
      </c>
      <c r="AM77">
        <f t="shared" si="45"/>
        <v>1</v>
      </c>
      <c r="AN77">
        <f t="shared" si="46"/>
        <v>0</v>
      </c>
      <c r="AO77">
        <f t="shared" si="47"/>
        <v>1</v>
      </c>
      <c r="AP77">
        <f t="shared" si="48"/>
        <v>0</v>
      </c>
      <c r="AQ77">
        <f t="shared" si="49"/>
        <v>1</v>
      </c>
      <c r="AR77">
        <f t="shared" si="50"/>
        <v>1</v>
      </c>
      <c r="AS77">
        <f t="shared" si="51"/>
        <v>1</v>
      </c>
      <c r="AT77">
        <f t="shared" si="52"/>
        <v>1</v>
      </c>
      <c r="AU77">
        <f t="shared" si="53"/>
        <v>0</v>
      </c>
      <c r="AV77">
        <f t="shared" si="54"/>
        <v>0</v>
      </c>
      <c r="AW77">
        <f t="shared" si="55"/>
        <v>1</v>
      </c>
      <c r="AX77">
        <f t="shared" si="56"/>
        <v>0</v>
      </c>
      <c r="AY77">
        <f t="shared" si="34"/>
        <v>0</v>
      </c>
      <c r="AZ77">
        <f t="shared" si="57"/>
        <v>0</v>
      </c>
      <c r="BA77">
        <f t="shared" si="30"/>
        <v>1</v>
      </c>
      <c r="BB77">
        <f t="shared" si="31"/>
        <v>0</v>
      </c>
      <c r="BC77">
        <f t="shared" si="32"/>
        <v>0</v>
      </c>
      <c r="BD77">
        <f t="shared" si="58"/>
        <v>0.85280251440544796</v>
      </c>
      <c r="BE77">
        <f t="shared" si="59"/>
        <v>0.66391878669275939</v>
      </c>
      <c r="BF77">
        <f t="shared" si="35"/>
        <v>0</v>
      </c>
    </row>
    <row r="78" spans="1:58" x14ac:dyDescent="0.25">
      <c r="A78" t="s">
        <v>110</v>
      </c>
      <c r="B78">
        <v>1</v>
      </c>
      <c r="C78">
        <v>0</v>
      </c>
      <c r="D78">
        <v>0</v>
      </c>
      <c r="E78">
        <v>0</v>
      </c>
      <c r="F78">
        <v>6</v>
      </c>
      <c r="G78">
        <v>0</v>
      </c>
      <c r="H78" t="s">
        <v>39</v>
      </c>
      <c r="I78" t="s">
        <v>28</v>
      </c>
      <c r="J78" t="s">
        <v>23</v>
      </c>
      <c r="K78" t="s">
        <v>22</v>
      </c>
      <c r="L78" t="s">
        <v>22</v>
      </c>
      <c r="M78" t="s">
        <v>22</v>
      </c>
      <c r="N78" t="s">
        <v>22</v>
      </c>
      <c r="O78" t="s">
        <v>22</v>
      </c>
      <c r="P78" t="s">
        <v>25</v>
      </c>
      <c r="Q78">
        <v>0</v>
      </c>
      <c r="R78" t="s">
        <v>26</v>
      </c>
      <c r="S78">
        <v>29.45</v>
      </c>
      <c r="T78">
        <v>161.44999999999999</v>
      </c>
      <c r="U78">
        <v>0</v>
      </c>
      <c r="X78" t="s">
        <v>110</v>
      </c>
      <c r="Y78">
        <v>1</v>
      </c>
      <c r="Z78">
        <v>0</v>
      </c>
      <c r="AA78">
        <v>0</v>
      </c>
      <c r="AB78">
        <v>0</v>
      </c>
      <c r="AC78">
        <f t="shared" si="36"/>
        <v>7.0422535211267609E-2</v>
      </c>
      <c r="AD78">
        <f t="shared" si="33"/>
        <v>0</v>
      </c>
      <c r="AE78">
        <f t="shared" si="37"/>
        <v>0</v>
      </c>
      <c r="AF78">
        <f t="shared" si="38"/>
        <v>0</v>
      </c>
      <c r="AG78">
        <f t="shared" si="39"/>
        <v>0</v>
      </c>
      <c r="AH78">
        <f t="shared" si="40"/>
        <v>1</v>
      </c>
      <c r="AI78">
        <f t="shared" si="41"/>
        <v>0</v>
      </c>
      <c r="AJ78">
        <f t="shared" si="42"/>
        <v>1</v>
      </c>
      <c r="AK78">
        <f t="shared" si="43"/>
        <v>0</v>
      </c>
      <c r="AL78">
        <f t="shared" si="44"/>
        <v>0</v>
      </c>
      <c r="AM78">
        <f t="shared" si="45"/>
        <v>1</v>
      </c>
      <c r="AN78">
        <f t="shared" si="46"/>
        <v>0</v>
      </c>
      <c r="AO78">
        <f t="shared" si="47"/>
        <v>1</v>
      </c>
      <c r="AP78">
        <f t="shared" si="48"/>
        <v>0</v>
      </c>
      <c r="AQ78">
        <f t="shared" si="49"/>
        <v>1</v>
      </c>
      <c r="AR78">
        <f t="shared" si="50"/>
        <v>0</v>
      </c>
      <c r="AS78">
        <f t="shared" si="51"/>
        <v>1</v>
      </c>
      <c r="AT78">
        <f t="shared" si="52"/>
        <v>0</v>
      </c>
      <c r="AU78">
        <f t="shared" si="53"/>
        <v>1</v>
      </c>
      <c r="AV78">
        <f t="shared" si="54"/>
        <v>1</v>
      </c>
      <c r="AW78">
        <f t="shared" si="55"/>
        <v>0</v>
      </c>
      <c r="AX78">
        <f t="shared" si="56"/>
        <v>0</v>
      </c>
      <c r="AY78">
        <f t="shared" si="34"/>
        <v>0</v>
      </c>
      <c r="AZ78">
        <f t="shared" si="57"/>
        <v>0</v>
      </c>
      <c r="BA78">
        <f t="shared" si="30"/>
        <v>0</v>
      </c>
      <c r="BB78">
        <f t="shared" si="31"/>
        <v>1</v>
      </c>
      <c r="BC78">
        <f t="shared" si="32"/>
        <v>0</v>
      </c>
      <c r="BD78">
        <f t="shared" si="58"/>
        <v>0.10424305919329491</v>
      </c>
      <c r="BE78">
        <f t="shared" si="59"/>
        <v>1.725171232876712E-2</v>
      </c>
      <c r="BF78">
        <f t="shared" si="35"/>
        <v>0</v>
      </c>
    </row>
    <row r="79" spans="1:58" x14ac:dyDescent="0.25">
      <c r="A79" t="s">
        <v>111</v>
      </c>
      <c r="B79">
        <v>0</v>
      </c>
      <c r="C79">
        <v>0</v>
      </c>
      <c r="D79">
        <v>1</v>
      </c>
      <c r="E79">
        <v>0</v>
      </c>
      <c r="F79">
        <v>60</v>
      </c>
      <c r="G79">
        <v>1</v>
      </c>
      <c r="H79" t="s">
        <v>22</v>
      </c>
      <c r="I79" t="s">
        <v>22</v>
      </c>
      <c r="J79" t="s">
        <v>32</v>
      </c>
      <c r="K79" t="s">
        <v>32</v>
      </c>
      <c r="L79" t="s">
        <v>32</v>
      </c>
      <c r="M79" t="s">
        <v>32</v>
      </c>
      <c r="N79" t="s">
        <v>32</v>
      </c>
      <c r="O79" t="s">
        <v>32</v>
      </c>
      <c r="P79" t="s">
        <v>33</v>
      </c>
      <c r="Q79">
        <v>1</v>
      </c>
      <c r="R79" t="s">
        <v>26</v>
      </c>
      <c r="S79">
        <v>20.5</v>
      </c>
      <c r="T79">
        <v>1198.8</v>
      </c>
      <c r="U79">
        <v>0</v>
      </c>
      <c r="X79" t="s">
        <v>111</v>
      </c>
      <c r="Y79">
        <v>0</v>
      </c>
      <c r="Z79">
        <v>0</v>
      </c>
      <c r="AA79">
        <v>1</v>
      </c>
      <c r="AB79">
        <v>0</v>
      </c>
      <c r="AC79">
        <f t="shared" si="36"/>
        <v>0.83098591549295775</v>
      </c>
      <c r="AD79">
        <f t="shared" si="33"/>
        <v>1</v>
      </c>
      <c r="AE79">
        <f t="shared" si="37"/>
        <v>0</v>
      </c>
      <c r="AF79">
        <f t="shared" si="38"/>
        <v>1</v>
      </c>
      <c r="AG79">
        <f t="shared" si="39"/>
        <v>0</v>
      </c>
      <c r="AH79">
        <f t="shared" si="40"/>
        <v>0</v>
      </c>
      <c r="AI79">
        <f t="shared" si="41"/>
        <v>1</v>
      </c>
      <c r="AJ79">
        <f t="shared" si="42"/>
        <v>0</v>
      </c>
      <c r="AK79">
        <f t="shared" si="43"/>
        <v>0</v>
      </c>
      <c r="AL79">
        <f t="shared" si="44"/>
        <v>0</v>
      </c>
      <c r="AM79">
        <f t="shared" si="45"/>
        <v>0</v>
      </c>
      <c r="AN79">
        <f t="shared" si="46"/>
        <v>0</v>
      </c>
      <c r="AO79">
        <f t="shared" si="47"/>
        <v>0</v>
      </c>
      <c r="AP79">
        <f t="shared" si="48"/>
        <v>0</v>
      </c>
      <c r="AQ79">
        <f t="shared" si="49"/>
        <v>0</v>
      </c>
      <c r="AR79">
        <f t="shared" si="50"/>
        <v>0</v>
      </c>
      <c r="AS79">
        <f t="shared" si="51"/>
        <v>0</v>
      </c>
      <c r="AT79">
        <f t="shared" si="52"/>
        <v>0</v>
      </c>
      <c r="AU79">
        <f t="shared" si="53"/>
        <v>0</v>
      </c>
      <c r="AV79">
        <f t="shared" si="54"/>
        <v>0</v>
      </c>
      <c r="AW79">
        <f t="shared" si="55"/>
        <v>0</v>
      </c>
      <c r="AX79">
        <f t="shared" si="56"/>
        <v>1</v>
      </c>
      <c r="AY79">
        <f t="shared" si="34"/>
        <v>1</v>
      </c>
      <c r="AZ79">
        <f t="shared" si="57"/>
        <v>0</v>
      </c>
      <c r="BA79">
        <f t="shared" si="30"/>
        <v>0</v>
      </c>
      <c r="BB79">
        <f t="shared" si="31"/>
        <v>1</v>
      </c>
      <c r="BC79">
        <f t="shared" si="32"/>
        <v>0</v>
      </c>
      <c r="BD79">
        <f t="shared" si="58"/>
        <v>1.0476689366160294E-2</v>
      </c>
      <c r="BE79">
        <f t="shared" si="59"/>
        <v>0.14412915851272015</v>
      </c>
      <c r="BF79">
        <f t="shared" si="35"/>
        <v>0</v>
      </c>
    </row>
    <row r="80" spans="1:58" x14ac:dyDescent="0.25">
      <c r="A80" t="s">
        <v>112</v>
      </c>
      <c r="B80">
        <v>1</v>
      </c>
      <c r="C80">
        <v>0</v>
      </c>
      <c r="D80">
        <v>0</v>
      </c>
      <c r="E80">
        <v>0</v>
      </c>
      <c r="F80">
        <v>11</v>
      </c>
      <c r="G80">
        <v>1</v>
      </c>
      <c r="H80" t="s">
        <v>22</v>
      </c>
      <c r="I80" t="s">
        <v>24</v>
      </c>
      <c r="J80" t="s">
        <v>23</v>
      </c>
      <c r="K80" t="s">
        <v>22</v>
      </c>
      <c r="L80" t="s">
        <v>22</v>
      </c>
      <c r="M80" t="s">
        <v>22</v>
      </c>
      <c r="N80" t="s">
        <v>22</v>
      </c>
      <c r="O80" t="s">
        <v>22</v>
      </c>
      <c r="P80" t="s">
        <v>25</v>
      </c>
      <c r="Q80">
        <v>0</v>
      </c>
      <c r="R80" t="s">
        <v>34</v>
      </c>
      <c r="S80">
        <v>76.400000000000006</v>
      </c>
      <c r="T80">
        <v>838.7</v>
      </c>
      <c r="U80">
        <v>0</v>
      </c>
      <c r="X80" t="s">
        <v>112</v>
      </c>
      <c r="Y80">
        <v>1</v>
      </c>
      <c r="Z80">
        <v>0</v>
      </c>
      <c r="AA80">
        <v>0</v>
      </c>
      <c r="AB80">
        <v>0</v>
      </c>
      <c r="AC80">
        <f t="shared" si="36"/>
        <v>0.14084507042253522</v>
      </c>
      <c r="AD80">
        <f t="shared" si="33"/>
        <v>1</v>
      </c>
      <c r="AE80">
        <f t="shared" si="37"/>
        <v>0</v>
      </c>
      <c r="AF80">
        <f t="shared" si="38"/>
        <v>1</v>
      </c>
      <c r="AG80">
        <f t="shared" si="39"/>
        <v>1</v>
      </c>
      <c r="AH80">
        <f t="shared" si="40"/>
        <v>0</v>
      </c>
      <c r="AI80">
        <f t="shared" si="41"/>
        <v>0</v>
      </c>
      <c r="AJ80">
        <f t="shared" si="42"/>
        <v>1</v>
      </c>
      <c r="AK80">
        <f t="shared" si="43"/>
        <v>0</v>
      </c>
      <c r="AL80">
        <f t="shared" si="44"/>
        <v>0</v>
      </c>
      <c r="AM80">
        <f t="shared" si="45"/>
        <v>1</v>
      </c>
      <c r="AN80">
        <f t="shared" si="46"/>
        <v>0</v>
      </c>
      <c r="AO80">
        <f t="shared" si="47"/>
        <v>1</v>
      </c>
      <c r="AP80">
        <f t="shared" si="48"/>
        <v>0</v>
      </c>
      <c r="AQ80">
        <f t="shared" si="49"/>
        <v>1</v>
      </c>
      <c r="AR80">
        <f t="shared" si="50"/>
        <v>0</v>
      </c>
      <c r="AS80">
        <f t="shared" si="51"/>
        <v>1</v>
      </c>
      <c r="AT80">
        <f t="shared" si="52"/>
        <v>0</v>
      </c>
      <c r="AU80">
        <f t="shared" si="53"/>
        <v>1</v>
      </c>
      <c r="AV80">
        <f t="shared" si="54"/>
        <v>1</v>
      </c>
      <c r="AW80">
        <f t="shared" si="55"/>
        <v>0</v>
      </c>
      <c r="AX80">
        <f t="shared" si="56"/>
        <v>0</v>
      </c>
      <c r="AY80">
        <f t="shared" si="34"/>
        <v>0</v>
      </c>
      <c r="AZ80">
        <f t="shared" si="57"/>
        <v>1</v>
      </c>
      <c r="BA80">
        <f t="shared" ref="BA80:BA101" si="60">IF(R80="Mailed check",1,0)</f>
        <v>0</v>
      </c>
      <c r="BB80">
        <f t="shared" ref="BB80:BB101" si="61">IF(R80="Bank transfer (automatic)",1,0)</f>
        <v>0</v>
      </c>
      <c r="BC80">
        <f t="shared" ref="BC80:BC101" si="62">IF(R80="Credit card (automatic)",1,0)</f>
        <v>0</v>
      </c>
      <c r="BD80">
        <f t="shared" si="58"/>
        <v>0.59612362493452076</v>
      </c>
      <c r="BE80">
        <f t="shared" si="59"/>
        <v>0.10008561643835617</v>
      </c>
      <c r="BF80">
        <f t="shared" si="35"/>
        <v>0</v>
      </c>
    </row>
    <row r="81" spans="1:58" x14ac:dyDescent="0.25">
      <c r="A81" t="s">
        <v>113</v>
      </c>
      <c r="B81">
        <v>1</v>
      </c>
      <c r="C81">
        <v>1</v>
      </c>
      <c r="D81">
        <v>0</v>
      </c>
      <c r="E81">
        <v>0</v>
      </c>
      <c r="F81">
        <v>14</v>
      </c>
      <c r="G81">
        <v>0</v>
      </c>
      <c r="H81" t="s">
        <v>39</v>
      </c>
      <c r="I81" t="s">
        <v>28</v>
      </c>
      <c r="J81" t="s">
        <v>23</v>
      </c>
      <c r="K81" t="s">
        <v>22</v>
      </c>
      <c r="L81" t="s">
        <v>23</v>
      </c>
      <c r="M81" t="s">
        <v>23</v>
      </c>
      <c r="N81" t="s">
        <v>22</v>
      </c>
      <c r="O81" t="s">
        <v>22</v>
      </c>
      <c r="P81" t="s">
        <v>33</v>
      </c>
      <c r="Q81">
        <v>0</v>
      </c>
      <c r="R81" t="s">
        <v>43</v>
      </c>
      <c r="S81">
        <v>39.700000000000003</v>
      </c>
      <c r="T81">
        <v>692.35</v>
      </c>
      <c r="U81">
        <v>0</v>
      </c>
      <c r="X81" t="s">
        <v>113</v>
      </c>
      <c r="Y81">
        <v>1</v>
      </c>
      <c r="Z81">
        <v>1</v>
      </c>
      <c r="AA81">
        <v>0</v>
      </c>
      <c r="AB81">
        <v>0</v>
      </c>
      <c r="AC81">
        <f t="shared" si="36"/>
        <v>0.18309859154929578</v>
      </c>
      <c r="AD81">
        <f t="shared" si="33"/>
        <v>0</v>
      </c>
      <c r="AE81">
        <f t="shared" si="37"/>
        <v>0</v>
      </c>
      <c r="AF81">
        <f t="shared" si="38"/>
        <v>0</v>
      </c>
      <c r="AG81">
        <f t="shared" si="39"/>
        <v>0</v>
      </c>
      <c r="AH81">
        <f t="shared" si="40"/>
        <v>1</v>
      </c>
      <c r="AI81">
        <f t="shared" si="41"/>
        <v>0</v>
      </c>
      <c r="AJ81">
        <f t="shared" si="42"/>
        <v>1</v>
      </c>
      <c r="AK81">
        <f t="shared" si="43"/>
        <v>0</v>
      </c>
      <c r="AL81">
        <f t="shared" si="44"/>
        <v>0</v>
      </c>
      <c r="AM81">
        <f t="shared" si="45"/>
        <v>1</v>
      </c>
      <c r="AN81">
        <f t="shared" si="46"/>
        <v>1</v>
      </c>
      <c r="AO81">
        <f t="shared" si="47"/>
        <v>0</v>
      </c>
      <c r="AP81">
        <f t="shared" si="48"/>
        <v>1</v>
      </c>
      <c r="AQ81">
        <f t="shared" si="49"/>
        <v>0</v>
      </c>
      <c r="AR81">
        <f t="shared" si="50"/>
        <v>0</v>
      </c>
      <c r="AS81">
        <f t="shared" si="51"/>
        <v>0</v>
      </c>
      <c r="AT81">
        <f t="shared" si="52"/>
        <v>0</v>
      </c>
      <c r="AU81">
        <f t="shared" si="53"/>
        <v>1</v>
      </c>
      <c r="AV81">
        <f t="shared" si="54"/>
        <v>0</v>
      </c>
      <c r="AW81">
        <f t="shared" si="55"/>
        <v>0</v>
      </c>
      <c r="AX81">
        <f t="shared" si="56"/>
        <v>1</v>
      </c>
      <c r="AY81">
        <f t="shared" si="34"/>
        <v>0</v>
      </c>
      <c r="AZ81">
        <f t="shared" si="57"/>
        <v>0</v>
      </c>
      <c r="BA81">
        <f t="shared" si="60"/>
        <v>1</v>
      </c>
      <c r="BB81">
        <f t="shared" si="61"/>
        <v>0</v>
      </c>
      <c r="BC81">
        <f t="shared" si="62"/>
        <v>0</v>
      </c>
      <c r="BD81">
        <f t="shared" si="58"/>
        <v>0.21162912519643795</v>
      </c>
      <c r="BE81">
        <f t="shared" si="59"/>
        <v>8.2185665362035226E-2</v>
      </c>
      <c r="BF81">
        <f t="shared" si="35"/>
        <v>0</v>
      </c>
    </row>
    <row r="82" spans="1:58" x14ac:dyDescent="0.25">
      <c r="A82" t="s">
        <v>114</v>
      </c>
      <c r="B82">
        <v>0</v>
      </c>
      <c r="C82">
        <v>1</v>
      </c>
      <c r="D82">
        <v>0</v>
      </c>
      <c r="E82">
        <v>0</v>
      </c>
      <c r="F82">
        <v>2</v>
      </c>
      <c r="G82">
        <v>1</v>
      </c>
      <c r="H82" t="s">
        <v>23</v>
      </c>
      <c r="I82" t="s">
        <v>24</v>
      </c>
      <c r="J82" t="s">
        <v>22</v>
      </c>
      <c r="K82" t="s">
        <v>22</v>
      </c>
      <c r="L82" t="s">
        <v>22</v>
      </c>
      <c r="M82" t="s">
        <v>22</v>
      </c>
      <c r="N82" t="s">
        <v>23</v>
      </c>
      <c r="O82" t="s">
        <v>23</v>
      </c>
      <c r="P82" t="s">
        <v>25</v>
      </c>
      <c r="Q82">
        <v>1</v>
      </c>
      <c r="R82" t="s">
        <v>34</v>
      </c>
      <c r="S82">
        <v>94</v>
      </c>
      <c r="T82">
        <v>181.7</v>
      </c>
      <c r="U82">
        <v>1</v>
      </c>
      <c r="X82" t="s">
        <v>114</v>
      </c>
      <c r="Y82">
        <v>0</v>
      </c>
      <c r="Z82">
        <v>1</v>
      </c>
      <c r="AA82">
        <v>0</v>
      </c>
      <c r="AB82">
        <v>0</v>
      </c>
      <c r="AC82">
        <f t="shared" si="36"/>
        <v>1.4084507042253521E-2</v>
      </c>
      <c r="AD82">
        <f t="shared" si="33"/>
        <v>1</v>
      </c>
      <c r="AE82">
        <f t="shared" si="37"/>
        <v>1</v>
      </c>
      <c r="AF82">
        <f t="shared" si="38"/>
        <v>0</v>
      </c>
      <c r="AG82">
        <f t="shared" si="39"/>
        <v>1</v>
      </c>
      <c r="AH82">
        <f t="shared" si="40"/>
        <v>0</v>
      </c>
      <c r="AI82">
        <f t="shared" si="41"/>
        <v>0</v>
      </c>
      <c r="AJ82">
        <f t="shared" si="42"/>
        <v>0</v>
      </c>
      <c r="AK82">
        <f t="shared" si="43"/>
        <v>1</v>
      </c>
      <c r="AL82">
        <f t="shared" si="44"/>
        <v>0</v>
      </c>
      <c r="AM82">
        <f t="shared" si="45"/>
        <v>1</v>
      </c>
      <c r="AN82">
        <f t="shared" si="46"/>
        <v>0</v>
      </c>
      <c r="AO82">
        <f t="shared" si="47"/>
        <v>1</v>
      </c>
      <c r="AP82">
        <f t="shared" si="48"/>
        <v>0</v>
      </c>
      <c r="AQ82">
        <f t="shared" si="49"/>
        <v>1</v>
      </c>
      <c r="AR82">
        <f t="shared" si="50"/>
        <v>1</v>
      </c>
      <c r="AS82">
        <f t="shared" si="51"/>
        <v>1</v>
      </c>
      <c r="AT82">
        <f t="shared" si="52"/>
        <v>1</v>
      </c>
      <c r="AU82">
        <f t="shared" si="53"/>
        <v>0</v>
      </c>
      <c r="AV82">
        <f t="shared" si="54"/>
        <v>1</v>
      </c>
      <c r="AW82">
        <f t="shared" si="55"/>
        <v>0</v>
      </c>
      <c r="AX82">
        <f t="shared" si="56"/>
        <v>0</v>
      </c>
      <c r="AY82">
        <f t="shared" si="34"/>
        <v>1</v>
      </c>
      <c r="AZ82">
        <f t="shared" si="57"/>
        <v>1</v>
      </c>
      <c r="BA82">
        <f t="shared" si="60"/>
        <v>0</v>
      </c>
      <c r="BB82">
        <f t="shared" si="61"/>
        <v>0</v>
      </c>
      <c r="BC82">
        <f t="shared" si="62"/>
        <v>0</v>
      </c>
      <c r="BD82">
        <f t="shared" si="58"/>
        <v>0.78051335777894182</v>
      </c>
      <c r="BE82">
        <f t="shared" si="59"/>
        <v>1.9728473581213306E-2</v>
      </c>
      <c r="BF82">
        <f t="shared" si="35"/>
        <v>1</v>
      </c>
    </row>
    <row r="83" spans="1:58" x14ac:dyDescent="0.25">
      <c r="A83" t="s">
        <v>115</v>
      </c>
      <c r="B83">
        <v>1</v>
      </c>
      <c r="C83">
        <v>0</v>
      </c>
      <c r="D83">
        <v>0</v>
      </c>
      <c r="E83">
        <v>0</v>
      </c>
      <c r="F83">
        <v>66</v>
      </c>
      <c r="G83">
        <v>0</v>
      </c>
      <c r="H83" t="s">
        <v>39</v>
      </c>
      <c r="I83" t="s">
        <v>28</v>
      </c>
      <c r="J83" t="s">
        <v>23</v>
      </c>
      <c r="K83" t="s">
        <v>23</v>
      </c>
      <c r="L83" t="s">
        <v>23</v>
      </c>
      <c r="M83" t="s">
        <v>23</v>
      </c>
      <c r="N83" t="s">
        <v>23</v>
      </c>
      <c r="O83" t="s">
        <v>23</v>
      </c>
      <c r="P83" t="s">
        <v>33</v>
      </c>
      <c r="Q83">
        <v>1</v>
      </c>
      <c r="R83" t="s">
        <v>26</v>
      </c>
      <c r="S83">
        <v>62.5</v>
      </c>
      <c r="T83">
        <v>4136.3999999999996</v>
      </c>
      <c r="U83">
        <v>0</v>
      </c>
      <c r="X83" t="s">
        <v>115</v>
      </c>
      <c r="Y83">
        <v>1</v>
      </c>
      <c r="Z83">
        <v>0</v>
      </c>
      <c r="AA83">
        <v>0</v>
      </c>
      <c r="AB83">
        <v>0</v>
      </c>
      <c r="AC83">
        <f t="shared" si="36"/>
        <v>0.91549295774647887</v>
      </c>
      <c r="AD83">
        <f t="shared" si="33"/>
        <v>0</v>
      </c>
      <c r="AE83">
        <f t="shared" si="37"/>
        <v>0</v>
      </c>
      <c r="AF83">
        <f t="shared" si="38"/>
        <v>0</v>
      </c>
      <c r="AG83">
        <f t="shared" si="39"/>
        <v>0</v>
      </c>
      <c r="AH83">
        <f t="shared" si="40"/>
        <v>1</v>
      </c>
      <c r="AI83">
        <f t="shared" si="41"/>
        <v>0</v>
      </c>
      <c r="AJ83">
        <f t="shared" si="42"/>
        <v>1</v>
      </c>
      <c r="AK83">
        <f t="shared" si="43"/>
        <v>0</v>
      </c>
      <c r="AL83">
        <f t="shared" si="44"/>
        <v>1</v>
      </c>
      <c r="AM83">
        <f t="shared" si="45"/>
        <v>0</v>
      </c>
      <c r="AN83">
        <f t="shared" si="46"/>
        <v>1</v>
      </c>
      <c r="AO83">
        <f t="shared" si="47"/>
        <v>0</v>
      </c>
      <c r="AP83">
        <f t="shared" si="48"/>
        <v>1</v>
      </c>
      <c r="AQ83">
        <f t="shared" si="49"/>
        <v>0</v>
      </c>
      <c r="AR83">
        <f t="shared" si="50"/>
        <v>1</v>
      </c>
      <c r="AS83">
        <f t="shared" si="51"/>
        <v>0</v>
      </c>
      <c r="AT83">
        <f t="shared" si="52"/>
        <v>1</v>
      </c>
      <c r="AU83">
        <f t="shared" si="53"/>
        <v>0</v>
      </c>
      <c r="AV83">
        <f t="shared" si="54"/>
        <v>0</v>
      </c>
      <c r="AW83">
        <f t="shared" si="55"/>
        <v>0</v>
      </c>
      <c r="AX83">
        <f t="shared" si="56"/>
        <v>1</v>
      </c>
      <c r="AY83">
        <f t="shared" si="34"/>
        <v>1</v>
      </c>
      <c r="AZ83">
        <f t="shared" si="57"/>
        <v>0</v>
      </c>
      <c r="BA83">
        <f t="shared" si="60"/>
        <v>0</v>
      </c>
      <c r="BB83">
        <f t="shared" si="61"/>
        <v>1</v>
      </c>
      <c r="BC83">
        <f t="shared" si="62"/>
        <v>0</v>
      </c>
      <c r="BD83">
        <f t="shared" si="58"/>
        <v>0.45049764274489262</v>
      </c>
      <c r="BE83">
        <f t="shared" si="59"/>
        <v>0.50342465753424659</v>
      </c>
      <c r="BF83">
        <f t="shared" si="35"/>
        <v>0</v>
      </c>
    </row>
    <row r="84" spans="1:58" x14ac:dyDescent="0.25">
      <c r="A84" t="s">
        <v>116</v>
      </c>
      <c r="B84">
        <v>1</v>
      </c>
      <c r="C84">
        <v>0</v>
      </c>
      <c r="D84">
        <v>1</v>
      </c>
      <c r="E84">
        <v>1</v>
      </c>
      <c r="F84">
        <v>35</v>
      </c>
      <c r="G84">
        <v>1</v>
      </c>
      <c r="H84" t="s">
        <v>22</v>
      </c>
      <c r="I84" t="s">
        <v>24</v>
      </c>
      <c r="J84" t="s">
        <v>23</v>
      </c>
      <c r="K84" t="s">
        <v>22</v>
      </c>
      <c r="L84" t="s">
        <v>23</v>
      </c>
      <c r="M84" t="s">
        <v>23</v>
      </c>
      <c r="N84" t="s">
        <v>23</v>
      </c>
      <c r="O84" t="s">
        <v>23</v>
      </c>
      <c r="P84" t="s">
        <v>25</v>
      </c>
      <c r="Q84">
        <v>1</v>
      </c>
      <c r="R84" t="s">
        <v>34</v>
      </c>
      <c r="S84">
        <v>106.9</v>
      </c>
      <c r="T84">
        <v>3756.45</v>
      </c>
      <c r="U84">
        <v>0</v>
      </c>
      <c r="X84" t="s">
        <v>116</v>
      </c>
      <c r="Y84">
        <v>1</v>
      </c>
      <c r="Z84">
        <v>0</v>
      </c>
      <c r="AA84">
        <v>1</v>
      </c>
      <c r="AB84">
        <v>1</v>
      </c>
      <c r="AC84">
        <f t="shared" si="36"/>
        <v>0.47887323943661969</v>
      </c>
      <c r="AD84">
        <f t="shared" si="33"/>
        <v>1</v>
      </c>
      <c r="AE84">
        <f t="shared" si="37"/>
        <v>0</v>
      </c>
      <c r="AF84">
        <f t="shared" si="38"/>
        <v>1</v>
      </c>
      <c r="AG84">
        <f t="shared" si="39"/>
        <v>1</v>
      </c>
      <c r="AH84">
        <f t="shared" si="40"/>
        <v>0</v>
      </c>
      <c r="AI84">
        <f t="shared" si="41"/>
        <v>0</v>
      </c>
      <c r="AJ84">
        <f t="shared" si="42"/>
        <v>1</v>
      </c>
      <c r="AK84">
        <f t="shared" si="43"/>
        <v>0</v>
      </c>
      <c r="AL84">
        <f t="shared" si="44"/>
        <v>0</v>
      </c>
      <c r="AM84">
        <f t="shared" si="45"/>
        <v>1</v>
      </c>
      <c r="AN84">
        <f t="shared" si="46"/>
        <v>1</v>
      </c>
      <c r="AO84">
        <f t="shared" si="47"/>
        <v>0</v>
      </c>
      <c r="AP84">
        <f t="shared" si="48"/>
        <v>1</v>
      </c>
      <c r="AQ84">
        <f t="shared" si="49"/>
        <v>0</v>
      </c>
      <c r="AR84">
        <f t="shared" si="50"/>
        <v>1</v>
      </c>
      <c r="AS84">
        <f t="shared" si="51"/>
        <v>0</v>
      </c>
      <c r="AT84">
        <f t="shared" si="52"/>
        <v>1</v>
      </c>
      <c r="AU84">
        <f t="shared" si="53"/>
        <v>0</v>
      </c>
      <c r="AV84">
        <f t="shared" si="54"/>
        <v>1</v>
      </c>
      <c r="AW84">
        <f t="shared" si="55"/>
        <v>0</v>
      </c>
      <c r="AX84">
        <f t="shared" si="56"/>
        <v>0</v>
      </c>
      <c r="AY84">
        <f t="shared" si="34"/>
        <v>1</v>
      </c>
      <c r="AZ84">
        <f t="shared" si="57"/>
        <v>1</v>
      </c>
      <c r="BA84">
        <f t="shared" si="60"/>
        <v>0</v>
      </c>
      <c r="BB84">
        <f t="shared" si="61"/>
        <v>0</v>
      </c>
      <c r="BC84">
        <f t="shared" si="62"/>
        <v>0</v>
      </c>
      <c r="BD84">
        <f t="shared" si="58"/>
        <v>0.9156626506024097</v>
      </c>
      <c r="BE84">
        <f t="shared" si="59"/>
        <v>0.45695327788649703</v>
      </c>
      <c r="BF84">
        <f t="shared" si="35"/>
        <v>0</v>
      </c>
    </row>
    <row r="85" spans="1:58" x14ac:dyDescent="0.25">
      <c r="A85" t="s">
        <v>117</v>
      </c>
      <c r="B85">
        <v>1</v>
      </c>
      <c r="C85">
        <v>1</v>
      </c>
      <c r="D85">
        <v>0</v>
      </c>
      <c r="E85">
        <v>0</v>
      </c>
      <c r="F85">
        <v>47</v>
      </c>
      <c r="G85">
        <v>1</v>
      </c>
      <c r="H85" t="s">
        <v>23</v>
      </c>
      <c r="I85" t="s">
        <v>24</v>
      </c>
      <c r="J85" t="s">
        <v>22</v>
      </c>
      <c r="K85" t="s">
        <v>23</v>
      </c>
      <c r="L85" t="s">
        <v>22</v>
      </c>
      <c r="M85" t="s">
        <v>23</v>
      </c>
      <c r="N85" t="s">
        <v>23</v>
      </c>
      <c r="O85" t="s">
        <v>22</v>
      </c>
      <c r="P85" t="s">
        <v>25</v>
      </c>
      <c r="Q85">
        <v>1</v>
      </c>
      <c r="R85" t="s">
        <v>34</v>
      </c>
      <c r="S85">
        <v>95.05</v>
      </c>
      <c r="T85">
        <v>4504.55</v>
      </c>
      <c r="U85">
        <v>1</v>
      </c>
      <c r="X85" t="s">
        <v>117</v>
      </c>
      <c r="Y85">
        <v>1</v>
      </c>
      <c r="Z85">
        <v>1</v>
      </c>
      <c r="AA85">
        <v>0</v>
      </c>
      <c r="AB85">
        <v>0</v>
      </c>
      <c r="AC85">
        <f t="shared" si="36"/>
        <v>0.647887323943662</v>
      </c>
      <c r="AD85">
        <f t="shared" si="33"/>
        <v>1</v>
      </c>
      <c r="AE85">
        <f t="shared" si="37"/>
        <v>1</v>
      </c>
      <c r="AF85">
        <f t="shared" si="38"/>
        <v>0</v>
      </c>
      <c r="AG85">
        <f t="shared" si="39"/>
        <v>1</v>
      </c>
      <c r="AH85">
        <f t="shared" si="40"/>
        <v>0</v>
      </c>
      <c r="AI85">
        <f t="shared" si="41"/>
        <v>0</v>
      </c>
      <c r="AJ85">
        <f t="shared" si="42"/>
        <v>0</v>
      </c>
      <c r="AK85">
        <f t="shared" si="43"/>
        <v>1</v>
      </c>
      <c r="AL85">
        <f t="shared" si="44"/>
        <v>1</v>
      </c>
      <c r="AM85">
        <f t="shared" si="45"/>
        <v>0</v>
      </c>
      <c r="AN85">
        <f t="shared" si="46"/>
        <v>0</v>
      </c>
      <c r="AO85">
        <f t="shared" si="47"/>
        <v>1</v>
      </c>
      <c r="AP85">
        <f t="shared" si="48"/>
        <v>1</v>
      </c>
      <c r="AQ85">
        <f t="shared" si="49"/>
        <v>0</v>
      </c>
      <c r="AR85">
        <f t="shared" si="50"/>
        <v>1</v>
      </c>
      <c r="AS85">
        <f t="shared" si="51"/>
        <v>0</v>
      </c>
      <c r="AT85">
        <f t="shared" si="52"/>
        <v>0</v>
      </c>
      <c r="AU85">
        <f t="shared" si="53"/>
        <v>1</v>
      </c>
      <c r="AV85">
        <f t="shared" si="54"/>
        <v>1</v>
      </c>
      <c r="AW85">
        <f t="shared" si="55"/>
        <v>0</v>
      </c>
      <c r="AX85">
        <f t="shared" si="56"/>
        <v>0</v>
      </c>
      <c r="AY85">
        <f t="shared" si="34"/>
        <v>1</v>
      </c>
      <c r="AZ85">
        <f t="shared" si="57"/>
        <v>1</v>
      </c>
      <c r="BA85">
        <f t="shared" si="60"/>
        <v>0</v>
      </c>
      <c r="BB85">
        <f t="shared" si="61"/>
        <v>0</v>
      </c>
      <c r="BC85">
        <f t="shared" si="62"/>
        <v>0</v>
      </c>
      <c r="BD85">
        <f t="shared" si="58"/>
        <v>0.79151388161341008</v>
      </c>
      <c r="BE85">
        <f t="shared" si="59"/>
        <v>0.54845278864970648</v>
      </c>
      <c r="BF85">
        <f t="shared" si="35"/>
        <v>1</v>
      </c>
    </row>
    <row r="86" spans="1:58" x14ac:dyDescent="0.25">
      <c r="A86" t="s">
        <v>118</v>
      </c>
      <c r="B86">
        <v>0</v>
      </c>
      <c r="C86">
        <v>0</v>
      </c>
      <c r="D86">
        <v>0</v>
      </c>
      <c r="E86">
        <v>0</v>
      </c>
      <c r="F86">
        <v>9</v>
      </c>
      <c r="G86">
        <v>1</v>
      </c>
      <c r="H86" t="s">
        <v>22</v>
      </c>
      <c r="I86" t="s">
        <v>24</v>
      </c>
      <c r="J86" t="s">
        <v>22</v>
      </c>
      <c r="K86" t="s">
        <v>22</v>
      </c>
      <c r="L86" t="s">
        <v>22</v>
      </c>
      <c r="M86" t="s">
        <v>22</v>
      </c>
      <c r="N86" t="s">
        <v>22</v>
      </c>
      <c r="O86" t="s">
        <v>23</v>
      </c>
      <c r="P86" t="s">
        <v>25</v>
      </c>
      <c r="Q86">
        <v>1</v>
      </c>
      <c r="R86" t="s">
        <v>34</v>
      </c>
      <c r="S86">
        <v>80.8</v>
      </c>
      <c r="T86">
        <v>713.1</v>
      </c>
      <c r="U86">
        <v>1</v>
      </c>
      <c r="X86" t="s">
        <v>118</v>
      </c>
      <c r="Y86">
        <v>0</v>
      </c>
      <c r="Z86">
        <v>0</v>
      </c>
      <c r="AA86">
        <v>0</v>
      </c>
      <c r="AB86">
        <v>0</v>
      </c>
      <c r="AC86">
        <f t="shared" si="36"/>
        <v>0.11267605633802817</v>
      </c>
      <c r="AD86">
        <f t="shared" si="33"/>
        <v>1</v>
      </c>
      <c r="AE86">
        <f t="shared" si="37"/>
        <v>0</v>
      </c>
      <c r="AF86">
        <f t="shared" si="38"/>
        <v>1</v>
      </c>
      <c r="AG86">
        <f t="shared" si="39"/>
        <v>1</v>
      </c>
      <c r="AH86">
        <f t="shared" si="40"/>
        <v>0</v>
      </c>
      <c r="AI86">
        <f t="shared" si="41"/>
        <v>0</v>
      </c>
      <c r="AJ86">
        <f t="shared" si="42"/>
        <v>0</v>
      </c>
      <c r="AK86">
        <f t="shared" si="43"/>
        <v>1</v>
      </c>
      <c r="AL86">
        <f t="shared" si="44"/>
        <v>0</v>
      </c>
      <c r="AM86">
        <f t="shared" si="45"/>
        <v>1</v>
      </c>
      <c r="AN86">
        <f t="shared" si="46"/>
        <v>0</v>
      </c>
      <c r="AO86">
        <f t="shared" si="47"/>
        <v>1</v>
      </c>
      <c r="AP86">
        <f t="shared" si="48"/>
        <v>0</v>
      </c>
      <c r="AQ86">
        <f t="shared" si="49"/>
        <v>1</v>
      </c>
      <c r="AR86">
        <f t="shared" si="50"/>
        <v>0</v>
      </c>
      <c r="AS86">
        <f t="shared" si="51"/>
        <v>1</v>
      </c>
      <c r="AT86">
        <f t="shared" si="52"/>
        <v>1</v>
      </c>
      <c r="AU86">
        <f t="shared" si="53"/>
        <v>0</v>
      </c>
      <c r="AV86">
        <f t="shared" si="54"/>
        <v>1</v>
      </c>
      <c r="AW86">
        <f t="shared" si="55"/>
        <v>0</v>
      </c>
      <c r="AX86">
        <f t="shared" si="56"/>
        <v>0</v>
      </c>
      <c r="AY86">
        <f t="shared" si="34"/>
        <v>1</v>
      </c>
      <c r="AZ86">
        <f t="shared" si="57"/>
        <v>1</v>
      </c>
      <c r="BA86">
        <f t="shared" si="60"/>
        <v>0</v>
      </c>
      <c r="BB86">
        <f t="shared" si="61"/>
        <v>0</v>
      </c>
      <c r="BC86">
        <f t="shared" si="62"/>
        <v>0</v>
      </c>
      <c r="BD86">
        <f t="shared" si="58"/>
        <v>0.64222105814562591</v>
      </c>
      <c r="BE86">
        <f t="shared" si="59"/>
        <v>8.4723581213307253E-2</v>
      </c>
      <c r="BF86">
        <f t="shared" si="35"/>
        <v>1</v>
      </c>
    </row>
    <row r="87" spans="1:58" x14ac:dyDescent="0.25">
      <c r="A87" t="s">
        <v>119</v>
      </c>
      <c r="B87">
        <v>1</v>
      </c>
      <c r="C87">
        <v>0</v>
      </c>
      <c r="D87">
        <v>1</v>
      </c>
      <c r="E87">
        <v>0</v>
      </c>
      <c r="F87">
        <v>71</v>
      </c>
      <c r="G87">
        <v>1</v>
      </c>
      <c r="H87" t="s">
        <v>22</v>
      </c>
      <c r="I87" t="s">
        <v>28</v>
      </c>
      <c r="J87" t="s">
        <v>22</v>
      </c>
      <c r="K87" t="s">
        <v>23</v>
      </c>
      <c r="L87" t="s">
        <v>23</v>
      </c>
      <c r="M87" t="s">
        <v>23</v>
      </c>
      <c r="N87" t="s">
        <v>23</v>
      </c>
      <c r="O87" t="s">
        <v>23</v>
      </c>
      <c r="P87" t="s">
        <v>33</v>
      </c>
      <c r="Q87">
        <v>1</v>
      </c>
      <c r="R87" t="s">
        <v>30</v>
      </c>
      <c r="S87">
        <v>80.7</v>
      </c>
      <c r="T87">
        <v>5705.05</v>
      </c>
      <c r="U87">
        <v>0</v>
      </c>
      <c r="X87" t="s">
        <v>119</v>
      </c>
      <c r="Y87">
        <v>1</v>
      </c>
      <c r="Z87">
        <v>0</v>
      </c>
      <c r="AA87">
        <v>1</v>
      </c>
      <c r="AB87">
        <v>0</v>
      </c>
      <c r="AC87">
        <f t="shared" si="36"/>
        <v>0.9859154929577465</v>
      </c>
      <c r="AD87">
        <f t="shared" si="33"/>
        <v>1</v>
      </c>
      <c r="AE87">
        <f t="shared" si="37"/>
        <v>0</v>
      </c>
      <c r="AF87">
        <f t="shared" si="38"/>
        <v>1</v>
      </c>
      <c r="AG87">
        <f t="shared" si="39"/>
        <v>0</v>
      </c>
      <c r="AH87">
        <f t="shared" si="40"/>
        <v>1</v>
      </c>
      <c r="AI87">
        <f t="shared" si="41"/>
        <v>0</v>
      </c>
      <c r="AJ87">
        <f t="shared" si="42"/>
        <v>0</v>
      </c>
      <c r="AK87">
        <f t="shared" si="43"/>
        <v>1</v>
      </c>
      <c r="AL87">
        <f t="shared" si="44"/>
        <v>1</v>
      </c>
      <c r="AM87">
        <f t="shared" si="45"/>
        <v>0</v>
      </c>
      <c r="AN87">
        <f t="shared" si="46"/>
        <v>1</v>
      </c>
      <c r="AO87">
        <f t="shared" si="47"/>
        <v>0</v>
      </c>
      <c r="AP87">
        <f t="shared" si="48"/>
        <v>1</v>
      </c>
      <c r="AQ87">
        <f t="shared" si="49"/>
        <v>0</v>
      </c>
      <c r="AR87">
        <f t="shared" si="50"/>
        <v>1</v>
      </c>
      <c r="AS87">
        <f t="shared" si="51"/>
        <v>0</v>
      </c>
      <c r="AT87">
        <f t="shared" si="52"/>
        <v>1</v>
      </c>
      <c r="AU87">
        <f t="shared" si="53"/>
        <v>0</v>
      </c>
      <c r="AV87">
        <f t="shared" si="54"/>
        <v>0</v>
      </c>
      <c r="AW87">
        <f t="shared" si="55"/>
        <v>0</v>
      </c>
      <c r="AX87">
        <f t="shared" si="56"/>
        <v>1</v>
      </c>
      <c r="AY87">
        <f t="shared" si="34"/>
        <v>1</v>
      </c>
      <c r="AZ87">
        <f t="shared" si="57"/>
        <v>0</v>
      </c>
      <c r="BA87">
        <f t="shared" si="60"/>
        <v>0</v>
      </c>
      <c r="BB87">
        <f t="shared" si="61"/>
        <v>0</v>
      </c>
      <c r="BC87">
        <f t="shared" si="62"/>
        <v>1</v>
      </c>
      <c r="BD87">
        <f t="shared" si="58"/>
        <v>0.64117338920901001</v>
      </c>
      <c r="BE87">
        <f t="shared" si="59"/>
        <v>0.69528498043052844</v>
      </c>
      <c r="BF87">
        <f t="shared" si="35"/>
        <v>0</v>
      </c>
    </row>
    <row r="88" spans="1:58" x14ac:dyDescent="0.25">
      <c r="A88" t="s">
        <v>120</v>
      </c>
      <c r="B88">
        <v>1</v>
      </c>
      <c r="C88">
        <v>0</v>
      </c>
      <c r="D88">
        <v>1</v>
      </c>
      <c r="E88">
        <v>1</v>
      </c>
      <c r="F88">
        <v>24</v>
      </c>
      <c r="G88">
        <v>1</v>
      </c>
      <c r="H88" t="s">
        <v>23</v>
      </c>
      <c r="I88" t="s">
        <v>28</v>
      </c>
      <c r="J88" t="s">
        <v>23</v>
      </c>
      <c r="K88" t="s">
        <v>23</v>
      </c>
      <c r="L88" t="s">
        <v>23</v>
      </c>
      <c r="M88" t="s">
        <v>22</v>
      </c>
      <c r="N88" t="s">
        <v>22</v>
      </c>
      <c r="O88" t="s">
        <v>22</v>
      </c>
      <c r="P88" t="s">
        <v>33</v>
      </c>
      <c r="Q88">
        <v>0</v>
      </c>
      <c r="R88" t="s">
        <v>34</v>
      </c>
      <c r="S88">
        <v>64.349999999999994</v>
      </c>
      <c r="T88">
        <v>1558.65</v>
      </c>
      <c r="U88">
        <v>0</v>
      </c>
      <c r="X88" t="s">
        <v>120</v>
      </c>
      <c r="Y88">
        <v>1</v>
      </c>
      <c r="Z88">
        <v>0</v>
      </c>
      <c r="AA88">
        <v>1</v>
      </c>
      <c r="AB88">
        <v>1</v>
      </c>
      <c r="AC88">
        <f t="shared" si="36"/>
        <v>0.323943661971831</v>
      </c>
      <c r="AD88">
        <f t="shared" si="33"/>
        <v>1</v>
      </c>
      <c r="AE88">
        <f t="shared" si="37"/>
        <v>1</v>
      </c>
      <c r="AF88">
        <f t="shared" si="38"/>
        <v>0</v>
      </c>
      <c r="AG88">
        <f t="shared" si="39"/>
        <v>0</v>
      </c>
      <c r="AH88">
        <f t="shared" si="40"/>
        <v>1</v>
      </c>
      <c r="AI88">
        <f t="shared" si="41"/>
        <v>0</v>
      </c>
      <c r="AJ88">
        <f t="shared" si="42"/>
        <v>1</v>
      </c>
      <c r="AK88">
        <f t="shared" si="43"/>
        <v>0</v>
      </c>
      <c r="AL88">
        <f t="shared" si="44"/>
        <v>1</v>
      </c>
      <c r="AM88">
        <f t="shared" si="45"/>
        <v>0</v>
      </c>
      <c r="AN88">
        <f t="shared" si="46"/>
        <v>1</v>
      </c>
      <c r="AO88">
        <f t="shared" si="47"/>
        <v>0</v>
      </c>
      <c r="AP88">
        <f t="shared" si="48"/>
        <v>0</v>
      </c>
      <c r="AQ88">
        <f t="shared" si="49"/>
        <v>1</v>
      </c>
      <c r="AR88">
        <f t="shared" si="50"/>
        <v>0</v>
      </c>
      <c r="AS88">
        <f t="shared" si="51"/>
        <v>1</v>
      </c>
      <c r="AT88">
        <f t="shared" si="52"/>
        <v>0</v>
      </c>
      <c r="AU88">
        <f t="shared" si="53"/>
        <v>1</v>
      </c>
      <c r="AV88">
        <f t="shared" si="54"/>
        <v>0</v>
      </c>
      <c r="AW88">
        <f t="shared" si="55"/>
        <v>0</v>
      </c>
      <c r="AX88">
        <f t="shared" si="56"/>
        <v>1</v>
      </c>
      <c r="AY88">
        <f t="shared" si="34"/>
        <v>0</v>
      </c>
      <c r="AZ88">
        <f t="shared" si="57"/>
        <v>1</v>
      </c>
      <c r="BA88">
        <f t="shared" si="60"/>
        <v>0</v>
      </c>
      <c r="BB88">
        <f t="shared" si="61"/>
        <v>0</v>
      </c>
      <c r="BC88">
        <f t="shared" si="62"/>
        <v>0</v>
      </c>
      <c r="BD88">
        <f t="shared" si="58"/>
        <v>0.46987951807228906</v>
      </c>
      <c r="BE88">
        <f t="shared" si="59"/>
        <v>0.18814212328767124</v>
      </c>
      <c r="BF88">
        <f t="shared" si="35"/>
        <v>0</v>
      </c>
    </row>
    <row r="89" spans="1:58" x14ac:dyDescent="0.25">
      <c r="A89" t="s">
        <v>121</v>
      </c>
      <c r="B89">
        <v>0</v>
      </c>
      <c r="C89">
        <v>0</v>
      </c>
      <c r="D89">
        <v>0</v>
      </c>
      <c r="E89">
        <v>0</v>
      </c>
      <c r="F89">
        <v>72</v>
      </c>
      <c r="G89">
        <v>1</v>
      </c>
      <c r="H89" t="s">
        <v>22</v>
      </c>
      <c r="I89" t="s">
        <v>22</v>
      </c>
      <c r="J89" t="s">
        <v>32</v>
      </c>
      <c r="K89" t="s">
        <v>32</v>
      </c>
      <c r="L89" t="s">
        <v>32</v>
      </c>
      <c r="M89" t="s">
        <v>32</v>
      </c>
      <c r="N89" t="s">
        <v>32</v>
      </c>
      <c r="O89" t="s">
        <v>32</v>
      </c>
      <c r="P89" t="s">
        <v>33</v>
      </c>
      <c r="Q89">
        <v>1</v>
      </c>
      <c r="R89" t="s">
        <v>30</v>
      </c>
      <c r="S89">
        <v>19.8</v>
      </c>
      <c r="T89">
        <v>1468.75</v>
      </c>
      <c r="U89">
        <v>0</v>
      </c>
      <c r="X89" t="s">
        <v>121</v>
      </c>
      <c r="Y89">
        <v>0</v>
      </c>
      <c r="Z89">
        <v>0</v>
      </c>
      <c r="AA89">
        <v>0</v>
      </c>
      <c r="AB89">
        <v>0</v>
      </c>
      <c r="AC89">
        <f t="shared" si="36"/>
        <v>1</v>
      </c>
      <c r="AD89">
        <f t="shared" si="33"/>
        <v>1</v>
      </c>
      <c r="AE89">
        <f t="shared" si="37"/>
        <v>0</v>
      </c>
      <c r="AF89">
        <f t="shared" si="38"/>
        <v>1</v>
      </c>
      <c r="AG89">
        <f t="shared" si="39"/>
        <v>0</v>
      </c>
      <c r="AH89">
        <f t="shared" si="40"/>
        <v>0</v>
      </c>
      <c r="AI89">
        <f t="shared" si="41"/>
        <v>1</v>
      </c>
      <c r="AJ89">
        <f t="shared" si="42"/>
        <v>0</v>
      </c>
      <c r="AK89">
        <f t="shared" si="43"/>
        <v>0</v>
      </c>
      <c r="AL89">
        <f t="shared" si="44"/>
        <v>0</v>
      </c>
      <c r="AM89">
        <f t="shared" si="45"/>
        <v>0</v>
      </c>
      <c r="AN89">
        <f t="shared" si="46"/>
        <v>0</v>
      </c>
      <c r="AO89">
        <f t="shared" si="47"/>
        <v>0</v>
      </c>
      <c r="AP89">
        <f>IF(M89="Yes",1,0)</f>
        <v>0</v>
      </c>
      <c r="AQ89">
        <f t="shared" si="49"/>
        <v>0</v>
      </c>
      <c r="AR89">
        <f t="shared" si="50"/>
        <v>0</v>
      </c>
      <c r="AS89">
        <f t="shared" si="51"/>
        <v>0</v>
      </c>
      <c r="AT89">
        <f t="shared" si="52"/>
        <v>0</v>
      </c>
      <c r="AU89">
        <f t="shared" si="53"/>
        <v>0</v>
      </c>
      <c r="AV89">
        <f t="shared" si="54"/>
        <v>0</v>
      </c>
      <c r="AW89">
        <f t="shared" si="55"/>
        <v>0</v>
      </c>
      <c r="AX89">
        <f t="shared" si="56"/>
        <v>1</v>
      </c>
      <c r="AY89">
        <f t="shared" si="34"/>
        <v>1</v>
      </c>
      <c r="AZ89">
        <f t="shared" si="57"/>
        <v>0</v>
      </c>
      <c r="BA89">
        <f t="shared" si="60"/>
        <v>0</v>
      </c>
      <c r="BB89">
        <f t="shared" si="61"/>
        <v>0</v>
      </c>
      <c r="BC89">
        <f t="shared" si="62"/>
        <v>1</v>
      </c>
      <c r="BD89">
        <f t="shared" si="58"/>
        <v>3.1430068098480955E-3</v>
      </c>
      <c r="BE89">
        <f t="shared" si="59"/>
        <v>0.17714652641878667</v>
      </c>
      <c r="BF89">
        <f t="shared" si="35"/>
        <v>0</v>
      </c>
    </row>
    <row r="90" spans="1:58" x14ac:dyDescent="0.25">
      <c r="A90" t="s">
        <v>122</v>
      </c>
      <c r="B90">
        <v>1</v>
      </c>
      <c r="C90">
        <v>0</v>
      </c>
      <c r="D90">
        <v>0</v>
      </c>
      <c r="E90">
        <v>0</v>
      </c>
      <c r="F90">
        <v>64</v>
      </c>
      <c r="G90">
        <v>1</v>
      </c>
      <c r="H90" t="s">
        <v>23</v>
      </c>
      <c r="I90" t="s">
        <v>24</v>
      </c>
      <c r="J90" t="s">
        <v>22</v>
      </c>
      <c r="K90" t="s">
        <v>23</v>
      </c>
      <c r="L90" t="s">
        <v>23</v>
      </c>
      <c r="M90" t="s">
        <v>23</v>
      </c>
      <c r="N90" t="s">
        <v>23</v>
      </c>
      <c r="O90" t="s">
        <v>23</v>
      </c>
      <c r="P90" t="s">
        <v>33</v>
      </c>
      <c r="Q90">
        <v>1</v>
      </c>
      <c r="R90" t="s">
        <v>30</v>
      </c>
      <c r="S90">
        <v>110.5</v>
      </c>
      <c r="T90">
        <v>7069.25</v>
      </c>
      <c r="U90">
        <v>0</v>
      </c>
      <c r="X90" t="s">
        <v>122</v>
      </c>
      <c r="Y90">
        <v>1</v>
      </c>
      <c r="Z90">
        <v>0</v>
      </c>
      <c r="AA90">
        <v>0</v>
      </c>
      <c r="AB90">
        <v>0</v>
      </c>
      <c r="AC90">
        <f t="shared" si="36"/>
        <v>0.88732394366197187</v>
      </c>
      <c r="AD90">
        <f t="shared" si="33"/>
        <v>1</v>
      </c>
      <c r="AE90">
        <f t="shared" si="37"/>
        <v>1</v>
      </c>
      <c r="AF90">
        <f t="shared" si="38"/>
        <v>0</v>
      </c>
      <c r="AG90">
        <f t="shared" si="39"/>
        <v>1</v>
      </c>
      <c r="AH90">
        <f t="shared" si="40"/>
        <v>0</v>
      </c>
      <c r="AI90">
        <f t="shared" si="41"/>
        <v>0</v>
      </c>
      <c r="AJ90">
        <f t="shared" si="42"/>
        <v>0</v>
      </c>
      <c r="AK90">
        <f t="shared" si="43"/>
        <v>1</v>
      </c>
      <c r="AL90">
        <f t="shared" si="44"/>
        <v>1</v>
      </c>
      <c r="AM90">
        <f t="shared" si="45"/>
        <v>0</v>
      </c>
      <c r="AN90">
        <f t="shared" si="46"/>
        <v>1</v>
      </c>
      <c r="AO90">
        <f t="shared" si="47"/>
        <v>0</v>
      </c>
      <c r="AP90">
        <f t="shared" si="48"/>
        <v>1</v>
      </c>
      <c r="AQ90">
        <f t="shared" si="49"/>
        <v>0</v>
      </c>
      <c r="AR90">
        <f t="shared" si="50"/>
        <v>1</v>
      </c>
      <c r="AS90">
        <f t="shared" si="51"/>
        <v>0</v>
      </c>
      <c r="AT90">
        <f t="shared" si="52"/>
        <v>1</v>
      </c>
      <c r="AU90">
        <f t="shared" si="53"/>
        <v>0</v>
      </c>
      <c r="AV90">
        <f t="shared" si="54"/>
        <v>0</v>
      </c>
      <c r="AW90">
        <f t="shared" si="55"/>
        <v>0</v>
      </c>
      <c r="AX90">
        <f t="shared" si="56"/>
        <v>1</v>
      </c>
      <c r="AY90">
        <f t="shared" si="34"/>
        <v>1</v>
      </c>
      <c r="AZ90">
        <f t="shared" si="57"/>
        <v>0</v>
      </c>
      <c r="BA90">
        <f t="shared" si="60"/>
        <v>0</v>
      </c>
      <c r="BB90">
        <f t="shared" si="61"/>
        <v>0</v>
      </c>
      <c r="BC90">
        <f t="shared" si="62"/>
        <v>1</v>
      </c>
      <c r="BD90">
        <f t="shared" si="58"/>
        <v>0.95337873232058667</v>
      </c>
      <c r="BE90">
        <f t="shared" si="59"/>
        <v>0.86213918786692767</v>
      </c>
      <c r="BF90">
        <f t="shared" si="35"/>
        <v>0</v>
      </c>
    </row>
    <row r="91" spans="1:58" x14ac:dyDescent="0.25">
      <c r="A91" t="s">
        <v>123</v>
      </c>
      <c r="B91">
        <v>0</v>
      </c>
      <c r="C91">
        <v>0</v>
      </c>
      <c r="D91">
        <v>0</v>
      </c>
      <c r="E91">
        <v>0</v>
      </c>
      <c r="F91">
        <v>4</v>
      </c>
      <c r="G91">
        <v>1</v>
      </c>
      <c r="H91" t="s">
        <v>22</v>
      </c>
      <c r="I91" t="s">
        <v>24</v>
      </c>
      <c r="J91" t="s">
        <v>22</v>
      </c>
      <c r="K91" t="s">
        <v>22</v>
      </c>
      <c r="L91" t="s">
        <v>22</v>
      </c>
      <c r="M91" t="s">
        <v>22</v>
      </c>
      <c r="N91" t="s">
        <v>23</v>
      </c>
      <c r="O91" t="s">
        <v>23</v>
      </c>
      <c r="P91" t="s">
        <v>25</v>
      </c>
      <c r="Q91">
        <v>1</v>
      </c>
      <c r="R91" t="s">
        <v>34</v>
      </c>
      <c r="S91">
        <v>88.45</v>
      </c>
      <c r="T91">
        <v>370.65</v>
      </c>
      <c r="U91">
        <v>1</v>
      </c>
      <c r="X91" t="s">
        <v>123</v>
      </c>
      <c r="Y91">
        <v>0</v>
      </c>
      <c r="Z91">
        <v>0</v>
      </c>
      <c r="AA91">
        <v>0</v>
      </c>
      <c r="AB91">
        <v>0</v>
      </c>
      <c r="AC91">
        <f t="shared" si="36"/>
        <v>4.2253521126760563E-2</v>
      </c>
      <c r="AD91">
        <f t="shared" si="33"/>
        <v>1</v>
      </c>
      <c r="AE91">
        <f t="shared" si="37"/>
        <v>0</v>
      </c>
      <c r="AF91">
        <f t="shared" si="38"/>
        <v>1</v>
      </c>
      <c r="AG91">
        <f t="shared" si="39"/>
        <v>1</v>
      </c>
      <c r="AH91">
        <f t="shared" si="40"/>
        <v>0</v>
      </c>
      <c r="AI91">
        <f t="shared" si="41"/>
        <v>0</v>
      </c>
      <c r="AJ91">
        <f t="shared" si="42"/>
        <v>0</v>
      </c>
      <c r="AK91">
        <f t="shared" si="43"/>
        <v>1</v>
      </c>
      <c r="AL91">
        <f t="shared" si="44"/>
        <v>0</v>
      </c>
      <c r="AM91">
        <f t="shared" si="45"/>
        <v>1</v>
      </c>
      <c r="AN91">
        <f t="shared" si="46"/>
        <v>0</v>
      </c>
      <c r="AO91">
        <f t="shared" si="47"/>
        <v>1</v>
      </c>
      <c r="AP91">
        <f t="shared" si="48"/>
        <v>0</v>
      </c>
      <c r="AQ91">
        <f t="shared" si="49"/>
        <v>1</v>
      </c>
      <c r="AR91">
        <f t="shared" si="50"/>
        <v>1</v>
      </c>
      <c r="AS91">
        <f t="shared" si="51"/>
        <v>1</v>
      </c>
      <c r="AT91">
        <f t="shared" si="52"/>
        <v>1</v>
      </c>
      <c r="AU91">
        <f t="shared" si="53"/>
        <v>0</v>
      </c>
      <c r="AV91">
        <f t="shared" si="54"/>
        <v>1</v>
      </c>
      <c r="AW91">
        <f t="shared" si="55"/>
        <v>0</v>
      </c>
      <c r="AX91">
        <f t="shared" si="56"/>
        <v>0</v>
      </c>
      <c r="AY91">
        <f t="shared" si="34"/>
        <v>1</v>
      </c>
      <c r="AZ91">
        <f t="shared" si="57"/>
        <v>1</v>
      </c>
      <c r="BA91">
        <f t="shared" si="60"/>
        <v>0</v>
      </c>
      <c r="BB91">
        <f t="shared" si="61"/>
        <v>0</v>
      </c>
      <c r="BC91">
        <f t="shared" si="62"/>
        <v>0</v>
      </c>
      <c r="BD91">
        <f t="shared" si="58"/>
        <v>0.72236773179675229</v>
      </c>
      <c r="BE91">
        <f t="shared" si="59"/>
        <v>4.2838796477495104E-2</v>
      </c>
      <c r="BF91">
        <f t="shared" si="35"/>
        <v>1</v>
      </c>
    </row>
    <row r="92" spans="1:58" x14ac:dyDescent="0.25">
      <c r="A92" t="s">
        <v>124</v>
      </c>
      <c r="B92">
        <v>1</v>
      </c>
      <c r="C92">
        <v>0</v>
      </c>
      <c r="D92">
        <v>1</v>
      </c>
      <c r="E92">
        <v>1</v>
      </c>
      <c r="F92">
        <v>20</v>
      </c>
      <c r="G92">
        <v>1</v>
      </c>
      <c r="H92" t="s">
        <v>22</v>
      </c>
      <c r="I92" t="s">
        <v>22</v>
      </c>
      <c r="J92" t="s">
        <v>32</v>
      </c>
      <c r="K92" t="s">
        <v>32</v>
      </c>
      <c r="L92" t="s">
        <v>32</v>
      </c>
      <c r="M92" t="s">
        <v>32</v>
      </c>
      <c r="N92" t="s">
        <v>32</v>
      </c>
      <c r="O92" t="s">
        <v>32</v>
      </c>
      <c r="P92" t="s">
        <v>25</v>
      </c>
      <c r="Q92">
        <v>0</v>
      </c>
      <c r="R92" t="s">
        <v>34</v>
      </c>
      <c r="S92">
        <v>20</v>
      </c>
      <c r="T92">
        <v>417.65</v>
      </c>
      <c r="U92">
        <v>0</v>
      </c>
      <c r="X92" t="s">
        <v>124</v>
      </c>
      <c r="Y92">
        <v>1</v>
      </c>
      <c r="Z92">
        <v>0</v>
      </c>
      <c r="AA92">
        <v>1</v>
      </c>
      <c r="AB92">
        <v>1</v>
      </c>
      <c r="AC92">
        <f t="shared" si="36"/>
        <v>0.26760563380281688</v>
      </c>
      <c r="AD92">
        <f t="shared" si="33"/>
        <v>1</v>
      </c>
      <c r="AE92">
        <f t="shared" si="37"/>
        <v>0</v>
      </c>
      <c r="AF92">
        <f t="shared" si="38"/>
        <v>1</v>
      </c>
      <c r="AG92">
        <f t="shared" si="39"/>
        <v>0</v>
      </c>
      <c r="AH92">
        <f t="shared" si="40"/>
        <v>0</v>
      </c>
      <c r="AI92">
        <f t="shared" si="41"/>
        <v>1</v>
      </c>
      <c r="AJ92">
        <f t="shared" si="42"/>
        <v>0</v>
      </c>
      <c r="AK92">
        <f t="shared" si="43"/>
        <v>0</v>
      </c>
      <c r="AL92">
        <f t="shared" si="44"/>
        <v>0</v>
      </c>
      <c r="AM92">
        <f t="shared" si="45"/>
        <v>0</v>
      </c>
      <c r="AN92">
        <f t="shared" si="46"/>
        <v>0</v>
      </c>
      <c r="AO92">
        <f t="shared" si="47"/>
        <v>0</v>
      </c>
      <c r="AP92">
        <f t="shared" si="48"/>
        <v>0</v>
      </c>
      <c r="AQ92">
        <f t="shared" si="49"/>
        <v>0</v>
      </c>
      <c r="AR92">
        <f t="shared" si="50"/>
        <v>0</v>
      </c>
      <c r="AS92">
        <f t="shared" si="51"/>
        <v>0</v>
      </c>
      <c r="AT92">
        <f t="shared" si="52"/>
        <v>0</v>
      </c>
      <c r="AU92">
        <f t="shared" si="53"/>
        <v>0</v>
      </c>
      <c r="AV92">
        <f t="shared" si="54"/>
        <v>1</v>
      </c>
      <c r="AW92">
        <f t="shared" si="55"/>
        <v>0</v>
      </c>
      <c r="AX92">
        <f t="shared" si="56"/>
        <v>0</v>
      </c>
      <c r="AY92">
        <f t="shared" si="34"/>
        <v>0</v>
      </c>
      <c r="AZ92">
        <f t="shared" si="57"/>
        <v>1</v>
      </c>
      <c r="BA92">
        <f t="shared" si="60"/>
        <v>0</v>
      </c>
      <c r="BB92">
        <f t="shared" si="61"/>
        <v>0</v>
      </c>
      <c r="BC92">
        <f t="shared" si="62"/>
        <v>0</v>
      </c>
      <c r="BD92">
        <f t="shared" si="58"/>
        <v>5.2383446830801469E-3</v>
      </c>
      <c r="BE92">
        <f t="shared" si="59"/>
        <v>4.8587328767123288E-2</v>
      </c>
      <c r="BF92">
        <f t="shared" si="35"/>
        <v>0</v>
      </c>
    </row>
    <row r="93" spans="1:58" x14ac:dyDescent="0.25">
      <c r="A93" t="s">
        <v>125</v>
      </c>
      <c r="B93">
        <v>1</v>
      </c>
      <c r="C93">
        <v>0</v>
      </c>
      <c r="D93">
        <v>0</v>
      </c>
      <c r="E93">
        <v>0</v>
      </c>
      <c r="F93">
        <v>65</v>
      </c>
      <c r="G93">
        <v>1</v>
      </c>
      <c r="H93" t="s">
        <v>22</v>
      </c>
      <c r="I93" t="s">
        <v>28</v>
      </c>
      <c r="J93" t="s">
        <v>23</v>
      </c>
      <c r="K93" t="s">
        <v>23</v>
      </c>
      <c r="L93" t="s">
        <v>22</v>
      </c>
      <c r="M93" t="s">
        <v>23</v>
      </c>
      <c r="N93" t="s">
        <v>22</v>
      </c>
      <c r="O93" t="s">
        <v>22</v>
      </c>
      <c r="P93" t="s">
        <v>33</v>
      </c>
      <c r="Q93">
        <v>1</v>
      </c>
      <c r="R93" t="s">
        <v>43</v>
      </c>
      <c r="S93">
        <v>59.6</v>
      </c>
      <c r="T93">
        <v>3739.8</v>
      </c>
      <c r="U93">
        <v>0</v>
      </c>
      <c r="X93" t="s">
        <v>125</v>
      </c>
      <c r="Y93">
        <v>1</v>
      </c>
      <c r="Z93">
        <v>0</v>
      </c>
      <c r="AA93">
        <v>0</v>
      </c>
      <c r="AB93">
        <v>0</v>
      </c>
      <c r="AC93">
        <f t="shared" si="36"/>
        <v>0.90140845070422537</v>
      </c>
      <c r="AD93">
        <f t="shared" si="33"/>
        <v>1</v>
      </c>
      <c r="AE93">
        <f t="shared" si="37"/>
        <v>0</v>
      </c>
      <c r="AF93">
        <f t="shared" si="38"/>
        <v>1</v>
      </c>
      <c r="AG93">
        <f t="shared" si="39"/>
        <v>0</v>
      </c>
      <c r="AH93">
        <f t="shared" si="40"/>
        <v>1</v>
      </c>
      <c r="AI93">
        <f t="shared" si="41"/>
        <v>0</v>
      </c>
      <c r="AJ93">
        <f t="shared" si="42"/>
        <v>1</v>
      </c>
      <c r="AK93">
        <f t="shared" si="43"/>
        <v>0</v>
      </c>
      <c r="AL93">
        <f t="shared" si="44"/>
        <v>1</v>
      </c>
      <c r="AM93">
        <f t="shared" si="45"/>
        <v>0</v>
      </c>
      <c r="AN93">
        <f t="shared" si="46"/>
        <v>0</v>
      </c>
      <c r="AO93">
        <f t="shared" si="47"/>
        <v>1</v>
      </c>
      <c r="AP93">
        <f t="shared" si="48"/>
        <v>1</v>
      </c>
      <c r="AQ93">
        <f t="shared" si="49"/>
        <v>0</v>
      </c>
      <c r="AR93">
        <f t="shared" si="50"/>
        <v>0</v>
      </c>
      <c r="AS93">
        <f t="shared" si="51"/>
        <v>0</v>
      </c>
      <c r="AT93">
        <f t="shared" si="52"/>
        <v>0</v>
      </c>
      <c r="AU93">
        <f t="shared" si="53"/>
        <v>1</v>
      </c>
      <c r="AV93">
        <f t="shared" si="54"/>
        <v>0</v>
      </c>
      <c r="AW93">
        <f t="shared" si="55"/>
        <v>0</v>
      </c>
      <c r="AX93">
        <f t="shared" si="56"/>
        <v>1</v>
      </c>
      <c r="AY93">
        <f t="shared" si="34"/>
        <v>1</v>
      </c>
      <c r="AZ93">
        <f t="shared" si="57"/>
        <v>0</v>
      </c>
      <c r="BA93">
        <f t="shared" si="60"/>
        <v>1</v>
      </c>
      <c r="BB93">
        <f t="shared" si="61"/>
        <v>0</v>
      </c>
      <c r="BC93">
        <f t="shared" si="62"/>
        <v>0</v>
      </c>
      <c r="BD93">
        <f t="shared" si="58"/>
        <v>0.42011524358302776</v>
      </c>
      <c r="BE93">
        <f t="shared" si="59"/>
        <v>0.45491682974559688</v>
      </c>
      <c r="BF93">
        <f t="shared" si="35"/>
        <v>0</v>
      </c>
    </row>
    <row r="94" spans="1:58" x14ac:dyDescent="0.25">
      <c r="A94" t="s">
        <v>126</v>
      </c>
      <c r="B94">
        <v>1</v>
      </c>
      <c r="C94">
        <v>0</v>
      </c>
      <c r="D94">
        <v>0</v>
      </c>
      <c r="E94">
        <v>0</v>
      </c>
      <c r="F94">
        <v>23</v>
      </c>
      <c r="G94">
        <v>1</v>
      </c>
      <c r="H94" t="s">
        <v>22</v>
      </c>
      <c r="I94" t="s">
        <v>22</v>
      </c>
      <c r="J94" t="s">
        <v>32</v>
      </c>
      <c r="K94" t="s">
        <v>32</v>
      </c>
      <c r="L94" t="s">
        <v>32</v>
      </c>
      <c r="M94" t="s">
        <v>32</v>
      </c>
      <c r="N94" t="s">
        <v>32</v>
      </c>
      <c r="O94" t="s">
        <v>32</v>
      </c>
      <c r="P94" t="s">
        <v>29</v>
      </c>
      <c r="Q94">
        <v>1</v>
      </c>
      <c r="R94" t="s">
        <v>30</v>
      </c>
      <c r="S94">
        <v>19.649999999999999</v>
      </c>
      <c r="T94">
        <v>478.1</v>
      </c>
      <c r="U94">
        <v>0</v>
      </c>
      <c r="X94" t="s">
        <v>126</v>
      </c>
      <c r="Y94">
        <v>1</v>
      </c>
      <c r="Z94">
        <v>0</v>
      </c>
      <c r="AA94">
        <v>0</v>
      </c>
      <c r="AB94">
        <v>0</v>
      </c>
      <c r="AC94">
        <f t="shared" si="36"/>
        <v>0.30985915492957744</v>
      </c>
      <c r="AD94">
        <f t="shared" si="33"/>
        <v>1</v>
      </c>
      <c r="AE94">
        <f t="shared" si="37"/>
        <v>0</v>
      </c>
      <c r="AF94">
        <f t="shared" si="38"/>
        <v>1</v>
      </c>
      <c r="AG94">
        <f t="shared" si="39"/>
        <v>0</v>
      </c>
      <c r="AH94">
        <f t="shared" si="40"/>
        <v>0</v>
      </c>
      <c r="AI94">
        <f t="shared" si="41"/>
        <v>1</v>
      </c>
      <c r="AJ94">
        <f t="shared" si="42"/>
        <v>0</v>
      </c>
      <c r="AK94">
        <f t="shared" si="43"/>
        <v>0</v>
      </c>
      <c r="AL94">
        <f t="shared" si="44"/>
        <v>0</v>
      </c>
      <c r="AM94">
        <f t="shared" si="45"/>
        <v>0</v>
      </c>
      <c r="AN94">
        <f t="shared" si="46"/>
        <v>0</v>
      </c>
      <c r="AO94">
        <f t="shared" si="47"/>
        <v>0</v>
      </c>
      <c r="AP94">
        <f t="shared" si="48"/>
        <v>0</v>
      </c>
      <c r="AQ94">
        <f t="shared" si="49"/>
        <v>0</v>
      </c>
      <c r="AR94">
        <f t="shared" si="50"/>
        <v>0</v>
      </c>
      <c r="AS94">
        <f t="shared" si="51"/>
        <v>0</v>
      </c>
      <c r="AT94">
        <f t="shared" si="52"/>
        <v>0</v>
      </c>
      <c r="AU94">
        <f t="shared" si="53"/>
        <v>0</v>
      </c>
      <c r="AV94">
        <f t="shared" si="54"/>
        <v>0</v>
      </c>
      <c r="AW94">
        <f t="shared" si="55"/>
        <v>1</v>
      </c>
      <c r="AX94">
        <f t="shared" si="56"/>
        <v>0</v>
      </c>
      <c r="AY94">
        <f t="shared" si="34"/>
        <v>1</v>
      </c>
      <c r="AZ94">
        <f t="shared" si="57"/>
        <v>0</v>
      </c>
      <c r="BA94">
        <f t="shared" si="60"/>
        <v>0</v>
      </c>
      <c r="BB94">
        <f t="shared" si="61"/>
        <v>0</v>
      </c>
      <c r="BC94">
        <f t="shared" si="62"/>
        <v>1</v>
      </c>
      <c r="BD94">
        <f t="shared" si="58"/>
        <v>1.5715034049240291E-3</v>
      </c>
      <c r="BE94">
        <f t="shared" si="59"/>
        <v>5.5980919765166344E-2</v>
      </c>
      <c r="BF94">
        <f t="shared" si="35"/>
        <v>0</v>
      </c>
    </row>
    <row r="95" spans="1:58" x14ac:dyDescent="0.25">
      <c r="A95" t="s">
        <v>127</v>
      </c>
      <c r="B95">
        <v>1</v>
      </c>
      <c r="C95">
        <v>0</v>
      </c>
      <c r="D95">
        <v>0</v>
      </c>
      <c r="E95">
        <v>0</v>
      </c>
      <c r="F95">
        <v>1</v>
      </c>
      <c r="G95">
        <v>1</v>
      </c>
      <c r="H95" t="s">
        <v>22</v>
      </c>
      <c r="I95" t="s">
        <v>24</v>
      </c>
      <c r="J95" t="s">
        <v>22</v>
      </c>
      <c r="K95" t="s">
        <v>22</v>
      </c>
      <c r="L95" t="s">
        <v>22</v>
      </c>
      <c r="M95" t="s">
        <v>22</v>
      </c>
      <c r="N95" t="s">
        <v>23</v>
      </c>
      <c r="O95" t="s">
        <v>23</v>
      </c>
      <c r="P95" t="s">
        <v>25</v>
      </c>
      <c r="Q95">
        <v>0</v>
      </c>
      <c r="R95" t="s">
        <v>34</v>
      </c>
      <c r="S95">
        <v>90.6</v>
      </c>
      <c r="T95">
        <v>90.6</v>
      </c>
      <c r="U95">
        <v>1</v>
      </c>
      <c r="X95" t="s">
        <v>127</v>
      </c>
      <c r="Y95">
        <v>1</v>
      </c>
      <c r="Z95">
        <v>0</v>
      </c>
      <c r="AA95">
        <v>0</v>
      </c>
      <c r="AB95">
        <v>0</v>
      </c>
      <c r="AC95">
        <f t="shared" si="36"/>
        <v>0</v>
      </c>
      <c r="AD95">
        <f t="shared" si="33"/>
        <v>1</v>
      </c>
      <c r="AE95">
        <f t="shared" si="37"/>
        <v>0</v>
      </c>
      <c r="AF95">
        <f t="shared" si="38"/>
        <v>1</v>
      </c>
      <c r="AG95">
        <f t="shared" si="39"/>
        <v>1</v>
      </c>
      <c r="AH95">
        <f t="shared" si="40"/>
        <v>0</v>
      </c>
      <c r="AI95">
        <f t="shared" si="41"/>
        <v>0</v>
      </c>
      <c r="AJ95">
        <f t="shared" si="42"/>
        <v>0</v>
      </c>
      <c r="AK95">
        <f t="shared" si="43"/>
        <v>1</v>
      </c>
      <c r="AL95">
        <f t="shared" si="44"/>
        <v>0</v>
      </c>
      <c r="AM95">
        <f t="shared" si="45"/>
        <v>1</v>
      </c>
      <c r="AN95">
        <f t="shared" si="46"/>
        <v>0</v>
      </c>
      <c r="AO95">
        <f t="shared" si="47"/>
        <v>1</v>
      </c>
      <c r="AP95">
        <f t="shared" si="48"/>
        <v>0</v>
      </c>
      <c r="AQ95">
        <f t="shared" si="49"/>
        <v>1</v>
      </c>
      <c r="AR95">
        <f t="shared" si="50"/>
        <v>1</v>
      </c>
      <c r="AS95">
        <f t="shared" si="51"/>
        <v>1</v>
      </c>
      <c r="AT95">
        <f t="shared" si="52"/>
        <v>1</v>
      </c>
      <c r="AU95">
        <f t="shared" si="53"/>
        <v>0</v>
      </c>
      <c r="AV95">
        <f t="shared" si="54"/>
        <v>1</v>
      </c>
      <c r="AW95">
        <f t="shared" si="55"/>
        <v>0</v>
      </c>
      <c r="AX95">
        <f t="shared" si="56"/>
        <v>0</v>
      </c>
      <c r="AY95">
        <f t="shared" si="34"/>
        <v>0</v>
      </c>
      <c r="AZ95">
        <f t="shared" si="57"/>
        <v>1</v>
      </c>
      <c r="BA95">
        <f t="shared" si="60"/>
        <v>0</v>
      </c>
      <c r="BB95">
        <f t="shared" si="61"/>
        <v>0</v>
      </c>
      <c r="BC95">
        <f t="shared" si="62"/>
        <v>0</v>
      </c>
      <c r="BD95">
        <f t="shared" si="58"/>
        <v>0.74489261393399675</v>
      </c>
      <c r="BE95">
        <f t="shared" si="59"/>
        <v>8.5861056751467702E-3</v>
      </c>
      <c r="BF95">
        <f t="shared" si="35"/>
        <v>1</v>
      </c>
    </row>
    <row r="96" spans="1:58" x14ac:dyDescent="0.25">
      <c r="A96" t="s">
        <v>128</v>
      </c>
      <c r="B96">
        <v>0</v>
      </c>
      <c r="C96">
        <v>0</v>
      </c>
      <c r="D96">
        <v>0</v>
      </c>
      <c r="E96">
        <v>1</v>
      </c>
      <c r="F96">
        <v>28</v>
      </c>
      <c r="G96">
        <v>1</v>
      </c>
      <c r="H96" t="s">
        <v>22</v>
      </c>
      <c r="I96" t="s">
        <v>24</v>
      </c>
      <c r="J96" t="s">
        <v>23</v>
      </c>
      <c r="K96" t="s">
        <v>22</v>
      </c>
      <c r="L96" t="s">
        <v>22</v>
      </c>
      <c r="M96" t="s">
        <v>22</v>
      </c>
      <c r="N96" t="s">
        <v>22</v>
      </c>
      <c r="O96" t="s">
        <v>22</v>
      </c>
      <c r="P96" t="s">
        <v>25</v>
      </c>
      <c r="Q96">
        <v>1</v>
      </c>
      <c r="R96" t="s">
        <v>26</v>
      </c>
      <c r="S96">
        <v>74.900000000000006</v>
      </c>
      <c r="T96">
        <v>2068.5500000000002</v>
      </c>
      <c r="U96">
        <v>1</v>
      </c>
      <c r="X96" t="s">
        <v>128</v>
      </c>
      <c r="Y96">
        <v>0</v>
      </c>
      <c r="Z96">
        <v>0</v>
      </c>
      <c r="AA96">
        <v>0</v>
      </c>
      <c r="AB96">
        <v>1</v>
      </c>
      <c r="AC96">
        <f t="shared" si="36"/>
        <v>0.38028169014084506</v>
      </c>
      <c r="AD96">
        <f t="shared" si="33"/>
        <v>1</v>
      </c>
      <c r="AE96">
        <f t="shared" si="37"/>
        <v>0</v>
      </c>
      <c r="AF96">
        <f t="shared" si="38"/>
        <v>1</v>
      </c>
      <c r="AG96">
        <f t="shared" si="39"/>
        <v>1</v>
      </c>
      <c r="AH96">
        <f t="shared" si="40"/>
        <v>0</v>
      </c>
      <c r="AI96">
        <f t="shared" si="41"/>
        <v>0</v>
      </c>
      <c r="AJ96">
        <f t="shared" si="42"/>
        <v>1</v>
      </c>
      <c r="AK96">
        <f t="shared" si="43"/>
        <v>0</v>
      </c>
      <c r="AL96">
        <f t="shared" si="44"/>
        <v>0</v>
      </c>
      <c r="AM96">
        <f t="shared" si="45"/>
        <v>1</v>
      </c>
      <c r="AN96">
        <f t="shared" si="46"/>
        <v>0</v>
      </c>
      <c r="AO96">
        <f t="shared" si="47"/>
        <v>1</v>
      </c>
      <c r="AP96">
        <f t="shared" si="48"/>
        <v>0</v>
      </c>
      <c r="AQ96">
        <f t="shared" si="49"/>
        <v>1</v>
      </c>
      <c r="AR96">
        <f t="shared" si="50"/>
        <v>0</v>
      </c>
      <c r="AS96">
        <f t="shared" si="51"/>
        <v>1</v>
      </c>
      <c r="AT96">
        <f t="shared" si="52"/>
        <v>0</v>
      </c>
      <c r="AU96">
        <f t="shared" si="53"/>
        <v>1</v>
      </c>
      <c r="AV96">
        <f t="shared" si="54"/>
        <v>1</v>
      </c>
      <c r="AW96">
        <f t="shared" si="55"/>
        <v>0</v>
      </c>
      <c r="AX96">
        <f t="shared" si="56"/>
        <v>0</v>
      </c>
      <c r="AY96">
        <f t="shared" si="34"/>
        <v>1</v>
      </c>
      <c r="AZ96">
        <f t="shared" si="57"/>
        <v>0</v>
      </c>
      <c r="BA96">
        <f t="shared" si="60"/>
        <v>0</v>
      </c>
      <c r="BB96">
        <f t="shared" si="61"/>
        <v>1</v>
      </c>
      <c r="BC96">
        <f t="shared" si="62"/>
        <v>0</v>
      </c>
      <c r="BD96">
        <f t="shared" si="58"/>
        <v>0.5804085908852803</v>
      </c>
      <c r="BE96">
        <f t="shared" si="59"/>
        <v>0.2505075831702544</v>
      </c>
      <c r="BF96">
        <f t="shared" si="35"/>
        <v>1</v>
      </c>
    </row>
    <row r="97" spans="1:58" x14ac:dyDescent="0.25">
      <c r="A97" t="s">
        <v>129</v>
      </c>
      <c r="B97">
        <v>0</v>
      </c>
      <c r="C97">
        <v>0</v>
      </c>
      <c r="D97">
        <v>0</v>
      </c>
      <c r="E97">
        <v>0</v>
      </c>
      <c r="F97">
        <v>21</v>
      </c>
      <c r="G97">
        <v>1</v>
      </c>
      <c r="H97" t="s">
        <v>22</v>
      </c>
      <c r="I97" t="s">
        <v>28</v>
      </c>
      <c r="J97" t="s">
        <v>22</v>
      </c>
      <c r="K97" t="s">
        <v>22</v>
      </c>
      <c r="L97" t="s">
        <v>23</v>
      </c>
      <c r="M97" t="s">
        <v>22</v>
      </c>
      <c r="N97" t="s">
        <v>22</v>
      </c>
      <c r="O97" t="s">
        <v>23</v>
      </c>
      <c r="P97" t="s">
        <v>25</v>
      </c>
      <c r="Q97">
        <v>0</v>
      </c>
      <c r="R97" t="s">
        <v>43</v>
      </c>
      <c r="S97">
        <v>61.65</v>
      </c>
      <c r="T97">
        <v>1393.6</v>
      </c>
      <c r="U97">
        <v>0</v>
      </c>
      <c r="X97" t="s">
        <v>129</v>
      </c>
      <c r="Y97">
        <v>0</v>
      </c>
      <c r="Z97">
        <v>0</v>
      </c>
      <c r="AA97">
        <v>0</v>
      </c>
      <c r="AB97">
        <v>0</v>
      </c>
      <c r="AC97">
        <f t="shared" si="36"/>
        <v>0.28169014084507044</v>
      </c>
      <c r="AD97">
        <f t="shared" si="33"/>
        <v>1</v>
      </c>
      <c r="AE97">
        <f t="shared" si="37"/>
        <v>0</v>
      </c>
      <c r="AF97">
        <f t="shared" si="38"/>
        <v>1</v>
      </c>
      <c r="AG97">
        <f t="shared" si="39"/>
        <v>0</v>
      </c>
      <c r="AH97">
        <f t="shared" si="40"/>
        <v>1</v>
      </c>
      <c r="AI97">
        <f t="shared" si="41"/>
        <v>0</v>
      </c>
      <c r="AJ97">
        <f t="shared" si="42"/>
        <v>0</v>
      </c>
      <c r="AK97">
        <f t="shared" si="43"/>
        <v>1</v>
      </c>
      <c r="AL97">
        <f t="shared" si="44"/>
        <v>0</v>
      </c>
      <c r="AM97">
        <f t="shared" si="45"/>
        <v>1</v>
      </c>
      <c r="AN97">
        <f t="shared" si="46"/>
        <v>1</v>
      </c>
      <c r="AO97">
        <f t="shared" si="47"/>
        <v>0</v>
      </c>
      <c r="AP97">
        <f t="shared" si="48"/>
        <v>0</v>
      </c>
      <c r="AQ97">
        <f t="shared" si="49"/>
        <v>1</v>
      </c>
      <c r="AR97">
        <f t="shared" si="50"/>
        <v>0</v>
      </c>
      <c r="AS97">
        <f t="shared" si="51"/>
        <v>1</v>
      </c>
      <c r="AT97">
        <f t="shared" si="52"/>
        <v>1</v>
      </c>
      <c r="AU97">
        <f t="shared" si="53"/>
        <v>0</v>
      </c>
      <c r="AV97">
        <f t="shared" si="54"/>
        <v>1</v>
      </c>
      <c r="AW97">
        <f t="shared" si="55"/>
        <v>0</v>
      </c>
      <c r="AX97">
        <f t="shared" si="56"/>
        <v>0</v>
      </c>
      <c r="AY97">
        <f t="shared" si="34"/>
        <v>0</v>
      </c>
      <c r="AZ97">
        <f t="shared" si="57"/>
        <v>0</v>
      </c>
      <c r="BA97">
        <f t="shared" si="60"/>
        <v>1</v>
      </c>
      <c r="BB97">
        <f t="shared" si="61"/>
        <v>0</v>
      </c>
      <c r="BC97">
        <f t="shared" si="62"/>
        <v>0</v>
      </c>
      <c r="BD97">
        <f t="shared" si="58"/>
        <v>0.44159245678365633</v>
      </c>
      <c r="BE97">
        <f t="shared" si="59"/>
        <v>0.16795499021526417</v>
      </c>
      <c r="BF97">
        <f t="shared" si="35"/>
        <v>0</v>
      </c>
    </row>
    <row r="98" spans="1:58" x14ac:dyDescent="0.25">
      <c r="A98" t="s">
        <v>130</v>
      </c>
      <c r="B98">
        <v>0</v>
      </c>
      <c r="C98">
        <v>0</v>
      </c>
      <c r="D98">
        <v>0</v>
      </c>
      <c r="E98">
        <v>0</v>
      </c>
      <c r="F98">
        <v>21</v>
      </c>
      <c r="G98">
        <v>1</v>
      </c>
      <c r="H98" t="s">
        <v>22</v>
      </c>
      <c r="I98" t="s">
        <v>22</v>
      </c>
      <c r="J98" t="s">
        <v>32</v>
      </c>
      <c r="K98" t="s">
        <v>32</v>
      </c>
      <c r="L98" t="s">
        <v>32</v>
      </c>
      <c r="M98" t="s">
        <v>32</v>
      </c>
      <c r="N98" t="s">
        <v>32</v>
      </c>
      <c r="O98" t="s">
        <v>32</v>
      </c>
      <c r="P98" t="s">
        <v>25</v>
      </c>
      <c r="Q98">
        <v>0</v>
      </c>
      <c r="R98" t="s">
        <v>30</v>
      </c>
      <c r="S98">
        <v>20.5</v>
      </c>
      <c r="T98">
        <v>402.85</v>
      </c>
      <c r="U98">
        <v>0</v>
      </c>
      <c r="X98" t="s">
        <v>130</v>
      </c>
      <c r="Y98">
        <v>0</v>
      </c>
      <c r="Z98">
        <v>0</v>
      </c>
      <c r="AA98">
        <v>0</v>
      </c>
      <c r="AB98">
        <v>0</v>
      </c>
      <c r="AC98">
        <f t="shared" si="36"/>
        <v>0.28169014084507044</v>
      </c>
      <c r="AD98">
        <f t="shared" si="33"/>
        <v>1</v>
      </c>
      <c r="AE98">
        <f t="shared" si="37"/>
        <v>0</v>
      </c>
      <c r="AF98">
        <f t="shared" si="38"/>
        <v>1</v>
      </c>
      <c r="AG98">
        <f t="shared" si="39"/>
        <v>0</v>
      </c>
      <c r="AH98">
        <f t="shared" si="40"/>
        <v>0</v>
      </c>
      <c r="AI98">
        <f t="shared" si="41"/>
        <v>1</v>
      </c>
      <c r="AJ98">
        <f t="shared" si="42"/>
        <v>0</v>
      </c>
      <c r="AK98">
        <f t="shared" si="43"/>
        <v>0</v>
      </c>
      <c r="AL98">
        <f t="shared" si="44"/>
        <v>0</v>
      </c>
      <c r="AM98">
        <f t="shared" si="45"/>
        <v>0</v>
      </c>
      <c r="AN98">
        <f t="shared" si="46"/>
        <v>0</v>
      </c>
      <c r="AO98">
        <f t="shared" si="47"/>
        <v>0</v>
      </c>
      <c r="AP98">
        <f t="shared" si="48"/>
        <v>0</v>
      </c>
      <c r="AQ98">
        <f t="shared" si="49"/>
        <v>0</v>
      </c>
      <c r="AR98">
        <f t="shared" si="50"/>
        <v>0</v>
      </c>
      <c r="AS98">
        <f t="shared" si="51"/>
        <v>0</v>
      </c>
      <c r="AT98">
        <f t="shared" si="52"/>
        <v>0</v>
      </c>
      <c r="AU98">
        <f t="shared" si="53"/>
        <v>0</v>
      </c>
      <c r="AV98">
        <f t="shared" si="54"/>
        <v>1</v>
      </c>
      <c r="AW98">
        <f t="shared" si="55"/>
        <v>0</v>
      </c>
      <c r="AX98">
        <f t="shared" si="56"/>
        <v>0</v>
      </c>
      <c r="AY98">
        <f t="shared" si="34"/>
        <v>0</v>
      </c>
      <c r="AZ98">
        <f t="shared" si="57"/>
        <v>0</v>
      </c>
      <c r="BA98">
        <f t="shared" si="60"/>
        <v>0</v>
      </c>
      <c r="BB98">
        <f t="shared" si="61"/>
        <v>0</v>
      </c>
      <c r="BC98">
        <f t="shared" si="62"/>
        <v>1</v>
      </c>
      <c r="BD98">
        <f t="shared" si="58"/>
        <v>1.0476689366160294E-2</v>
      </c>
      <c r="BE98">
        <f t="shared" si="59"/>
        <v>4.6777152641878678E-2</v>
      </c>
      <c r="BF98">
        <f t="shared" si="35"/>
        <v>0</v>
      </c>
    </row>
    <row r="99" spans="1:58" x14ac:dyDescent="0.25">
      <c r="A99" t="s">
        <v>131</v>
      </c>
      <c r="B99">
        <v>1</v>
      </c>
      <c r="C99">
        <v>0</v>
      </c>
      <c r="D99">
        <v>0</v>
      </c>
      <c r="E99">
        <v>0</v>
      </c>
      <c r="F99">
        <v>8</v>
      </c>
      <c r="G99">
        <v>1</v>
      </c>
      <c r="H99" t="s">
        <v>22</v>
      </c>
      <c r="I99" t="s">
        <v>24</v>
      </c>
      <c r="J99" t="s">
        <v>22</v>
      </c>
      <c r="K99" t="s">
        <v>22</v>
      </c>
      <c r="L99" t="s">
        <v>22</v>
      </c>
      <c r="M99" t="s">
        <v>22</v>
      </c>
      <c r="N99" t="s">
        <v>23</v>
      </c>
      <c r="O99" t="s">
        <v>22</v>
      </c>
      <c r="P99" t="s">
        <v>25</v>
      </c>
      <c r="Q99">
        <v>1</v>
      </c>
      <c r="R99" t="s">
        <v>26</v>
      </c>
      <c r="S99">
        <v>80.099999999999994</v>
      </c>
      <c r="T99">
        <v>679.3</v>
      </c>
      <c r="U99">
        <v>1</v>
      </c>
      <c r="X99" t="s">
        <v>131</v>
      </c>
      <c r="Y99">
        <v>1</v>
      </c>
      <c r="Z99">
        <v>0</v>
      </c>
      <c r="AA99">
        <v>0</v>
      </c>
      <c r="AB99">
        <v>0</v>
      </c>
      <c r="AC99">
        <f t="shared" si="36"/>
        <v>9.8591549295774641E-2</v>
      </c>
      <c r="AD99">
        <f t="shared" si="33"/>
        <v>1</v>
      </c>
      <c r="AE99">
        <f t="shared" si="37"/>
        <v>0</v>
      </c>
      <c r="AF99">
        <f t="shared" si="38"/>
        <v>1</v>
      </c>
      <c r="AG99">
        <f t="shared" si="39"/>
        <v>1</v>
      </c>
      <c r="AH99">
        <f t="shared" si="40"/>
        <v>0</v>
      </c>
      <c r="AI99">
        <f t="shared" si="41"/>
        <v>0</v>
      </c>
      <c r="AJ99">
        <f t="shared" si="42"/>
        <v>0</v>
      </c>
      <c r="AK99">
        <f t="shared" si="43"/>
        <v>1</v>
      </c>
      <c r="AL99">
        <f t="shared" si="44"/>
        <v>0</v>
      </c>
      <c r="AM99">
        <f t="shared" si="45"/>
        <v>1</v>
      </c>
      <c r="AN99">
        <f t="shared" si="46"/>
        <v>0</v>
      </c>
      <c r="AO99">
        <f t="shared" si="47"/>
        <v>1</v>
      </c>
      <c r="AP99">
        <f t="shared" si="48"/>
        <v>0</v>
      </c>
      <c r="AQ99">
        <f t="shared" si="49"/>
        <v>1</v>
      </c>
      <c r="AR99">
        <f t="shared" si="50"/>
        <v>1</v>
      </c>
      <c r="AS99">
        <f t="shared" si="51"/>
        <v>1</v>
      </c>
      <c r="AT99">
        <f t="shared" si="52"/>
        <v>0</v>
      </c>
      <c r="AU99">
        <f t="shared" si="53"/>
        <v>1</v>
      </c>
      <c r="AV99">
        <f t="shared" si="54"/>
        <v>1</v>
      </c>
      <c r="AW99">
        <f t="shared" si="55"/>
        <v>0</v>
      </c>
      <c r="AX99">
        <f t="shared" si="56"/>
        <v>0</v>
      </c>
      <c r="AY99">
        <f t="shared" si="34"/>
        <v>1</v>
      </c>
      <c r="AZ99">
        <f t="shared" si="57"/>
        <v>0</v>
      </c>
      <c r="BA99">
        <f t="shared" si="60"/>
        <v>0</v>
      </c>
      <c r="BB99">
        <f t="shared" si="61"/>
        <v>1</v>
      </c>
      <c r="BC99">
        <f t="shared" si="62"/>
        <v>0</v>
      </c>
      <c r="BD99">
        <f t="shared" si="58"/>
        <v>0.63488737558931374</v>
      </c>
      <c r="BE99">
        <f t="shared" si="59"/>
        <v>8.0589530332681014E-2</v>
      </c>
      <c r="BF99">
        <f t="shared" si="35"/>
        <v>1</v>
      </c>
    </row>
    <row r="100" spans="1:58" x14ac:dyDescent="0.25">
      <c r="A100" t="s">
        <v>132</v>
      </c>
      <c r="B100">
        <v>0</v>
      </c>
      <c r="C100">
        <v>0</v>
      </c>
      <c r="D100">
        <v>1</v>
      </c>
      <c r="E100">
        <v>1</v>
      </c>
      <c r="F100">
        <v>61</v>
      </c>
      <c r="G100">
        <v>1</v>
      </c>
      <c r="H100" t="s">
        <v>23</v>
      </c>
      <c r="I100" t="s">
        <v>24</v>
      </c>
      <c r="J100" t="s">
        <v>23</v>
      </c>
      <c r="K100" t="s">
        <v>23</v>
      </c>
      <c r="L100" t="s">
        <v>22</v>
      </c>
      <c r="M100" t="s">
        <v>22</v>
      </c>
      <c r="N100" t="s">
        <v>23</v>
      </c>
      <c r="O100" t="s">
        <v>23</v>
      </c>
      <c r="P100" t="s">
        <v>29</v>
      </c>
      <c r="Q100">
        <v>1</v>
      </c>
      <c r="R100" t="s">
        <v>34</v>
      </c>
      <c r="S100">
        <v>106</v>
      </c>
      <c r="T100">
        <v>6547.7</v>
      </c>
      <c r="U100">
        <v>1</v>
      </c>
      <c r="X100" t="s">
        <v>132</v>
      </c>
      <c r="Y100">
        <v>0</v>
      </c>
      <c r="Z100">
        <v>0</v>
      </c>
      <c r="AA100">
        <v>1</v>
      </c>
      <c r="AB100">
        <v>1</v>
      </c>
      <c r="AC100">
        <f t="shared" si="36"/>
        <v>0.84507042253521125</v>
      </c>
      <c r="AD100">
        <f t="shared" si="33"/>
        <v>1</v>
      </c>
      <c r="AE100">
        <f t="shared" si="37"/>
        <v>1</v>
      </c>
      <c r="AF100">
        <f t="shared" si="38"/>
        <v>0</v>
      </c>
      <c r="AG100">
        <f t="shared" si="39"/>
        <v>1</v>
      </c>
      <c r="AH100">
        <f t="shared" si="40"/>
        <v>0</v>
      </c>
      <c r="AI100">
        <f t="shared" si="41"/>
        <v>0</v>
      </c>
      <c r="AJ100">
        <f t="shared" si="42"/>
        <v>1</v>
      </c>
      <c r="AK100">
        <f t="shared" si="43"/>
        <v>0</v>
      </c>
      <c r="AL100">
        <f t="shared" si="44"/>
        <v>1</v>
      </c>
      <c r="AM100">
        <f t="shared" si="45"/>
        <v>0</v>
      </c>
      <c r="AN100">
        <f t="shared" si="46"/>
        <v>0</v>
      </c>
      <c r="AO100">
        <f t="shared" si="47"/>
        <v>1</v>
      </c>
      <c r="AP100">
        <f t="shared" si="48"/>
        <v>0</v>
      </c>
      <c r="AQ100">
        <f t="shared" si="49"/>
        <v>1</v>
      </c>
      <c r="AR100">
        <f t="shared" si="50"/>
        <v>1</v>
      </c>
      <c r="AS100">
        <f t="shared" si="51"/>
        <v>1</v>
      </c>
      <c r="AT100">
        <f t="shared" si="52"/>
        <v>1</v>
      </c>
      <c r="AU100">
        <f t="shared" si="53"/>
        <v>0</v>
      </c>
      <c r="AV100">
        <f t="shared" si="54"/>
        <v>0</v>
      </c>
      <c r="AW100">
        <f t="shared" si="55"/>
        <v>1</v>
      </c>
      <c r="AX100">
        <f t="shared" si="56"/>
        <v>0</v>
      </c>
      <c r="AY100">
        <f t="shared" si="34"/>
        <v>1</v>
      </c>
      <c r="AZ100">
        <f t="shared" si="57"/>
        <v>1</v>
      </c>
      <c r="BA100">
        <f t="shared" si="60"/>
        <v>0</v>
      </c>
      <c r="BB100">
        <f t="shared" si="61"/>
        <v>0</v>
      </c>
      <c r="BC100">
        <f t="shared" si="62"/>
        <v>0</v>
      </c>
      <c r="BD100">
        <f t="shared" si="58"/>
        <v>0.9062336301728654</v>
      </c>
      <c r="BE100">
        <f t="shared" si="59"/>
        <v>0.79834882583170252</v>
      </c>
      <c r="BF100">
        <f t="shared" si="35"/>
        <v>1</v>
      </c>
    </row>
    <row r="101" spans="1:58" x14ac:dyDescent="0.25">
      <c r="A101" t="s">
        <v>133</v>
      </c>
      <c r="B101">
        <v>0</v>
      </c>
      <c r="C101">
        <v>0</v>
      </c>
      <c r="D101">
        <v>0</v>
      </c>
      <c r="E101">
        <v>0</v>
      </c>
      <c r="F101">
        <v>32</v>
      </c>
      <c r="G101">
        <v>1</v>
      </c>
      <c r="H101" t="s">
        <v>22</v>
      </c>
      <c r="I101" t="s">
        <v>22</v>
      </c>
      <c r="J101" t="s">
        <v>32</v>
      </c>
      <c r="K101" t="s">
        <v>32</v>
      </c>
      <c r="L101" t="s">
        <v>32</v>
      </c>
      <c r="M101" t="s">
        <v>32</v>
      </c>
      <c r="N101" t="s">
        <v>32</v>
      </c>
      <c r="O101" t="s">
        <v>32</v>
      </c>
      <c r="P101" t="s">
        <v>29</v>
      </c>
      <c r="Q101">
        <v>0</v>
      </c>
      <c r="R101" t="s">
        <v>30</v>
      </c>
      <c r="S101">
        <v>20.350000000000001</v>
      </c>
      <c r="T101">
        <v>707.5</v>
      </c>
      <c r="U101">
        <v>0</v>
      </c>
      <c r="X101" t="s">
        <v>133</v>
      </c>
      <c r="Y101">
        <v>0</v>
      </c>
      <c r="Z101">
        <v>0</v>
      </c>
      <c r="AA101">
        <v>0</v>
      </c>
      <c r="AB101">
        <v>0</v>
      </c>
      <c r="AC101">
        <f t="shared" si="36"/>
        <v>0.43661971830985913</v>
      </c>
      <c r="AD101">
        <f t="shared" si="33"/>
        <v>1</v>
      </c>
      <c r="AE101">
        <f t="shared" si="37"/>
        <v>0</v>
      </c>
      <c r="AF101">
        <f t="shared" si="38"/>
        <v>1</v>
      </c>
      <c r="AG101">
        <f t="shared" si="39"/>
        <v>0</v>
      </c>
      <c r="AH101">
        <f t="shared" si="40"/>
        <v>0</v>
      </c>
      <c r="AI101">
        <f t="shared" si="41"/>
        <v>1</v>
      </c>
      <c r="AJ101">
        <f t="shared" si="42"/>
        <v>0</v>
      </c>
      <c r="AK101">
        <f t="shared" si="43"/>
        <v>0</v>
      </c>
      <c r="AL101">
        <f t="shared" si="44"/>
        <v>0</v>
      </c>
      <c r="AM101">
        <f t="shared" si="45"/>
        <v>0</v>
      </c>
      <c r="AN101">
        <f t="shared" si="46"/>
        <v>0</v>
      </c>
      <c r="AO101">
        <f t="shared" si="47"/>
        <v>0</v>
      </c>
      <c r="AP101">
        <f t="shared" si="48"/>
        <v>0</v>
      </c>
      <c r="AQ101">
        <f t="shared" si="49"/>
        <v>0</v>
      </c>
      <c r="AR101">
        <f t="shared" si="50"/>
        <v>0</v>
      </c>
      <c r="AS101">
        <f t="shared" si="51"/>
        <v>0</v>
      </c>
      <c r="AT101">
        <f t="shared" si="52"/>
        <v>0</v>
      </c>
      <c r="AU101">
        <f t="shared" si="53"/>
        <v>0</v>
      </c>
      <c r="AV101">
        <f t="shared" si="54"/>
        <v>0</v>
      </c>
      <c r="AW101">
        <f t="shared" si="55"/>
        <v>1</v>
      </c>
      <c r="AX101">
        <f t="shared" si="56"/>
        <v>0</v>
      </c>
      <c r="AY101">
        <f t="shared" si="34"/>
        <v>0</v>
      </c>
      <c r="AZ101">
        <f t="shared" si="57"/>
        <v>0</v>
      </c>
      <c r="BA101">
        <f t="shared" si="60"/>
        <v>0</v>
      </c>
      <c r="BB101">
        <f t="shared" si="61"/>
        <v>0</v>
      </c>
      <c r="BC101">
        <f t="shared" si="62"/>
        <v>1</v>
      </c>
      <c r="BD101">
        <f t="shared" si="58"/>
        <v>8.9051859612362637E-3</v>
      </c>
      <c r="BE101">
        <f t="shared" si="59"/>
        <v>8.4038649706457927E-2</v>
      </c>
      <c r="BF101">
        <f t="shared" si="35"/>
        <v>0</v>
      </c>
    </row>
    <row r="103" spans="1:58" x14ac:dyDescent="0.25">
      <c r="E103" t="s">
        <v>134</v>
      </c>
      <c r="F103">
        <f>MAX(F2:F101)</f>
        <v>72</v>
      </c>
      <c r="R103" t="s">
        <v>134</v>
      </c>
      <c r="S103">
        <f>MAX(S2:S101)</f>
        <v>114.95</v>
      </c>
      <c r="T103">
        <f>MAX(T2:T101)</f>
        <v>8196.4</v>
      </c>
    </row>
    <row r="104" spans="1:58" x14ac:dyDescent="0.25">
      <c r="E104" t="s">
        <v>135</v>
      </c>
      <c r="F104">
        <f>MIN(F2:F101)</f>
        <v>1</v>
      </c>
      <c r="R104" t="s">
        <v>135</v>
      </c>
      <c r="S104">
        <f>MIN(S2:S101)</f>
        <v>19.5</v>
      </c>
      <c r="T104">
        <f>MIN(T2:T101)</f>
        <v>20.399999999999999</v>
      </c>
    </row>
  </sheetData>
  <pageMargins left="0.7" right="0.7" top="0.75" bottom="0.75" header="0.3" footer="0.3"/>
  <ignoredErrors>
    <ignoredError sqref="AT2:AT3 AT8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Moiz</dc:creator>
  <cp:lastModifiedBy>Windows User</cp:lastModifiedBy>
  <dcterms:modified xsi:type="dcterms:W3CDTF">2024-10-15T19:15:23Z</dcterms:modified>
</cp:coreProperties>
</file>