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me\udacity\"/>
    </mc:Choice>
  </mc:AlternateContent>
  <xr:revisionPtr revIDLastSave="0" documentId="8_{582200D2-EC03-4568-8231-24820A846D31}" xr6:coauthVersionLast="45" xr6:coauthVersionMax="45" xr10:uidLastSave="{00000000-0000-0000-0000-000000000000}"/>
  <bookViews>
    <workbookView xWindow="-108" yWindow="-108" windowWidth="23256" windowHeight="12576" activeTab="6" xr2:uid="{00000000-000D-0000-FFFF-FFFF00000000}"/>
  </bookViews>
  <sheets>
    <sheet name="projectdata-nyse" sheetId="1" r:id="rId1"/>
    <sheet name="task-1" sheetId="14" r:id="rId2"/>
    <sheet name="task-1 data" sheetId="5" r:id="rId3"/>
    <sheet name="task-2" sheetId="2" r:id="rId4"/>
    <sheet name="task-2 note" sheetId="17" r:id="rId5"/>
    <sheet name="task-3" sheetId="20" r:id="rId6"/>
    <sheet name="task-3.1" sheetId="23" r:id="rId7"/>
    <sheet name="task-3 note" sheetId="19" r:id="rId8"/>
  </sheets>
  <definedNames>
    <definedName name="_xlnm._FilterDatabase" localSheetId="0" hidden="1">'projectdata-nyse'!$J$1:$J$1711</definedName>
    <definedName name="_xlchart.v1.0" hidden="1">'task-1 data'!$A$2</definedName>
    <definedName name="_xlchart.v1.1" hidden="1">'task-1 data'!$A$3:$A$33</definedName>
    <definedName name="_xlchart.v1.10" hidden="1">'task-1 data'!$D$2</definedName>
    <definedName name="_xlchart.v1.11" hidden="1">'task-1 data'!$D$3:$D$33</definedName>
    <definedName name="_xlchart.v1.12" hidden="1">'task-1 data'!$C$2</definedName>
    <definedName name="_xlchart.v1.13" hidden="1">'task-1 data'!$C$3:$C$33</definedName>
    <definedName name="_xlchart.v1.14" hidden="1">'task-1 data'!$A$2</definedName>
    <definedName name="_xlchart.v1.15" hidden="1">'task-1 data'!$A$3:$A$33</definedName>
    <definedName name="_xlchart.v1.16" hidden="1">'task-1 data'!$B$2</definedName>
    <definedName name="_xlchart.v1.17" hidden="1">'task-1 data'!$B$3:$B$33</definedName>
    <definedName name="_xlchart.v1.18" hidden="1">'task-1 data'!$D$2</definedName>
    <definedName name="_xlchart.v1.19" hidden="1">'task-1 data'!$D$3:$D$33</definedName>
    <definedName name="_xlchart.v1.2" hidden="1">'task-1 data'!$A$2</definedName>
    <definedName name="_xlchart.v1.3" hidden="1">'task-1 data'!$A$3:$A$33</definedName>
    <definedName name="_xlchart.v1.4" hidden="1">'task-1 data'!$B$2</definedName>
    <definedName name="_xlchart.v1.5" hidden="1">'task-1 data'!$B$3:$B$33</definedName>
    <definedName name="_xlchart.v1.6" hidden="1">'task-1 data'!$C$2</definedName>
    <definedName name="_xlchart.v1.7" hidden="1">'task-1 data'!$C$3:$C$33</definedName>
    <definedName name="_xlchart.v1.8" hidden="1">'task-1 data'!$D$2</definedName>
    <definedName name="_xlchart.v1.9" hidden="1">'task-1 data'!$D$3:$D$33</definedName>
    <definedName name="Assumption">'task-3 note'!$B$1:$B$200</definedName>
    <definedName name="Cost_of_Goods_Sold">'projectdata-nyse'!$F$2:$F$1711</definedName>
    <definedName name="Other_Operating_Items">'projectdata-nyse'!$I$2:$I$1711</definedName>
    <definedName name="_xlnm.Print_Area" localSheetId="3">'task-2'!$A$1:$G$16</definedName>
    <definedName name="_xlnm.Print_Area" localSheetId="5">'task-3'!$A$1:$I$36</definedName>
    <definedName name="_xlnm.Print_Area" localSheetId="6">'task-3.1'!$A$1:$I$14</definedName>
    <definedName name="Research_and_Development">'projectdata-nyse'!$H$2:$H$1711</definedName>
    <definedName name="Sales_General_and_Admin">'projectdata-nyse'!$G$2:$G$1711</definedName>
    <definedName name="Ticker_Symbol">'projectdata-nyse'!$B$2:$B$1711</definedName>
    <definedName name="Total_Revenue">'projectdata-nyse'!$E$2:$E$1711</definedName>
    <definedName name="years">'projectdata-nyse'!$C$2:$C$1711</definedName>
  </definedNames>
  <calcPr calcId="191029"/>
  <pivotCaches>
    <pivotCache cacheId="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2" l="1" a="1"/>
  <c r="C7" i="2" s="1"/>
  <c r="D7" i="2" a="1"/>
  <c r="D7" i="2" s="1"/>
  <c r="E7" i="2" a="1"/>
  <c r="E7" i="2" s="1"/>
  <c r="F7" i="2" a="1"/>
  <c r="F7" i="2" s="1"/>
  <c r="C8" i="2" a="1"/>
  <c r="C8" i="2" s="1"/>
  <c r="D8" i="2" a="1"/>
  <c r="D8" i="2" s="1"/>
  <c r="E8" i="2" a="1"/>
  <c r="E8" i="2" s="1"/>
  <c r="F8" i="2" a="1"/>
  <c r="F8" i="2" s="1"/>
  <c r="C10" i="2" a="1"/>
  <c r="C10" i="2" s="1"/>
  <c r="D10" i="2" a="1"/>
  <c r="D10" i="2" s="1"/>
  <c r="E10" i="2" a="1"/>
  <c r="E10" i="2" s="1"/>
  <c r="F10" i="2" a="1"/>
  <c r="F10" i="2" s="1"/>
  <c r="C11" i="2" a="1"/>
  <c r="C11" i="2" s="1"/>
  <c r="D11" i="2" a="1"/>
  <c r="D11" i="2" s="1"/>
  <c r="E11" i="2" a="1"/>
  <c r="E11" i="2" s="1"/>
  <c r="F11" i="2" a="1"/>
  <c r="F11" i="2" s="1"/>
  <c r="C12" i="2" a="1"/>
  <c r="C12" i="2" s="1"/>
  <c r="D12" i="2" a="1"/>
  <c r="D12" i="2" s="1"/>
  <c r="E12" i="2" a="1"/>
  <c r="E12" i="2" s="1"/>
  <c r="F12" i="2" a="1"/>
  <c r="F12" i="2" s="1"/>
  <c r="E9" i="2" l="1"/>
  <c r="F9" i="2"/>
  <c r="D9" i="2"/>
  <c r="C9" i="2"/>
  <c r="E17" i="14" l="1"/>
  <c r="B17" i="14"/>
  <c r="E9" i="14"/>
  <c r="B9" i="14"/>
  <c r="F12" i="20" l="1" a="1"/>
  <c r="F12" i="20" s="1"/>
  <c r="E12" i="20" a="1"/>
  <c r="E12" i="20" s="1"/>
  <c r="D12" i="20" a="1"/>
  <c r="D12" i="20" s="1"/>
  <c r="C12" i="20" a="1"/>
  <c r="C12" i="20" s="1"/>
  <c r="H413" i="19" s="1"/>
  <c r="F11" i="20" a="1"/>
  <c r="F11" i="20" s="1"/>
  <c r="E11" i="20" a="1"/>
  <c r="E11" i="20" s="1"/>
  <c r="D11" i="20" a="1"/>
  <c r="D11" i="20" s="1"/>
  <c r="C11" i="20" a="1"/>
  <c r="C11" i="20" s="1"/>
  <c r="H412" i="19" s="1"/>
  <c r="F10" i="20" a="1"/>
  <c r="F10" i="20" s="1"/>
  <c r="E10" i="20" a="1"/>
  <c r="E10" i="20" s="1"/>
  <c r="D10" i="20" a="1"/>
  <c r="D10" i="20" s="1"/>
  <c r="C10" i="20" a="1"/>
  <c r="C10" i="20" s="1"/>
  <c r="F8" i="20" a="1"/>
  <c r="F8" i="20" s="1"/>
  <c r="E8" i="20" a="1"/>
  <c r="E8" i="20" s="1"/>
  <c r="D8" i="20" a="1"/>
  <c r="D8" i="20" s="1"/>
  <c r="C8" i="20" a="1"/>
  <c r="C8" i="20" s="1"/>
  <c r="F7" i="20" a="1"/>
  <c r="F7" i="20" s="1"/>
  <c r="E7" i="20" a="1"/>
  <c r="E7" i="20" s="1"/>
  <c r="D7" i="20" a="1"/>
  <c r="D7" i="20" s="1"/>
  <c r="C7" i="20" a="1"/>
  <c r="C7" i="20" s="1"/>
  <c r="H411" i="17"/>
  <c r="H412" i="17"/>
  <c r="E9" i="20" l="1"/>
  <c r="E20" i="20" s="1"/>
  <c r="D9" i="20"/>
  <c r="D20" i="20" s="1"/>
  <c r="L412" i="19"/>
  <c r="F9" i="20"/>
  <c r="F20" i="20" s="1"/>
  <c r="I412" i="19"/>
  <c r="J412" i="19"/>
  <c r="K412" i="19"/>
  <c r="F19" i="20"/>
  <c r="E19" i="20"/>
  <c r="D19" i="20"/>
  <c r="C9" i="20"/>
  <c r="C20" i="20" s="1"/>
  <c r="L411" i="17"/>
  <c r="K411" i="17"/>
  <c r="I411" i="17"/>
  <c r="J411" i="17"/>
  <c r="F13" i="2" l="1"/>
  <c r="F14" i="2" s="1"/>
  <c r="C13" i="2"/>
  <c r="C14" i="2" s="1"/>
  <c r="E13" i="2"/>
  <c r="E14" i="2" s="1"/>
  <c r="D13" i="2"/>
  <c r="D14" i="2" s="1"/>
  <c r="C27" i="20"/>
  <c r="C31" i="20"/>
  <c r="E13" i="20"/>
  <c r="E14" i="20" s="1"/>
  <c r="E21" i="20" s="1"/>
  <c r="D13" i="20"/>
  <c r="D14" i="20" s="1"/>
  <c r="D21" i="20" s="1"/>
  <c r="C13" i="20"/>
  <c r="C14" i="20" s="1"/>
  <c r="C21" i="20" s="1"/>
  <c r="F13" i="20"/>
  <c r="F14" i="20" s="1"/>
  <c r="F21" i="20" s="1"/>
  <c r="D31" i="20" l="1"/>
  <c r="C32" i="20"/>
  <c r="G20" i="20" s="1"/>
  <c r="C30" i="20"/>
  <c r="C28" i="20"/>
  <c r="D27" i="20"/>
  <c r="C26" i="20"/>
  <c r="C35" i="20"/>
  <c r="D32" i="20" l="1"/>
  <c r="D30" i="20"/>
  <c r="D28" i="20"/>
  <c r="D26" i="20"/>
  <c r="C36" i="20"/>
  <c r="D35" i="20"/>
  <c r="C34" i="20"/>
  <c r="G21" i="20" s="1"/>
  <c r="G19" i="20"/>
  <c r="G7" i="20" s="1"/>
  <c r="H20" i="20"/>
  <c r="H19" i="20"/>
  <c r="D36" i="20" l="1"/>
  <c r="D34" i="20"/>
  <c r="G9" i="20"/>
  <c r="G14" i="20"/>
  <c r="H7" i="20"/>
  <c r="H9" i="20" s="1"/>
  <c r="H21" i="20"/>
  <c r="H14" i="20" l="1"/>
  <c r="E12" i="14"/>
  <c r="E13" i="14"/>
  <c r="E15" i="14"/>
  <c r="E16" i="14"/>
  <c r="B16" i="14"/>
  <c r="B15" i="14"/>
  <c r="E5" i="14"/>
  <c r="B13" i="14"/>
  <c r="B12" i="14"/>
  <c r="E8" i="14"/>
  <c r="E7" i="14"/>
  <c r="E4" i="14"/>
  <c r="B5" i="14"/>
  <c r="B8" i="14"/>
  <c r="B7" i="14"/>
  <c r="B4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<sst xmlns="http://schemas.openxmlformats.org/spreadsheetml/2006/main" count="9952" uniqueCount="616">
  <si>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</si>
  <si>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</si>
  <si>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</si>
  <si>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</si>
  <si>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</si>
  <si>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</si>
  <si>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</si>
  <si>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</si>
  <si>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</si>
  <si>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</si>
  <si>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</si>
  <si>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</si>
  <si>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</si>
  <si>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</si>
  <si>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</si>
  <si>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</si>
  <si>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</si>
  <si>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</si>
  <si>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</si>
  <si>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</si>
  <si>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</si>
  <si>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</si>
  <si>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</si>
  <si>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</si>
  <si>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</si>
  <si>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</si>
  <si>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</si>
  <si>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</si>
  <si>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</si>
  <si>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</si>
  <si>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</si>
  <si>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</si>
  <si>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</si>
  <si>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</si>
  <si>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</si>
  <si>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</si>
  <si>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</si>
  <si>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</si>
  <si>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</si>
  <si>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</si>
  <si>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</si>
  <si>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</si>
  <si>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</si>
  <si>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</si>
  <si>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</si>
  <si>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</si>
  <si>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</si>
  <si>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</si>
  <si>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</si>
  <si>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</si>
  <si>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</si>
  <si>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</si>
  <si>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</si>
  <si>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</si>
  <si>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</si>
  <si>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</si>
  <si>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</si>
  <si>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</si>
  <si>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</si>
  <si>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</si>
  <si>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</si>
  <si>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</si>
  <si>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</si>
  <si>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</si>
  <si>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</si>
  <si>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</si>
  <si>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</si>
  <si>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</si>
  <si>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</si>
  <si>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</si>
  <si>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</si>
  <si>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</si>
  <si>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</si>
  <si>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</si>
  <si>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</si>
  <si>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</si>
  <si>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</si>
  <si>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</si>
  <si>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</si>
  <si>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</si>
  <si>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</si>
  <si>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</si>
  <si>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</si>
  <si>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</si>
  <si>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</si>
  <si>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</si>
  <si>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</si>
  <si>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</si>
  <si>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</si>
  <si>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</si>
  <si>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</si>
  <si>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</si>
  <si>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</si>
  <si>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</si>
  <si>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</si>
  <si>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</si>
  <si>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</si>
  <si>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</si>
  <si>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</si>
  <si>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</si>
  <si>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</si>
  <si>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</si>
  <si>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</si>
  <si>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</si>
  <si>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</si>
  <si>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</si>
  <si>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</si>
  <si>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</si>
  <si>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</si>
  <si>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</si>
  <si>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</si>
  <si>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</si>
  <si>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</si>
  <si>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</si>
  <si>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</si>
  <si>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</si>
  <si>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</si>
  <si>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</si>
  <si>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</si>
  <si>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</si>
  <si>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</si>
  <si>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</si>
  <si>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</si>
  <si>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</si>
  <si>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</si>
  <si>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</si>
  <si>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</si>
  <si>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</si>
  <si>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</si>
  <si>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</si>
  <si>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</si>
  <si>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</si>
  <si>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</si>
  <si>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</si>
  <si>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</si>
  <si>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</si>
  <si>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</si>
  <si>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</si>
  <si>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</si>
  <si>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</si>
  <si>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</si>
  <si>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</si>
  <si>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</si>
  <si>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</si>
  <si>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</si>
  <si>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</si>
  <si>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</si>
  <si>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</si>
  <si>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</si>
  <si>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</si>
  <si>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</si>
  <si>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</si>
  <si>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</si>
  <si>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</si>
  <si>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</si>
  <si>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</si>
  <si>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</si>
  <si>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</si>
  <si>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</si>
  <si>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</si>
  <si>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</si>
  <si>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</si>
  <si>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</si>
  <si>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</si>
  <si>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</si>
  <si>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</si>
  <si>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</si>
  <si>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</si>
  <si>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</si>
  <si>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</si>
  <si>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</si>
  <si>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</si>
  <si>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</si>
  <si>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</si>
  <si>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</si>
  <si>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</si>
  <si>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</si>
  <si>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</si>
  <si>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</si>
  <si>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</si>
  <si>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</si>
  <si>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</si>
  <si>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</si>
  <si>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</si>
  <si>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</si>
  <si>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</si>
  <si>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</si>
  <si>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</si>
  <si>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</si>
  <si>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</si>
  <si>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</si>
  <si>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</si>
  <si>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</si>
  <si>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</si>
  <si>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</si>
  <si>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</si>
  <si>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</si>
  <si>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</si>
  <si>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</si>
  <si>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</si>
  <si>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</si>
  <si>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</si>
  <si>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</si>
  <si>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</si>
  <si>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</si>
  <si>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</si>
  <si>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</si>
  <si>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</si>
  <si>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</si>
  <si>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</si>
  <si>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</si>
  <si>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</si>
  <si>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</si>
  <si>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</si>
  <si>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</si>
  <si>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</si>
  <si>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</si>
  <si>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</si>
  <si>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</si>
  <si>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</si>
  <si>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</si>
  <si>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</si>
  <si>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</si>
  <si>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</si>
  <si>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</si>
  <si>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</si>
  <si>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</si>
  <si>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</si>
  <si>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</si>
  <si>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</si>
  <si>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</si>
  <si>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</si>
  <si>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</si>
  <si>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</si>
  <si>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</si>
  <si>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</si>
  <si>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</si>
  <si>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</si>
  <si>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</si>
  <si>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</si>
  <si>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</si>
  <si>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</si>
  <si>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</si>
  <si>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</si>
  <si>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</si>
  <si>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</si>
  <si>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</si>
  <si>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</si>
  <si>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</si>
  <si>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</si>
  <si>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</si>
  <si>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</si>
  <si>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</si>
  <si>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</si>
  <si>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</si>
  <si>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</si>
  <si>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</si>
  <si>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</si>
  <si>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</si>
  <si>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</si>
  <si>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</si>
  <si>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</si>
  <si>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</si>
  <si>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</si>
  <si>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</si>
  <si>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</si>
  <si>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</si>
  <si>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</si>
  <si>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</si>
  <si>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</si>
  <si>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</si>
  <si>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</si>
  <si>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</si>
  <si>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</si>
  <si>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</si>
  <si>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</si>
  <si>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</si>
  <si>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</si>
  <si>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</si>
  <si>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</si>
  <si>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</si>
  <si>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</si>
  <si>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</si>
  <si>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</si>
  <si>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</si>
  <si>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</si>
  <si>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</si>
  <si>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</si>
  <si>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</si>
  <si>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</si>
  <si>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</si>
  <si>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</si>
  <si>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</si>
  <si>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</si>
  <si>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</si>
  <si>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</si>
  <si>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</si>
  <si>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</si>
  <si>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</si>
  <si>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</si>
  <si>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</si>
  <si>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</si>
  <si>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</si>
  <si>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</si>
  <si>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</si>
  <si>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</si>
  <si>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</si>
  <si>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</si>
  <si>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</si>
  <si>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</si>
  <si>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</si>
  <si>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</si>
  <si>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</si>
  <si>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</si>
  <si>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</si>
  <si>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</si>
  <si>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</si>
  <si>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</si>
  <si>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</si>
  <si>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</si>
  <si>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</si>
  <si>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</si>
  <si>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</si>
  <si>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</si>
  <si>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</si>
  <si>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</si>
  <si>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</si>
  <si>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</si>
  <si>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</si>
  <si>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</si>
  <si>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</si>
  <si>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</si>
  <si>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</si>
  <si>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</si>
  <si>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</si>
  <si>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</si>
  <si>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</si>
  <si>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</si>
  <si>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</si>
  <si>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</si>
  <si>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</si>
  <si>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</si>
  <si>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</si>
  <si>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</si>
  <si>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</si>
  <si>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</si>
  <si>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</si>
  <si>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</si>
  <si>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</si>
  <si>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</si>
  <si>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</si>
  <si>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</si>
  <si>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</si>
  <si>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</si>
  <si>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</si>
  <si>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</si>
  <si>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</si>
  <si>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</si>
  <si>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</si>
  <si>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</si>
  <si>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</si>
  <si>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</si>
  <si>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</si>
  <si>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</si>
  <si>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</si>
  <si>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</si>
  <si>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</si>
  <si>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</si>
  <si>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</si>
  <si>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</si>
  <si>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</si>
  <si>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</si>
  <si>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</si>
  <si>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</si>
  <si>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</si>
  <si>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</si>
  <si>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</si>
  <si>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</si>
  <si>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</si>
  <si>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</si>
  <si>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</si>
  <si>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</si>
  <si>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</si>
  <si>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</si>
  <si>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</si>
  <si>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</si>
  <si>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</si>
  <si>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</si>
  <si>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</si>
  <si>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</si>
  <si>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</si>
  <si>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</si>
  <si>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</si>
  <si>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</si>
  <si>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</si>
  <si>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</si>
  <si>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</si>
  <si>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</si>
  <si>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</si>
  <si>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</si>
  <si>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</si>
  <si>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</si>
  <si>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</si>
  <si>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</si>
  <si>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</si>
  <si>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</si>
  <si>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</si>
  <si>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</si>
  <si>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</si>
  <si>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</si>
  <si>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</si>
  <si>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</si>
  <si>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</si>
  <si>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</si>
  <si>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</si>
  <si>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</si>
  <si>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</si>
  <si>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</si>
  <si>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</si>
  <si>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</si>
  <si>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</si>
  <si>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</si>
  <si>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</si>
  <si>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</si>
  <si>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</si>
  <si>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</si>
  <si>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</si>
  <si>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</si>
  <si>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</si>
  <si>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</si>
  <si>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</si>
  <si>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</si>
  <si>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</si>
  <si>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</si>
  <si>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</si>
  <si>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</si>
  <si>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</si>
  <si>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</si>
  <si>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</si>
  <si>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</si>
  <si>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</si>
  <si>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</si>
  <si>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</si>
  <si>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</si>
  <si>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</si>
  <si>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</si>
  <si>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</si>
  <si>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</si>
  <si>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</si>
  <si>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</si>
  <si>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</si>
  <si>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</si>
  <si>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</si>
  <si>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</si>
  <si>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</si>
  <si>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</si>
  <si>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</si>
  <si>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</si>
  <si>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</si>
  <si>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</si>
  <si>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</si>
  <si>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</si>
  <si>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</si>
  <si>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</si>
  <si>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</si>
  <si>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</si>
  <si>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</si>
  <si>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</si>
  <si>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</si>
  <si>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</si>
  <si>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</si>
  <si>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</si>
  <si>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</si>
  <si>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</si>
  <si>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</si>
  <si>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</si>
  <si>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</si>
  <si>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</si>
  <si>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</si>
  <si>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</si>
  <si>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</si>
  <si>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</si>
  <si>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</si>
  <si>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</si>
  <si>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</si>
  <si>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</si>
  <si>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</si>
  <si>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</si>
  <si>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</si>
  <si>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</si>
  <si>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</si>
  <si>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</si>
  <si>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</si>
  <si>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</si>
  <si>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</si>
  <si>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</si>
  <si>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</si>
  <si>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</si>
  <si>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</si>
  <si>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</si>
  <si>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</si>
  <si>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</si>
  <si>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</si>
  <si>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</si>
  <si>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</si>
  <si>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</si>
  <si>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</si>
  <si>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</si>
  <si>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</si>
  <si>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</si>
  <si>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</si>
  <si>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</si>
  <si>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</si>
  <si>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</si>
  <si>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</si>
  <si>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</si>
  <si>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</si>
  <si>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</si>
  <si>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</si>
  <si>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</si>
  <si>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</si>
  <si>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</si>
  <si>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</si>
  <si>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</si>
  <si>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</si>
  <si>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</si>
  <si>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</si>
  <si>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</si>
  <si>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</si>
  <si>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</si>
  <si>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</si>
  <si>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</si>
  <si>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</si>
  <si>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</si>
  <si>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</si>
  <si>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</si>
  <si>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</si>
  <si>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</si>
  <si>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</si>
  <si>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</si>
  <si>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</si>
  <si>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</si>
  <si>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</si>
  <si>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</si>
  <si>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</si>
  <si>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</si>
  <si>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</si>
  <si>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</si>
  <si>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</si>
  <si>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</si>
  <si>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</si>
  <si>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</si>
  <si>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</si>
  <si>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</si>
  <si>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</si>
  <si>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</si>
  <si>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</si>
  <si>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</si>
  <si>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</si>
  <si>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</si>
  <si>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</si>
  <si>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</si>
  <si>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</si>
  <si>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</si>
  <si>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</si>
  <si>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</si>
  <si>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</si>
  <si>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</si>
  <si>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</si>
  <si>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</si>
  <si>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</si>
  <si>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</si>
  <si>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</si>
  <si>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</si>
  <si>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</si>
  <si>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</si>
  <si>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Operating income /EBIT</t>
  </si>
  <si>
    <t>Total Operating expenses</t>
  </si>
  <si>
    <t>Gross Profit</t>
  </si>
  <si>
    <t>COGS</t>
  </si>
  <si>
    <t xml:space="preserve">Revenue </t>
  </si>
  <si>
    <t xml:space="preserve">Historical  </t>
  </si>
  <si>
    <t xml:space="preserve">Income statement </t>
  </si>
  <si>
    <t xml:space="preserve">Ticker Symbol </t>
  </si>
  <si>
    <t>Row Labels</t>
  </si>
  <si>
    <t>(blank)</t>
  </si>
  <si>
    <t>Grand Total</t>
  </si>
  <si>
    <t xml:space="preserve"> Sales, General and Admin</t>
  </si>
  <si>
    <t>cost of goods Energy</t>
  </si>
  <si>
    <t>mode</t>
  </si>
  <si>
    <t xml:space="preserve">standard deviation </t>
  </si>
  <si>
    <t>range</t>
  </si>
  <si>
    <t>summary statistic Year 1</t>
  </si>
  <si>
    <t>mean</t>
  </si>
  <si>
    <t>median</t>
  </si>
  <si>
    <t>summary statistic Year 2</t>
  </si>
  <si>
    <t>summary statistic Year 3</t>
  </si>
  <si>
    <t xml:space="preserve">statest to check if any vaule =$-  to not have an error </t>
  </si>
  <si>
    <t>scenario</t>
  </si>
  <si>
    <t>weak case</t>
  </si>
  <si>
    <t>base case</t>
  </si>
  <si>
    <t>strong case</t>
  </si>
  <si>
    <t xml:space="preserve">Forcasting  </t>
  </si>
  <si>
    <t>Year 5</t>
  </si>
  <si>
    <t>Year 6</t>
  </si>
  <si>
    <t>opration statisic</t>
  </si>
  <si>
    <t>Gross margin</t>
  </si>
  <si>
    <t>Revenue growth(%)</t>
  </si>
  <si>
    <t>Opration margin</t>
  </si>
  <si>
    <t>Sensitivity Analysis</t>
  </si>
  <si>
    <t xml:space="preserve">Assumption </t>
  </si>
  <si>
    <t>Scenario</t>
  </si>
  <si>
    <t>Cost of goods Sold-Energy</t>
  </si>
  <si>
    <t>Income statement for APH</t>
  </si>
  <si>
    <t>IQR</t>
  </si>
  <si>
    <t>summary statistic Year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</si>
</sst>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.00"/>
    <numFmt numFmtId="165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59595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7" fillId="9" borderId="0" xfId="18"/>
    <xf numFmtId="0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/>
    <xf numFmtId="0" fontId="1" fillId="10" borderId="0" xfId="19"/>
    <xf numFmtId="0" fontId="0" fillId="10" borderId="0" xfId="19" applyFont="1"/>
    <xf numFmtId="164" fontId="17" fillId="9" borderId="0" xfId="18" applyNumberFormat="1"/>
    <xf numFmtId="10" fontId="0" fillId="0" borderId="0" xfId="0" applyNumberFormat="1"/>
    <xf numFmtId="0" fontId="0" fillId="33" borderId="0" xfId="0" applyFill="1"/>
    <xf numFmtId="0" fontId="0" fillId="33" borderId="0" xfId="0" applyFill="1" applyAlignment="1"/>
    <xf numFmtId="165" fontId="1" fillId="10" borderId="0" xfId="19" applyNumberFormat="1"/>
    <xf numFmtId="0" fontId="16" fillId="0" borderId="0" xfId="0" applyFont="1"/>
    <xf numFmtId="0" fontId="1" fillId="11" borderId="0" xfId="20"/>
    <xf numFmtId="0" fontId="3" fillId="0" borderId="1" xfId="2" applyAlignment="1">
      <alignment horizontal="center"/>
    </xf>
    <xf numFmtId="0" fontId="17" fillId="9" borderId="0" xfId="18" applyAlignment="1">
      <alignment horizontal="center" vertical="center"/>
    </xf>
    <xf numFmtId="0" fontId="17" fillId="9" borderId="0" xfId="18" applyAlignment="1">
      <alignment horizontal="center"/>
    </xf>
    <xf numFmtId="0" fontId="1" fillId="11" borderId="0" xfId="20" applyAlignment="1">
      <alignment horizontal="center"/>
    </xf>
    <xf numFmtId="0" fontId="1" fillId="12" borderId="0" xfId="21" applyAlignment="1">
      <alignment horizontal="center"/>
    </xf>
    <xf numFmtId="164" fontId="3" fillId="0" borderId="1" xfId="2" applyNumberFormat="1" applyAlignment="1">
      <alignment horizontal="center"/>
    </xf>
    <xf numFmtId="0" fontId="0" fillId="11" borderId="0" xfId="20" applyFont="1" applyAlignment="1">
      <alignment horizontal="center"/>
    </xf>
    <xf numFmtId="0" fontId="0" fillId="10" borderId="0" xfId="19" applyFont="1" applyAlignment="1">
      <alignment horizontal="center"/>
    </xf>
    <xf numFmtId="0" fontId="18" fillId="0" borderId="0" xfId="0" applyFont="1" applyAlignment="1">
      <alignment horizontal="center" vertical="center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'task-2'!$B$25</c:f>
              <c:strCache>
                <c:ptCount val="1"/>
                <c:pt idx="0">
                  <c:v>Revenue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'task-2'!$C$25:$F$25</c:f>
              <c:numCache>
                <c:formatCode>"$"#,##0.00</c:formatCode>
                <c:ptCount val="4"/>
                <c:pt idx="0">
                  <c:v>3791000000</c:v>
                </c:pt>
                <c:pt idx="1">
                  <c:v>3837000000</c:v>
                </c:pt>
                <c:pt idx="2">
                  <c:v>3916000000</c:v>
                </c:pt>
                <c:pt idx="3">
                  <c:v>3653000000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1A-4347-9600-2F23CD616B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743728"/>
        <c:axId val="76744144"/>
      </c:lineChart>
      <c:catAx>
        <c:axId val="76743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44144"/>
        <c:crosses val="autoZero"/>
        <c:auto val="1"/>
        <c:lblAlgn val="ctr"/>
        <c:lblOffset val="100"/>
        <c:noMultiLvlLbl val="0"/>
      </c:catAx>
      <c:valAx>
        <c:axId val="7674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billion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43728"/>
        <c:crosses val="autoZero"/>
        <c:crossBetween val="between"/>
        <c:dispUnits>
          <c:builtInUnit val="billion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'task-3'!$B$7</c:f>
              <c:strCache>
                <c:ptCount val="1"/>
                <c:pt idx="0">
                  <c:v>Revenue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'task-3'!$C$7:$H$7</c:f>
              <c:numCache>
                <c:formatCode>"$"#,##0.00</c:formatCode>
                <c:ptCount val="6"/>
                <c:pt idx="0">
                  <c:v>4292100000</c:v>
                </c:pt>
                <c:pt idx="1">
                  <c:v>4614700000</c:v>
                </c:pt>
                <c:pt idx="2">
                  <c:v>5345500000</c:v>
                </c:pt>
                <c:pt idx="3">
                  <c:v>5568700000</c:v>
                </c:pt>
                <c:pt idx="4">
                  <c:v>6163213633.3105717</c:v>
                </c:pt>
                <c:pt idx="5">
                  <c:v>6913645663.4802628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21-4D55-8BAC-095EB7B32B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846976"/>
        <c:axId val="108842400"/>
      </c:lineChart>
      <c:catAx>
        <c:axId val="108846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42400"/>
        <c:crosses val="autoZero"/>
        <c:auto val="1"/>
        <c:lblAlgn val="ctr"/>
        <c:lblOffset val="100"/>
        <c:noMultiLvlLbl val="0"/>
      </c:catAx>
      <c:valAx>
        <c:axId val="10884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 billion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46976"/>
        <c:crosses val="autoZero"/>
        <c:crossBetween val="between"/>
        <c:dispUnits>
          <c:builtInUnit val="billion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txData>
          <cx:v>Cost of goods sold Energy sectore in Year 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Cost of goods sold Energy sectore in Year 1</a:t>
          </a:r>
        </a:p>
      </cx:txPr>
    </cx:title>
    <cx:plotArea>
      <cx:plotAreaRegion>
        <cx:series layoutId="boxWhisker" uniqueId="{4FC936CF-FAB0-4FF8-80D1-305BA9F2F3F8}">
          <cx:tx>
            <cx:txData>
              <cx:f>_xlchart.v1.14</cx:f>
              <cx:v>Year 1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energy sector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energy sector</a:t>
              </a:r>
            </a:p>
          </cx:txPr>
        </cx:title>
        <cx:tickLabels/>
      </cx:axis>
      <cx:axis id="1">
        <cx:valScaling/>
        <cx:title>
          <cx:tx>
            <cx:txData>
              <cx:v>cost of goods sold in USD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cost of goods sold in USD</a:t>
              </a:r>
            </a:p>
          </cx:txPr>
        </cx:title>
        <cx:units unit="billions">
          <cx:unitsLabel/>
        </cx:units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txData>
          <cx:v>Cost of goods sold Energy sectore in Year 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Cost of goods sold Energy sectore in Year 2</a:t>
          </a:r>
        </a:p>
      </cx:txPr>
    </cx:title>
    <cx:plotArea>
      <cx:plotAreaRegion>
        <cx:series layoutId="boxWhisker" uniqueId="{572E67E0-BAC6-4F12-B363-6BB5BDFF94B0}">
          <cx:tx>
            <cx:txData>
              <cx:f>_xlchart.v1.16</cx:f>
              <cx:v>Year 2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energy sector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energy sector</a:t>
              </a:r>
            </a:p>
          </cx:txPr>
        </cx:title>
        <cx:tickLabels/>
      </cx:axis>
      <cx:axis id="1">
        <cx:valScaling/>
        <cx:title>
          <cx:tx>
            <cx:txData>
              <cx:v>cost of goods sold in USD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cost of goods sold in USD</a:t>
              </a:r>
            </a:p>
          </cx:txPr>
        </cx:title>
        <cx:units unit="billions">
          <cx:unitsLabel/>
        </cx:units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Cost of goods sold Energy sectore in Year 3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Cost of goods sold Energy sectore in Year 3</a:t>
          </a:r>
        </a:p>
      </cx:txPr>
    </cx:title>
    <cx:plotArea>
      <cx:plotAreaRegion>
        <cx:series layoutId="boxWhisker" uniqueId="{8AEE5610-44CD-44F9-940C-5A79B9713DC7}">
          <cx:tx>
            <cx:txData>
              <cx:f>_xlchart.v1.12</cx:f>
              <cx:v>Year 3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energy sector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energy sector</a:t>
              </a:r>
            </a:p>
          </cx:txPr>
        </cx:title>
        <cx:tickLabels/>
      </cx:axis>
      <cx:axis id="1">
        <cx:valScaling/>
        <cx:title>
          <cx:tx>
            <cx:txData>
              <cx:v>cost of goods sold in USD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cost of goods sold in USD</a:t>
              </a:r>
            </a:p>
          </cx:txPr>
        </cx:title>
        <cx:units unit="billions">
          <cx:unitsLabel/>
        </cx:units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Cost of goods sold Energy sectore in Year 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Cost of goods sold Energy sectore in Year 4</a:t>
          </a:r>
        </a:p>
      </cx:txPr>
    </cx:title>
    <cx:plotArea>
      <cx:plotAreaRegion>
        <cx:series layoutId="boxWhisker" uniqueId="{BF6D0A57-AB67-43EB-BBCB-73EB11375F2C}">
          <cx:tx>
            <cx:txData>
              <cx:f>_xlchart.v1.10</cx:f>
              <cx:v>Year 4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energy sector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energy sector</a:t>
              </a:r>
            </a:p>
          </cx:txPr>
        </cx:title>
        <cx:tickLabels/>
      </cx:axis>
      <cx:axis id="1">
        <cx:valScaling/>
        <cx:title>
          <cx:tx>
            <cx:txData>
              <cx:v>cost of goods sold in USD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cost of goods sold in USD</a:t>
              </a:r>
            </a:p>
          </cx:txPr>
        </cx:title>
        <cx:units unit="billions">
          <cx:unitsLabel/>
        </cx:units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_xlchart.v1.5</cx:f>
      </cx:numDim>
    </cx:data>
    <cx:data id="2">
      <cx:numDim type="val">
        <cx:f>_xlchart.v1.7</cx:f>
      </cx:numDim>
    </cx:data>
    <cx:data id="3">
      <cx:numDim type="val">
        <cx:f>_xlchart.v1.9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Cost of goods sold Energy sectore 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4CDAAFC1-8453-4FC6-AF20-532A9A737EC0}">
          <cx:tx>
            <cx:txData>
              <cx:f>_xlchart.v1.2</cx:f>
              <cx:v>Year 1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29DDDA93-ECA9-4635-83BF-97095A424CBA}">
          <cx:tx>
            <cx:txData>
              <cx:f>_xlchart.v1.4</cx:f>
              <cx:v>Year 2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106F9D6C-7C03-44BC-A1F4-1805C2551075}">
          <cx:tx>
            <cx:txData>
              <cx:f>_xlchart.v1.6</cx:f>
              <cx:v>Year 3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  <cx:series layoutId="boxWhisker" uniqueId="{476F33BB-076D-4704-914D-91AE8C9F002E}">
          <cx:tx>
            <cx:txData>
              <cx:f>_xlchart.v1.8</cx:f>
              <cx:v>Year 4</cx:v>
            </cx:txData>
          </cx:tx>
          <cx:dataId val="3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energy sector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energy sector</a:t>
              </a:r>
            </a:p>
          </cx:txPr>
        </cx:title>
        <cx:tickLabels/>
      </cx:axis>
      <cx:axis id="1">
        <cx:valScaling max="350000000000"/>
        <cx:title>
          <cx:tx>
            <cx:txData>
              <cx:v>cost of goods sold in USD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cost of goods sold in USD</a:t>
              </a:r>
            </a:p>
          </cx:txPr>
        </cx:title>
        <cx:units unit="billions">
          <cx:unitsLabel/>
        </cx:units>
        <cx:majorGridlines/>
        <cx:tickLabels/>
      </cx:axis>
    </cx:plotArea>
    <cx:legend pos="t" align="ctr" overlay="0"/>
  </cx:chart>
  <cx:spPr>
    <a:ln>
      <a:solidFill>
        <a:schemeClr val="accent1">
          <a:alpha val="98000"/>
        </a:schemeClr>
      </a:solidFill>
    </a:ln>
  </cx:spPr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</cx:chartData>
  <cx:chart>
    <cx:title pos="t" align="ctr" overlay="0">
      <cx:tx>
        <cx:txData>
          <cx:v>Cost of goods sold Energy sectore in Year 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Cost of goods sold Energy sectore in Year 4</a:t>
          </a:r>
        </a:p>
      </cx:txPr>
    </cx:title>
    <cx:plotArea>
      <cx:plotAreaRegion>
        <cx:series layoutId="boxWhisker" uniqueId="{BF6D0A57-AB67-43EB-BBCB-73EB11375F2C}">
          <cx:tx>
            <cx:txData>
              <cx:f>_xlchart.v1.18</cx:f>
              <cx:v>Year 4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energy sector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energy sector</a:t>
              </a:r>
            </a:p>
          </cx:txPr>
        </cx:title>
        <cx:tickLabels/>
      </cx:axis>
      <cx:axis id="1">
        <cx:valScaling/>
        <cx:title>
          <cx:tx>
            <cx:txData>
              <cx:v>cost of goods sold in USD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cost of goods sold in USD</a:t>
              </a:r>
            </a:p>
          </cx:txPr>
        </cx:title>
        <cx:units unit="billions">
          <cx:unitsLabel/>
        </cx:units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358140</xdr:colOff>
      <xdr:row>0</xdr:row>
      <xdr:rowOff>228600</xdr:rowOff>
    </xdr:from>
    <xdr:to>
      <xdr:col>13</xdr:col>
      <xdr:colOff>53340</xdr:colOff>
      <xdr:row>15</xdr:row>
      <xdr:rowOff>144780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7DC9FCC-CE23-4EA3-BEEA-DFAF39B6E2B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48300" y="2286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205740</xdr:colOff>
      <xdr:row>0</xdr:row>
      <xdr:rowOff>228600</xdr:rowOff>
    </xdr:from>
    <xdr:to>
      <xdr:col>20</xdr:col>
      <xdr:colOff>510540</xdr:colOff>
      <xdr:row>15</xdr:row>
      <xdr:rowOff>144780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458553F-BE6C-4963-AC7F-29AC49C433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42842" y="228600"/>
              <a:ext cx="4550229" cy="27931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365760</xdr:colOff>
      <xdr:row>17</xdr:row>
      <xdr:rowOff>53340</xdr:rowOff>
    </xdr:from>
    <xdr:to>
      <xdr:col>13</xdr:col>
      <xdr:colOff>60960</xdr:colOff>
      <xdr:row>32</xdr:row>
      <xdr:rowOff>53340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1852DA5-553B-48A5-B155-AEEDC6097E4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55920" y="32461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190500</xdr:colOff>
      <xdr:row>17</xdr:row>
      <xdr:rowOff>45720</xdr:rowOff>
    </xdr:from>
    <xdr:to>
      <xdr:col>20</xdr:col>
      <xdr:colOff>495300</xdr:colOff>
      <xdr:row>32</xdr:row>
      <xdr:rowOff>45720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3B65BC24-B500-4DD9-9095-812B17A3E61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57460" y="3238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327660</xdr:colOff>
      <xdr:row>32</xdr:row>
      <xdr:rowOff>167640</xdr:rowOff>
    </xdr:from>
    <xdr:to>
      <xdr:col>13</xdr:col>
      <xdr:colOff>15240</xdr:colOff>
      <xdr:row>47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8227BF17-4E80-4736-954A-6E5F3CA7E8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17820" y="6103620"/>
              <a:ext cx="456438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220358</xdr:colOff>
      <xdr:row>16</xdr:row>
      <xdr:rowOff>174949</xdr:rowOff>
    </xdr:from>
    <xdr:to>
      <xdr:col>20</xdr:col>
      <xdr:colOff>525158</xdr:colOff>
      <xdr:row>31</xdr:row>
      <xdr:rowOff>174949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879D0959-9D59-4815-B7DC-7A105096D4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57460" y="3238500"/>
              <a:ext cx="4550229" cy="279918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426720</xdr:colOff>
      <xdr:row>12</xdr:row>
      <xdr:rowOff>26670</xdr:rowOff>
    </xdr:from>
    <xdr:to>
      <xdr:col>14</xdr:col>
      <xdr:colOff>121920</xdr:colOff>
      <xdr:row>26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312A5E-E1D9-4A9D-B98A-21B8DC5C75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1082040</xdr:colOff>
      <xdr:row>16</xdr:row>
      <xdr:rowOff>91440</xdr:rowOff>
    </xdr:from>
    <xdr:to>
      <xdr:col>10</xdr:col>
      <xdr:colOff>45720</xdr:colOff>
      <xdr:row>31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AD7A58-FF2F-473D-8DB1-7A0DEEEB6B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dulaziz Alsaaran" refreshedDate="44203.073902430559" createdVersion="6" refreshedVersion="6" minRefreshableVersion="3" recordCount="1711" xr:uid="{00000000-000A-0000-FFFF-FFFF22000000}">
  <cacheSource type="worksheet">
    <worksheetSource ref="B1:B1048576" sheet="projectdata-nyse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1"/>
  <sheetViews>
    <sheetView workbookViewId="0">
      <selection activeCell="F1" sqref="F1"/>
    </sheetView>
  </sheetViews>
  <sheetFormatPr defaultRowHeight="14.4" x14ac:dyDescent="0.3"/>
  <cols>
    <col min="1" max="1" width="5" bestFit="1" customWidth="1"/>
    <col min="2" max="2" width="12.21875" bestFit="1" customWidth="1"/>
    <col min="3" max="3" width="6.109375" bestFit="1" customWidth="1"/>
    <col min="4" max="4" width="12" bestFit="1" customWidth="1"/>
    <col min="5" max="5" width="16" bestFit="1" customWidth="1"/>
    <col min="6" max="6" width="17.5546875" bestFit="1" customWidth="1"/>
    <col min="7" max="7" width="23.109375" bestFit="1" customWidth="1"/>
    <col min="8" max="8" width="24.44140625" bestFit="1" customWidth="1"/>
    <col min="9" max="9" width="20.21875" bestFit="1" customWidth="1"/>
    <col min="10" max="10" width="25.21875" bestFit="1" customWidth="1"/>
    <col min="11" max="11" width="41" bestFit="1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587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</row>
    <row r="3" spans="1:11" x14ac:dyDescent="0.3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</row>
    <row r="4" spans="1:11" x14ac:dyDescent="0.3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</row>
    <row r="5" spans="1:11" x14ac:dyDescent="0.3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</row>
    <row r="6" spans="1:11" x14ac:dyDescent="0.3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</row>
    <row r="7" spans="1:11" x14ac:dyDescent="0.3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</row>
    <row r="8" spans="1:11" x14ac:dyDescent="0.3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</row>
    <row r="9" spans="1:11" x14ac:dyDescent="0.3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</row>
    <row r="10" spans="1:11" x14ac:dyDescent="0.3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</row>
    <row r="11" spans="1:11" x14ac:dyDescent="0.3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</row>
    <row r="12" spans="1:11" x14ac:dyDescent="0.3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</row>
    <row r="13" spans="1:11" x14ac:dyDescent="0.3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</row>
    <row r="14" spans="1:11" x14ac:dyDescent="0.3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</row>
    <row r="15" spans="1:11" x14ac:dyDescent="0.3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</row>
    <row r="16" spans="1:11" x14ac:dyDescent="0.3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</row>
    <row r="17" spans="1:11" x14ac:dyDescent="0.3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</row>
    <row r="18" spans="1:11" x14ac:dyDescent="0.3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</row>
    <row r="19" spans="1:11" x14ac:dyDescent="0.3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</row>
    <row r="20" spans="1:11" x14ac:dyDescent="0.3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</row>
    <row r="21" spans="1:11" x14ac:dyDescent="0.3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</row>
    <row r="22" spans="1:11" x14ac:dyDescent="0.3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</row>
    <row r="23" spans="1:11" x14ac:dyDescent="0.3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</row>
    <row r="24" spans="1:11" x14ac:dyDescent="0.3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</row>
    <row r="25" spans="1:11" x14ac:dyDescent="0.3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</row>
    <row r="26" spans="1:11" x14ac:dyDescent="0.3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</row>
    <row r="27" spans="1:11" x14ac:dyDescent="0.3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</row>
    <row r="28" spans="1:11" x14ac:dyDescent="0.3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</row>
    <row r="29" spans="1:11" x14ac:dyDescent="0.3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</row>
    <row r="30" spans="1:11" x14ac:dyDescent="0.3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</row>
    <row r="31" spans="1:11" x14ac:dyDescent="0.3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</row>
    <row r="32" spans="1:11" x14ac:dyDescent="0.3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</row>
    <row r="33" spans="1:11" x14ac:dyDescent="0.3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</row>
    <row r="34" spans="1:11" x14ac:dyDescent="0.3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</row>
    <row r="35" spans="1:11" x14ac:dyDescent="0.3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</row>
    <row r="36" spans="1:11" x14ac:dyDescent="0.3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</row>
    <row r="37" spans="1:11" x14ac:dyDescent="0.3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</row>
    <row r="38" spans="1:11" x14ac:dyDescent="0.3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</row>
    <row r="39" spans="1:11" x14ac:dyDescent="0.3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</row>
    <row r="40" spans="1:11" x14ac:dyDescent="0.3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</row>
    <row r="41" spans="1:11" x14ac:dyDescent="0.3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</row>
    <row r="42" spans="1:11" x14ac:dyDescent="0.3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</row>
    <row r="43" spans="1:11" x14ac:dyDescent="0.3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</row>
    <row r="44" spans="1:11" x14ac:dyDescent="0.3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</row>
    <row r="45" spans="1:11" x14ac:dyDescent="0.3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</row>
    <row r="46" spans="1:11" x14ac:dyDescent="0.3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</row>
    <row r="47" spans="1:11" x14ac:dyDescent="0.3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</row>
    <row r="48" spans="1:11" x14ac:dyDescent="0.3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</row>
    <row r="49" spans="1:11" x14ac:dyDescent="0.3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</row>
    <row r="50" spans="1:11" x14ac:dyDescent="0.3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</row>
    <row r="51" spans="1:11" x14ac:dyDescent="0.3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</row>
    <row r="52" spans="1:11" x14ac:dyDescent="0.3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</row>
    <row r="53" spans="1:11" x14ac:dyDescent="0.3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</row>
    <row r="54" spans="1:11" x14ac:dyDescent="0.3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</row>
    <row r="55" spans="1:11" x14ac:dyDescent="0.3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</row>
    <row r="56" spans="1:11" x14ac:dyDescent="0.3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</row>
    <row r="57" spans="1:11" x14ac:dyDescent="0.3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</row>
    <row r="58" spans="1:11" x14ac:dyDescent="0.3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</row>
    <row r="59" spans="1:11" x14ac:dyDescent="0.3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</row>
    <row r="60" spans="1:11" x14ac:dyDescent="0.3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</row>
    <row r="61" spans="1:11" x14ac:dyDescent="0.3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</row>
    <row r="62" spans="1:11" x14ac:dyDescent="0.3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</row>
    <row r="63" spans="1:11" x14ac:dyDescent="0.3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</row>
    <row r="64" spans="1:11" x14ac:dyDescent="0.3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</row>
    <row r="65" spans="1:11" x14ac:dyDescent="0.3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</row>
    <row r="66" spans="1:11" x14ac:dyDescent="0.3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</row>
    <row r="67" spans="1:11" x14ac:dyDescent="0.3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</row>
    <row r="68" spans="1:11" x14ac:dyDescent="0.3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</row>
    <row r="69" spans="1:11" x14ac:dyDescent="0.3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</row>
    <row r="70" spans="1:11" x14ac:dyDescent="0.3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</row>
    <row r="71" spans="1:11" x14ac:dyDescent="0.3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</row>
    <row r="72" spans="1:11" x14ac:dyDescent="0.3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</row>
    <row r="73" spans="1:11" x14ac:dyDescent="0.3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</row>
    <row r="74" spans="1:11" x14ac:dyDescent="0.3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</row>
    <row r="75" spans="1:11" x14ac:dyDescent="0.3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</row>
    <row r="76" spans="1:11" x14ac:dyDescent="0.3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</row>
    <row r="77" spans="1:11" x14ac:dyDescent="0.3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</row>
    <row r="78" spans="1:11" x14ac:dyDescent="0.3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</row>
    <row r="79" spans="1:11" x14ac:dyDescent="0.3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</row>
    <row r="80" spans="1:11" x14ac:dyDescent="0.3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</row>
    <row r="81" spans="1:11" x14ac:dyDescent="0.3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</row>
    <row r="82" spans="1:11" x14ac:dyDescent="0.3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</row>
    <row r="83" spans="1:11" x14ac:dyDescent="0.3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</row>
    <row r="84" spans="1:11" x14ac:dyDescent="0.3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</row>
    <row r="85" spans="1:11" x14ac:dyDescent="0.3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</row>
    <row r="86" spans="1:11" x14ac:dyDescent="0.3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</row>
    <row r="87" spans="1:11" x14ac:dyDescent="0.3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</row>
    <row r="88" spans="1:11" x14ac:dyDescent="0.3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</row>
    <row r="89" spans="1:11" x14ac:dyDescent="0.3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</row>
    <row r="90" spans="1:11" x14ac:dyDescent="0.3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</row>
    <row r="91" spans="1:11" x14ac:dyDescent="0.3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</row>
    <row r="92" spans="1:11" x14ac:dyDescent="0.3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</row>
    <row r="93" spans="1:11" x14ac:dyDescent="0.3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</row>
    <row r="94" spans="1:11" x14ac:dyDescent="0.3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</row>
    <row r="95" spans="1:11" x14ac:dyDescent="0.3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</row>
    <row r="96" spans="1:11" x14ac:dyDescent="0.3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</row>
    <row r="97" spans="1:11" x14ac:dyDescent="0.3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</row>
    <row r="98" spans="1:11" x14ac:dyDescent="0.3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</row>
    <row r="99" spans="1:11" x14ac:dyDescent="0.3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</row>
    <row r="100" spans="1:11" x14ac:dyDescent="0.3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</row>
    <row r="101" spans="1:11" x14ac:dyDescent="0.3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</row>
    <row r="102" spans="1:11" x14ac:dyDescent="0.3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</row>
    <row r="103" spans="1:11" x14ac:dyDescent="0.3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</row>
    <row r="104" spans="1:11" x14ac:dyDescent="0.3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</row>
    <row r="105" spans="1:11" x14ac:dyDescent="0.3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</row>
    <row r="106" spans="1:11" x14ac:dyDescent="0.3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</row>
    <row r="107" spans="1:11" x14ac:dyDescent="0.3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</row>
    <row r="108" spans="1:11" x14ac:dyDescent="0.3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</row>
    <row r="109" spans="1:11" x14ac:dyDescent="0.3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</row>
    <row r="110" spans="1:11" x14ac:dyDescent="0.3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</row>
    <row r="111" spans="1:11" x14ac:dyDescent="0.3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</row>
    <row r="112" spans="1:11" x14ac:dyDescent="0.3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</row>
    <row r="113" spans="1:11" x14ac:dyDescent="0.3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</row>
    <row r="114" spans="1:11" x14ac:dyDescent="0.3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</row>
    <row r="115" spans="1:11" x14ac:dyDescent="0.3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</row>
    <row r="116" spans="1:11" x14ac:dyDescent="0.3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</row>
    <row r="117" spans="1:11" x14ac:dyDescent="0.3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</row>
    <row r="118" spans="1:11" x14ac:dyDescent="0.3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</row>
    <row r="119" spans="1:11" x14ac:dyDescent="0.3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</row>
    <row r="120" spans="1:11" x14ac:dyDescent="0.3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</row>
    <row r="121" spans="1:11" x14ac:dyDescent="0.3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</row>
    <row r="122" spans="1:11" x14ac:dyDescent="0.3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</row>
    <row r="123" spans="1:11" x14ac:dyDescent="0.3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</row>
    <row r="124" spans="1:11" x14ac:dyDescent="0.3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</row>
    <row r="125" spans="1:11" x14ac:dyDescent="0.3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</row>
    <row r="126" spans="1:11" x14ac:dyDescent="0.3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</row>
    <row r="127" spans="1:11" x14ac:dyDescent="0.3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</row>
    <row r="128" spans="1:11" x14ac:dyDescent="0.3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</row>
    <row r="129" spans="1:11" x14ac:dyDescent="0.3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</row>
    <row r="130" spans="1:11" x14ac:dyDescent="0.3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</row>
    <row r="131" spans="1:11" x14ac:dyDescent="0.3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</row>
    <row r="132" spans="1:11" x14ac:dyDescent="0.3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</row>
    <row r="133" spans="1:11" x14ac:dyDescent="0.3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</row>
    <row r="134" spans="1:11" x14ac:dyDescent="0.3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</row>
    <row r="135" spans="1:11" x14ac:dyDescent="0.3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</row>
    <row r="136" spans="1:11" x14ac:dyDescent="0.3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</row>
    <row r="137" spans="1:11" x14ac:dyDescent="0.3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</row>
    <row r="138" spans="1:11" x14ac:dyDescent="0.3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</row>
    <row r="139" spans="1:11" x14ac:dyDescent="0.3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</row>
    <row r="140" spans="1:11" x14ac:dyDescent="0.3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</row>
    <row r="141" spans="1:11" x14ac:dyDescent="0.3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</row>
    <row r="142" spans="1:11" x14ac:dyDescent="0.3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</row>
    <row r="143" spans="1:11" x14ac:dyDescent="0.3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</row>
    <row r="144" spans="1:11" x14ac:dyDescent="0.3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</row>
    <row r="145" spans="1:11" x14ac:dyDescent="0.3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</row>
    <row r="146" spans="1:11" x14ac:dyDescent="0.3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</row>
    <row r="147" spans="1:11" x14ac:dyDescent="0.3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</row>
    <row r="148" spans="1:11" x14ac:dyDescent="0.3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</row>
    <row r="149" spans="1:11" x14ac:dyDescent="0.3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</row>
    <row r="150" spans="1:11" x14ac:dyDescent="0.3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</row>
    <row r="151" spans="1:11" x14ac:dyDescent="0.3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</row>
    <row r="152" spans="1:11" x14ac:dyDescent="0.3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</row>
    <row r="153" spans="1:11" x14ac:dyDescent="0.3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</row>
    <row r="154" spans="1:11" x14ac:dyDescent="0.3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</row>
    <row r="155" spans="1:11" x14ac:dyDescent="0.3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</row>
    <row r="156" spans="1:11" x14ac:dyDescent="0.3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</row>
    <row r="157" spans="1:11" x14ac:dyDescent="0.3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</row>
    <row r="158" spans="1:11" x14ac:dyDescent="0.3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</row>
    <row r="159" spans="1:11" x14ac:dyDescent="0.3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</row>
    <row r="160" spans="1:11" x14ac:dyDescent="0.3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</row>
    <row r="161" spans="1:11" x14ac:dyDescent="0.3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</row>
    <row r="162" spans="1:11" x14ac:dyDescent="0.3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</row>
    <row r="163" spans="1:11" x14ac:dyDescent="0.3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</row>
    <row r="164" spans="1:11" x14ac:dyDescent="0.3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</row>
    <row r="165" spans="1:11" x14ac:dyDescent="0.3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</row>
    <row r="166" spans="1:11" x14ac:dyDescent="0.3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</row>
    <row r="167" spans="1:11" x14ac:dyDescent="0.3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</row>
    <row r="168" spans="1:11" x14ac:dyDescent="0.3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</row>
    <row r="169" spans="1:11" x14ac:dyDescent="0.3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</row>
    <row r="170" spans="1:11" x14ac:dyDescent="0.3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</row>
    <row r="171" spans="1:11" x14ac:dyDescent="0.3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</row>
    <row r="172" spans="1:11" x14ac:dyDescent="0.3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</row>
    <row r="173" spans="1:11" x14ac:dyDescent="0.3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</row>
    <row r="174" spans="1:11" x14ac:dyDescent="0.3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</row>
    <row r="175" spans="1:11" x14ac:dyDescent="0.3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</row>
    <row r="176" spans="1:11" x14ac:dyDescent="0.3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</row>
    <row r="177" spans="1:11" x14ac:dyDescent="0.3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</row>
    <row r="178" spans="1:11" x14ac:dyDescent="0.3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</row>
    <row r="179" spans="1:11" x14ac:dyDescent="0.3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</row>
    <row r="180" spans="1:11" x14ac:dyDescent="0.3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</row>
    <row r="181" spans="1:11" x14ac:dyDescent="0.3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</row>
    <row r="182" spans="1:11" x14ac:dyDescent="0.3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</row>
    <row r="183" spans="1:11" x14ac:dyDescent="0.3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</row>
    <row r="184" spans="1:11" x14ac:dyDescent="0.3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</row>
    <row r="185" spans="1:11" x14ac:dyDescent="0.3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</row>
    <row r="186" spans="1:11" x14ac:dyDescent="0.3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</row>
    <row r="187" spans="1:11" x14ac:dyDescent="0.3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</row>
    <row r="188" spans="1:11" x14ac:dyDescent="0.3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</row>
    <row r="189" spans="1:11" x14ac:dyDescent="0.3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</row>
    <row r="190" spans="1:11" x14ac:dyDescent="0.3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</row>
    <row r="191" spans="1:11" x14ac:dyDescent="0.3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</row>
    <row r="192" spans="1:11" x14ac:dyDescent="0.3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</row>
    <row r="193" spans="1:11" x14ac:dyDescent="0.3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</row>
    <row r="194" spans="1:11" x14ac:dyDescent="0.3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</row>
    <row r="195" spans="1:11" x14ac:dyDescent="0.3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</row>
    <row r="196" spans="1:11" x14ac:dyDescent="0.3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</row>
    <row r="197" spans="1:11" x14ac:dyDescent="0.3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</row>
    <row r="198" spans="1:11" x14ac:dyDescent="0.3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</row>
    <row r="199" spans="1:11" x14ac:dyDescent="0.3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</row>
    <row r="200" spans="1:11" x14ac:dyDescent="0.3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</row>
    <row r="201" spans="1:11" x14ac:dyDescent="0.3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</row>
    <row r="202" spans="1:11" x14ac:dyDescent="0.3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</row>
    <row r="203" spans="1:11" x14ac:dyDescent="0.3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</row>
    <row r="204" spans="1:11" x14ac:dyDescent="0.3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</row>
    <row r="205" spans="1:11" x14ac:dyDescent="0.3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</row>
    <row r="206" spans="1:11" x14ac:dyDescent="0.3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</row>
    <row r="207" spans="1:11" x14ac:dyDescent="0.3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</row>
    <row r="208" spans="1:11" x14ac:dyDescent="0.3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</row>
    <row r="209" spans="1:11" x14ac:dyDescent="0.3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</row>
    <row r="210" spans="1:11" x14ac:dyDescent="0.3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</row>
    <row r="211" spans="1:11" x14ac:dyDescent="0.3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</row>
    <row r="212" spans="1:11" x14ac:dyDescent="0.3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</row>
    <row r="213" spans="1:11" x14ac:dyDescent="0.3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</row>
    <row r="214" spans="1:11" x14ac:dyDescent="0.3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</row>
    <row r="215" spans="1:11" x14ac:dyDescent="0.3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</row>
    <row r="216" spans="1:11" x14ac:dyDescent="0.3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</row>
    <row r="217" spans="1:11" x14ac:dyDescent="0.3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</row>
    <row r="218" spans="1:11" x14ac:dyDescent="0.3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</row>
    <row r="219" spans="1:11" x14ac:dyDescent="0.3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</row>
    <row r="220" spans="1:11" x14ac:dyDescent="0.3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</row>
    <row r="221" spans="1:11" x14ac:dyDescent="0.3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</row>
    <row r="222" spans="1:11" x14ac:dyDescent="0.3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</row>
    <row r="223" spans="1:11" x14ac:dyDescent="0.3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</row>
    <row r="224" spans="1:11" x14ac:dyDescent="0.3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</row>
    <row r="225" spans="1:11" x14ac:dyDescent="0.3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</row>
    <row r="226" spans="1:11" x14ac:dyDescent="0.3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</row>
    <row r="227" spans="1:11" x14ac:dyDescent="0.3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</row>
    <row r="228" spans="1:11" x14ac:dyDescent="0.3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</row>
    <row r="229" spans="1:11" x14ac:dyDescent="0.3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</row>
    <row r="230" spans="1:11" x14ac:dyDescent="0.3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</row>
    <row r="231" spans="1:11" x14ac:dyDescent="0.3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</row>
    <row r="232" spans="1:11" x14ac:dyDescent="0.3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</row>
    <row r="233" spans="1:11" x14ac:dyDescent="0.3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</row>
    <row r="234" spans="1:11" x14ac:dyDescent="0.3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</row>
    <row r="235" spans="1:11" x14ac:dyDescent="0.3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</row>
    <row r="236" spans="1:11" x14ac:dyDescent="0.3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</row>
    <row r="237" spans="1:11" x14ac:dyDescent="0.3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</row>
    <row r="238" spans="1:11" x14ac:dyDescent="0.3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</row>
    <row r="239" spans="1:11" x14ac:dyDescent="0.3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</row>
    <row r="240" spans="1:11" x14ac:dyDescent="0.3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</row>
    <row r="241" spans="1:11" x14ac:dyDescent="0.3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</row>
    <row r="242" spans="1:11" x14ac:dyDescent="0.3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</row>
    <row r="243" spans="1:11" x14ac:dyDescent="0.3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</row>
    <row r="244" spans="1:11" x14ac:dyDescent="0.3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</row>
    <row r="245" spans="1:11" x14ac:dyDescent="0.3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</row>
    <row r="246" spans="1:11" x14ac:dyDescent="0.3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</row>
    <row r="247" spans="1:11" x14ac:dyDescent="0.3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</row>
    <row r="248" spans="1:11" x14ac:dyDescent="0.3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</row>
    <row r="249" spans="1:11" x14ac:dyDescent="0.3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</row>
    <row r="250" spans="1:11" x14ac:dyDescent="0.3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</row>
    <row r="251" spans="1:11" x14ac:dyDescent="0.3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</row>
    <row r="252" spans="1:11" x14ac:dyDescent="0.3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</row>
    <row r="253" spans="1:11" x14ac:dyDescent="0.3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</row>
    <row r="254" spans="1:11" x14ac:dyDescent="0.3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</row>
    <row r="255" spans="1:11" x14ac:dyDescent="0.3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</row>
    <row r="256" spans="1:11" x14ac:dyDescent="0.3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</row>
    <row r="257" spans="1:11" x14ac:dyDescent="0.3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</row>
    <row r="258" spans="1:11" x14ac:dyDescent="0.3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</row>
    <row r="259" spans="1:11" x14ac:dyDescent="0.3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</row>
    <row r="260" spans="1:11" x14ac:dyDescent="0.3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</row>
    <row r="261" spans="1:11" x14ac:dyDescent="0.3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</row>
    <row r="262" spans="1:11" x14ac:dyDescent="0.3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</row>
    <row r="263" spans="1:11" x14ac:dyDescent="0.3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</row>
    <row r="264" spans="1:11" x14ac:dyDescent="0.3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</row>
    <row r="265" spans="1:11" x14ac:dyDescent="0.3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</row>
    <row r="266" spans="1:11" x14ac:dyDescent="0.3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</row>
    <row r="267" spans="1:11" x14ac:dyDescent="0.3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</row>
    <row r="268" spans="1:11" x14ac:dyDescent="0.3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</row>
    <row r="269" spans="1:11" x14ac:dyDescent="0.3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</row>
    <row r="270" spans="1:11" x14ac:dyDescent="0.3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</row>
    <row r="271" spans="1:11" x14ac:dyDescent="0.3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</row>
    <row r="272" spans="1:11" x14ac:dyDescent="0.3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</row>
    <row r="273" spans="1:11" x14ac:dyDescent="0.3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</row>
    <row r="274" spans="1:11" x14ac:dyDescent="0.3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</row>
    <row r="275" spans="1:11" x14ac:dyDescent="0.3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</row>
    <row r="276" spans="1:11" x14ac:dyDescent="0.3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</row>
    <row r="277" spans="1:11" x14ac:dyDescent="0.3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</row>
    <row r="278" spans="1:11" x14ac:dyDescent="0.3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</row>
    <row r="279" spans="1:11" x14ac:dyDescent="0.3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</row>
    <row r="280" spans="1:11" x14ac:dyDescent="0.3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</row>
    <row r="281" spans="1:11" x14ac:dyDescent="0.3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</row>
    <row r="282" spans="1:11" x14ac:dyDescent="0.3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</row>
    <row r="283" spans="1:11" x14ac:dyDescent="0.3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</row>
    <row r="284" spans="1:11" x14ac:dyDescent="0.3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</row>
    <row r="285" spans="1:11" x14ac:dyDescent="0.3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</row>
    <row r="286" spans="1:11" x14ac:dyDescent="0.3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</row>
    <row r="287" spans="1:11" x14ac:dyDescent="0.3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</row>
    <row r="288" spans="1:11" x14ac:dyDescent="0.3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</row>
    <row r="289" spans="1:11" x14ac:dyDescent="0.3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</row>
    <row r="290" spans="1:11" x14ac:dyDescent="0.3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</row>
    <row r="291" spans="1:11" x14ac:dyDescent="0.3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</row>
    <row r="292" spans="1:11" x14ac:dyDescent="0.3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</row>
    <row r="293" spans="1:11" x14ac:dyDescent="0.3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</row>
    <row r="294" spans="1:11" x14ac:dyDescent="0.3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</row>
    <row r="295" spans="1:11" x14ac:dyDescent="0.3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</row>
    <row r="296" spans="1:11" x14ac:dyDescent="0.3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</row>
    <row r="297" spans="1:11" x14ac:dyDescent="0.3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</row>
    <row r="298" spans="1:11" x14ac:dyDescent="0.3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</row>
    <row r="299" spans="1:11" x14ac:dyDescent="0.3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</row>
    <row r="300" spans="1:11" x14ac:dyDescent="0.3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</row>
    <row r="301" spans="1:11" x14ac:dyDescent="0.3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</row>
    <row r="302" spans="1:11" x14ac:dyDescent="0.3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</row>
    <row r="303" spans="1:11" x14ac:dyDescent="0.3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</row>
    <row r="304" spans="1:11" x14ac:dyDescent="0.3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</row>
    <row r="305" spans="1:11" x14ac:dyDescent="0.3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</row>
    <row r="306" spans="1:11" x14ac:dyDescent="0.3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</row>
    <row r="307" spans="1:11" x14ac:dyDescent="0.3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</row>
    <row r="308" spans="1:11" x14ac:dyDescent="0.3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</row>
    <row r="309" spans="1:11" x14ac:dyDescent="0.3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</row>
    <row r="310" spans="1:11" x14ac:dyDescent="0.3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</row>
    <row r="311" spans="1:11" x14ac:dyDescent="0.3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</row>
    <row r="312" spans="1:11" x14ac:dyDescent="0.3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</row>
    <row r="313" spans="1:11" x14ac:dyDescent="0.3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</row>
    <row r="314" spans="1:11" x14ac:dyDescent="0.3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</row>
    <row r="315" spans="1:11" x14ac:dyDescent="0.3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</row>
    <row r="316" spans="1:11" x14ac:dyDescent="0.3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</row>
    <row r="317" spans="1:11" x14ac:dyDescent="0.3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</row>
    <row r="318" spans="1:11" x14ac:dyDescent="0.3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</row>
    <row r="319" spans="1:11" x14ac:dyDescent="0.3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</row>
    <row r="320" spans="1:11" x14ac:dyDescent="0.3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</row>
    <row r="321" spans="1:11" x14ac:dyDescent="0.3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</row>
    <row r="322" spans="1:11" x14ac:dyDescent="0.3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</row>
    <row r="323" spans="1:11" x14ac:dyDescent="0.3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</row>
    <row r="324" spans="1:11" x14ac:dyDescent="0.3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</row>
    <row r="325" spans="1:11" x14ac:dyDescent="0.3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</row>
    <row r="326" spans="1:11" x14ac:dyDescent="0.3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</row>
    <row r="327" spans="1:11" x14ac:dyDescent="0.3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</row>
    <row r="328" spans="1:11" x14ac:dyDescent="0.3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</row>
    <row r="329" spans="1:11" x14ac:dyDescent="0.3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</row>
    <row r="330" spans="1:11" x14ac:dyDescent="0.3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</row>
    <row r="331" spans="1:11" x14ac:dyDescent="0.3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</row>
    <row r="332" spans="1:11" x14ac:dyDescent="0.3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</row>
    <row r="333" spans="1:11" x14ac:dyDescent="0.3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</row>
    <row r="334" spans="1:11" x14ac:dyDescent="0.3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</row>
    <row r="335" spans="1:11" x14ac:dyDescent="0.3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</row>
    <row r="336" spans="1:11" x14ac:dyDescent="0.3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</row>
    <row r="337" spans="1:11" x14ac:dyDescent="0.3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</row>
    <row r="338" spans="1:11" x14ac:dyDescent="0.3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</row>
    <row r="339" spans="1:11" x14ac:dyDescent="0.3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</row>
    <row r="340" spans="1:11" x14ac:dyDescent="0.3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</row>
    <row r="341" spans="1:11" x14ac:dyDescent="0.3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</row>
    <row r="342" spans="1:11" x14ac:dyDescent="0.3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</row>
    <row r="343" spans="1:11" x14ac:dyDescent="0.3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</row>
    <row r="344" spans="1:11" x14ac:dyDescent="0.3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</row>
    <row r="345" spans="1:11" x14ac:dyDescent="0.3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</row>
    <row r="346" spans="1:11" x14ac:dyDescent="0.3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</row>
    <row r="347" spans="1:11" x14ac:dyDescent="0.3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</row>
    <row r="348" spans="1:11" x14ac:dyDescent="0.3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</row>
    <row r="349" spans="1:11" x14ac:dyDescent="0.3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</row>
    <row r="350" spans="1:11" x14ac:dyDescent="0.3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</row>
    <row r="351" spans="1:11" x14ac:dyDescent="0.3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</row>
    <row r="352" spans="1:11" x14ac:dyDescent="0.3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</row>
    <row r="353" spans="1:11" x14ac:dyDescent="0.3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</row>
    <row r="354" spans="1:11" x14ac:dyDescent="0.3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</row>
    <row r="355" spans="1:11" x14ac:dyDescent="0.3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</row>
    <row r="356" spans="1:11" x14ac:dyDescent="0.3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</row>
    <row r="357" spans="1:11" x14ac:dyDescent="0.3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</row>
    <row r="358" spans="1:11" x14ac:dyDescent="0.3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</row>
    <row r="359" spans="1:11" x14ac:dyDescent="0.3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</row>
    <row r="360" spans="1:11" x14ac:dyDescent="0.3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</row>
    <row r="361" spans="1:11" x14ac:dyDescent="0.3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</row>
    <row r="362" spans="1:11" x14ac:dyDescent="0.3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</row>
    <row r="363" spans="1:11" x14ac:dyDescent="0.3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</row>
    <row r="364" spans="1:11" x14ac:dyDescent="0.3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</row>
    <row r="365" spans="1:11" x14ac:dyDescent="0.3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</row>
    <row r="366" spans="1:11" x14ac:dyDescent="0.3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</row>
    <row r="367" spans="1:11" x14ac:dyDescent="0.3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</row>
    <row r="368" spans="1:11" x14ac:dyDescent="0.3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</row>
    <row r="369" spans="1:11" x14ac:dyDescent="0.3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</row>
    <row r="370" spans="1:11" x14ac:dyDescent="0.3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</row>
    <row r="371" spans="1:11" x14ac:dyDescent="0.3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</row>
    <row r="372" spans="1:11" x14ac:dyDescent="0.3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</row>
    <row r="373" spans="1:11" x14ac:dyDescent="0.3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</row>
    <row r="374" spans="1:11" x14ac:dyDescent="0.3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</row>
    <row r="375" spans="1:11" x14ac:dyDescent="0.3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</row>
    <row r="376" spans="1:11" x14ac:dyDescent="0.3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</row>
    <row r="377" spans="1:11" x14ac:dyDescent="0.3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</row>
    <row r="378" spans="1:11" x14ac:dyDescent="0.3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</row>
    <row r="379" spans="1:11" x14ac:dyDescent="0.3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</row>
    <row r="380" spans="1:11" x14ac:dyDescent="0.3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</row>
    <row r="381" spans="1:11" x14ac:dyDescent="0.3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</row>
    <row r="382" spans="1:11" x14ac:dyDescent="0.3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</row>
    <row r="383" spans="1:11" x14ac:dyDescent="0.3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</row>
    <row r="384" spans="1:11" x14ac:dyDescent="0.3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</row>
    <row r="385" spans="1:11" x14ac:dyDescent="0.3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</row>
    <row r="386" spans="1:11" x14ac:dyDescent="0.3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</row>
    <row r="387" spans="1:11" x14ac:dyDescent="0.3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</row>
    <row r="388" spans="1:11" x14ac:dyDescent="0.3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</row>
    <row r="389" spans="1:11" x14ac:dyDescent="0.3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</row>
    <row r="390" spans="1:11" x14ac:dyDescent="0.3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</row>
    <row r="391" spans="1:11" x14ac:dyDescent="0.3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</row>
    <row r="392" spans="1:11" x14ac:dyDescent="0.3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</row>
    <row r="393" spans="1:11" x14ac:dyDescent="0.3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</row>
    <row r="394" spans="1:11" x14ac:dyDescent="0.3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</row>
    <row r="395" spans="1:11" x14ac:dyDescent="0.3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</row>
    <row r="396" spans="1:11" x14ac:dyDescent="0.3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</row>
    <row r="397" spans="1:11" x14ac:dyDescent="0.3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</row>
    <row r="398" spans="1:11" x14ac:dyDescent="0.3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</row>
    <row r="399" spans="1:11" x14ac:dyDescent="0.3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</row>
    <row r="400" spans="1:11" x14ac:dyDescent="0.3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</row>
    <row r="401" spans="1:11" x14ac:dyDescent="0.3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</row>
    <row r="402" spans="1:11" x14ac:dyDescent="0.3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</row>
    <row r="403" spans="1:11" x14ac:dyDescent="0.3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</row>
    <row r="404" spans="1:11" x14ac:dyDescent="0.3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</row>
    <row r="405" spans="1:11" x14ac:dyDescent="0.3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</row>
    <row r="406" spans="1:11" x14ac:dyDescent="0.3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</row>
    <row r="407" spans="1:11" x14ac:dyDescent="0.3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</row>
    <row r="408" spans="1:11" x14ac:dyDescent="0.3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</row>
    <row r="409" spans="1:11" x14ac:dyDescent="0.3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</row>
    <row r="410" spans="1:11" x14ac:dyDescent="0.3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</row>
    <row r="411" spans="1:11" x14ac:dyDescent="0.3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</row>
    <row r="412" spans="1:11" x14ac:dyDescent="0.3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</row>
    <row r="413" spans="1:11" x14ac:dyDescent="0.3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</row>
    <row r="414" spans="1:11" x14ac:dyDescent="0.3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</row>
    <row r="415" spans="1:11" x14ac:dyDescent="0.3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</row>
    <row r="416" spans="1:11" x14ac:dyDescent="0.3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</row>
    <row r="417" spans="1:11" x14ac:dyDescent="0.3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</row>
    <row r="418" spans="1:11" x14ac:dyDescent="0.3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</row>
    <row r="419" spans="1:11" x14ac:dyDescent="0.3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</row>
    <row r="420" spans="1:11" x14ac:dyDescent="0.3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</row>
    <row r="421" spans="1:11" x14ac:dyDescent="0.3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</row>
    <row r="422" spans="1:11" x14ac:dyDescent="0.3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</row>
    <row r="423" spans="1:11" x14ac:dyDescent="0.3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</row>
    <row r="424" spans="1:11" x14ac:dyDescent="0.3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</row>
    <row r="425" spans="1:11" x14ac:dyDescent="0.3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</row>
    <row r="426" spans="1:11" x14ac:dyDescent="0.3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</row>
    <row r="427" spans="1:11" x14ac:dyDescent="0.3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</row>
    <row r="428" spans="1:11" x14ac:dyDescent="0.3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</row>
    <row r="429" spans="1:11" x14ac:dyDescent="0.3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</row>
    <row r="430" spans="1:11" x14ac:dyDescent="0.3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</row>
    <row r="431" spans="1:11" x14ac:dyDescent="0.3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</row>
    <row r="432" spans="1:11" x14ac:dyDescent="0.3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</row>
    <row r="433" spans="1:11" x14ac:dyDescent="0.3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</row>
    <row r="434" spans="1:11" x14ac:dyDescent="0.3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</row>
    <row r="435" spans="1:11" x14ac:dyDescent="0.3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</row>
    <row r="436" spans="1:11" x14ac:dyDescent="0.3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</row>
    <row r="437" spans="1:11" x14ac:dyDescent="0.3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</row>
    <row r="438" spans="1:11" x14ac:dyDescent="0.3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</row>
    <row r="439" spans="1:11" x14ac:dyDescent="0.3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</row>
    <row r="440" spans="1:11" x14ac:dyDescent="0.3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</row>
    <row r="441" spans="1:11" x14ac:dyDescent="0.3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</row>
    <row r="442" spans="1:11" x14ac:dyDescent="0.3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</row>
    <row r="443" spans="1:11" x14ac:dyDescent="0.3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</row>
    <row r="444" spans="1:11" x14ac:dyDescent="0.3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</row>
    <row r="445" spans="1:11" x14ac:dyDescent="0.3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</row>
    <row r="446" spans="1:11" x14ac:dyDescent="0.3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</row>
    <row r="447" spans="1:11" x14ac:dyDescent="0.3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</row>
    <row r="448" spans="1:11" x14ac:dyDescent="0.3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</row>
    <row r="449" spans="1:11" x14ac:dyDescent="0.3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</row>
    <row r="450" spans="1:11" x14ac:dyDescent="0.3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</row>
    <row r="451" spans="1:11" x14ac:dyDescent="0.3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</row>
    <row r="452" spans="1:11" x14ac:dyDescent="0.3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</row>
    <row r="453" spans="1:11" x14ac:dyDescent="0.3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</row>
    <row r="454" spans="1:11" x14ac:dyDescent="0.3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</row>
    <row r="455" spans="1:11" x14ac:dyDescent="0.3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</row>
    <row r="456" spans="1:11" x14ac:dyDescent="0.3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</row>
    <row r="457" spans="1:11" x14ac:dyDescent="0.3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</row>
    <row r="458" spans="1:11" x14ac:dyDescent="0.3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</row>
    <row r="459" spans="1:11" x14ac:dyDescent="0.3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</row>
    <row r="460" spans="1:11" x14ac:dyDescent="0.3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</row>
    <row r="461" spans="1:11" x14ac:dyDescent="0.3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</row>
    <row r="462" spans="1:11" x14ac:dyDescent="0.3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</row>
    <row r="463" spans="1:11" x14ac:dyDescent="0.3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</row>
    <row r="464" spans="1:11" x14ac:dyDescent="0.3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</row>
    <row r="465" spans="1:11" x14ac:dyDescent="0.3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</row>
    <row r="466" spans="1:11" x14ac:dyDescent="0.3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</row>
    <row r="467" spans="1:11" x14ac:dyDescent="0.3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</row>
    <row r="468" spans="1:11" x14ac:dyDescent="0.3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</row>
    <row r="469" spans="1:11" x14ac:dyDescent="0.3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</row>
    <row r="470" spans="1:11" x14ac:dyDescent="0.3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</row>
    <row r="471" spans="1:11" x14ac:dyDescent="0.3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</row>
    <row r="472" spans="1:11" x14ac:dyDescent="0.3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</row>
    <row r="473" spans="1:11" x14ac:dyDescent="0.3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</row>
    <row r="474" spans="1:11" x14ac:dyDescent="0.3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</row>
    <row r="475" spans="1:11" x14ac:dyDescent="0.3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</row>
    <row r="476" spans="1:11" x14ac:dyDescent="0.3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</row>
    <row r="477" spans="1:11" x14ac:dyDescent="0.3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</row>
    <row r="478" spans="1:11" x14ac:dyDescent="0.3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</row>
    <row r="479" spans="1:11" x14ac:dyDescent="0.3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</row>
    <row r="480" spans="1:11" x14ac:dyDescent="0.3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</row>
    <row r="481" spans="1:11" x14ac:dyDescent="0.3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</row>
    <row r="482" spans="1:11" x14ac:dyDescent="0.3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</row>
    <row r="483" spans="1:11" x14ac:dyDescent="0.3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</row>
    <row r="484" spans="1:11" x14ac:dyDescent="0.3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</row>
    <row r="485" spans="1:11" x14ac:dyDescent="0.3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</row>
    <row r="486" spans="1:11" x14ac:dyDescent="0.3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</row>
    <row r="487" spans="1:11" x14ac:dyDescent="0.3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</row>
    <row r="488" spans="1:11" x14ac:dyDescent="0.3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</row>
    <row r="489" spans="1:11" x14ac:dyDescent="0.3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</row>
    <row r="490" spans="1:11" x14ac:dyDescent="0.3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</row>
    <row r="491" spans="1:11" x14ac:dyDescent="0.3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</row>
    <row r="492" spans="1:11" x14ac:dyDescent="0.3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</row>
    <row r="493" spans="1:11" x14ac:dyDescent="0.3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</row>
    <row r="494" spans="1:11" x14ac:dyDescent="0.3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</row>
    <row r="495" spans="1:11" x14ac:dyDescent="0.3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</row>
    <row r="496" spans="1:11" x14ac:dyDescent="0.3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</row>
    <row r="497" spans="1:11" x14ac:dyDescent="0.3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</row>
    <row r="498" spans="1:11" x14ac:dyDescent="0.3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</row>
    <row r="499" spans="1:11" x14ac:dyDescent="0.3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</row>
    <row r="500" spans="1:11" x14ac:dyDescent="0.3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</row>
    <row r="501" spans="1:11" x14ac:dyDescent="0.3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</row>
    <row r="502" spans="1:11" x14ac:dyDescent="0.3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</row>
    <row r="503" spans="1:11" x14ac:dyDescent="0.3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</row>
    <row r="504" spans="1:11" x14ac:dyDescent="0.3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</row>
    <row r="505" spans="1:11" x14ac:dyDescent="0.3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</row>
    <row r="506" spans="1:11" x14ac:dyDescent="0.3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</row>
    <row r="507" spans="1:11" x14ac:dyDescent="0.3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</row>
    <row r="508" spans="1:11" x14ac:dyDescent="0.3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</row>
    <row r="509" spans="1:11" x14ac:dyDescent="0.3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</row>
    <row r="510" spans="1:11" x14ac:dyDescent="0.3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</row>
    <row r="511" spans="1:11" x14ac:dyDescent="0.3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</row>
    <row r="512" spans="1:11" x14ac:dyDescent="0.3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</row>
    <row r="513" spans="1:11" x14ac:dyDescent="0.3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</row>
    <row r="514" spans="1:11" x14ac:dyDescent="0.3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</row>
    <row r="515" spans="1:11" x14ac:dyDescent="0.3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</row>
    <row r="516" spans="1:11" x14ac:dyDescent="0.3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</row>
    <row r="517" spans="1:11" x14ac:dyDescent="0.3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</row>
    <row r="518" spans="1:11" x14ac:dyDescent="0.3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</row>
    <row r="519" spans="1:11" x14ac:dyDescent="0.3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</row>
    <row r="520" spans="1:11" x14ac:dyDescent="0.3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</row>
    <row r="521" spans="1:11" x14ac:dyDescent="0.3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</row>
    <row r="522" spans="1:11" x14ac:dyDescent="0.3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</row>
    <row r="523" spans="1:11" x14ac:dyDescent="0.3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</row>
    <row r="524" spans="1:11" x14ac:dyDescent="0.3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</row>
    <row r="525" spans="1:11" x14ac:dyDescent="0.3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</row>
    <row r="526" spans="1:11" x14ac:dyDescent="0.3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</row>
    <row r="527" spans="1:11" x14ac:dyDescent="0.3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</row>
    <row r="528" spans="1:11" x14ac:dyDescent="0.3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</row>
    <row r="529" spans="1:11" x14ac:dyDescent="0.3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</row>
    <row r="530" spans="1:11" x14ac:dyDescent="0.3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</row>
    <row r="531" spans="1:11" x14ac:dyDescent="0.3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</row>
    <row r="532" spans="1:11" x14ac:dyDescent="0.3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</row>
    <row r="533" spans="1:11" x14ac:dyDescent="0.3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</row>
    <row r="534" spans="1:11" x14ac:dyDescent="0.3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</row>
    <row r="535" spans="1:11" x14ac:dyDescent="0.3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</row>
    <row r="536" spans="1:11" x14ac:dyDescent="0.3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</row>
    <row r="537" spans="1:11" x14ac:dyDescent="0.3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</row>
    <row r="538" spans="1:11" x14ac:dyDescent="0.3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</row>
    <row r="539" spans="1:11" x14ac:dyDescent="0.3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</row>
    <row r="540" spans="1:11" x14ac:dyDescent="0.3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</row>
    <row r="541" spans="1:11" x14ac:dyDescent="0.3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</row>
    <row r="542" spans="1:11" x14ac:dyDescent="0.3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</row>
    <row r="543" spans="1:11" x14ac:dyDescent="0.3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</row>
    <row r="544" spans="1:11" x14ac:dyDescent="0.3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</row>
    <row r="545" spans="1:11" x14ac:dyDescent="0.3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</row>
    <row r="546" spans="1:11" x14ac:dyDescent="0.3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</row>
    <row r="547" spans="1:11" x14ac:dyDescent="0.3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</row>
    <row r="548" spans="1:11" x14ac:dyDescent="0.3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</row>
    <row r="549" spans="1:11" x14ac:dyDescent="0.3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</row>
    <row r="550" spans="1:11" x14ac:dyDescent="0.3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</row>
    <row r="551" spans="1:11" x14ac:dyDescent="0.3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</row>
    <row r="552" spans="1:11" x14ac:dyDescent="0.3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</row>
    <row r="553" spans="1:11" x14ac:dyDescent="0.3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</row>
    <row r="554" spans="1:11" x14ac:dyDescent="0.3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</row>
    <row r="555" spans="1:11" x14ac:dyDescent="0.3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</row>
    <row r="556" spans="1:11" x14ac:dyDescent="0.3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</row>
    <row r="557" spans="1:11" x14ac:dyDescent="0.3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</row>
    <row r="558" spans="1:11" x14ac:dyDescent="0.3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</row>
    <row r="559" spans="1:11" x14ac:dyDescent="0.3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</row>
    <row r="560" spans="1:11" x14ac:dyDescent="0.3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</row>
    <row r="561" spans="1:11" x14ac:dyDescent="0.3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</row>
    <row r="562" spans="1:11" x14ac:dyDescent="0.3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</row>
    <row r="563" spans="1:11" x14ac:dyDescent="0.3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</row>
    <row r="564" spans="1:11" x14ac:dyDescent="0.3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</row>
    <row r="565" spans="1:11" x14ac:dyDescent="0.3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</row>
    <row r="566" spans="1:11" x14ac:dyDescent="0.3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</row>
    <row r="567" spans="1:11" x14ac:dyDescent="0.3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</row>
    <row r="568" spans="1:11" x14ac:dyDescent="0.3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</row>
    <row r="569" spans="1:11" x14ac:dyDescent="0.3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</row>
    <row r="570" spans="1:11" x14ac:dyDescent="0.3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</row>
    <row r="571" spans="1:11" x14ac:dyDescent="0.3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</row>
    <row r="572" spans="1:11" x14ac:dyDescent="0.3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</row>
    <row r="573" spans="1:11" x14ac:dyDescent="0.3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</row>
    <row r="574" spans="1:11" x14ac:dyDescent="0.3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</row>
    <row r="575" spans="1:11" x14ac:dyDescent="0.3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</row>
    <row r="576" spans="1:11" x14ac:dyDescent="0.3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</row>
    <row r="577" spans="1:11" x14ac:dyDescent="0.3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</row>
    <row r="578" spans="1:11" x14ac:dyDescent="0.3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</row>
    <row r="579" spans="1:11" x14ac:dyDescent="0.3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</row>
    <row r="580" spans="1:11" x14ac:dyDescent="0.3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</row>
    <row r="581" spans="1:11" x14ac:dyDescent="0.3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</row>
    <row r="582" spans="1:11" x14ac:dyDescent="0.3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</row>
    <row r="583" spans="1:11" x14ac:dyDescent="0.3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</row>
    <row r="584" spans="1:11" x14ac:dyDescent="0.3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</row>
    <row r="585" spans="1:11" x14ac:dyDescent="0.3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</row>
    <row r="586" spans="1:11" x14ac:dyDescent="0.3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</row>
    <row r="587" spans="1:11" x14ac:dyDescent="0.3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</row>
    <row r="588" spans="1:11" x14ac:dyDescent="0.3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</row>
    <row r="589" spans="1:11" x14ac:dyDescent="0.3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</row>
    <row r="590" spans="1:11" x14ac:dyDescent="0.3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</row>
    <row r="591" spans="1:11" x14ac:dyDescent="0.3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</row>
    <row r="592" spans="1:11" x14ac:dyDescent="0.3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</row>
    <row r="593" spans="1:11" x14ac:dyDescent="0.3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</row>
    <row r="594" spans="1:11" x14ac:dyDescent="0.3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</row>
    <row r="595" spans="1:11" x14ac:dyDescent="0.3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</row>
    <row r="596" spans="1:11" x14ac:dyDescent="0.3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</row>
    <row r="597" spans="1:11" x14ac:dyDescent="0.3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</row>
    <row r="598" spans="1:11" x14ac:dyDescent="0.3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</row>
    <row r="599" spans="1:11" x14ac:dyDescent="0.3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</row>
    <row r="600" spans="1:11" x14ac:dyDescent="0.3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</row>
    <row r="601" spans="1:11" x14ac:dyDescent="0.3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</row>
    <row r="602" spans="1:11" x14ac:dyDescent="0.3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</row>
    <row r="603" spans="1:11" x14ac:dyDescent="0.3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</row>
    <row r="604" spans="1:11" x14ac:dyDescent="0.3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</row>
    <row r="605" spans="1:11" x14ac:dyDescent="0.3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</row>
    <row r="606" spans="1:11" x14ac:dyDescent="0.3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</row>
    <row r="607" spans="1:11" x14ac:dyDescent="0.3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</row>
    <row r="608" spans="1:11" x14ac:dyDescent="0.3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</row>
    <row r="609" spans="1:11" x14ac:dyDescent="0.3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</row>
    <row r="610" spans="1:11" x14ac:dyDescent="0.3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</row>
    <row r="611" spans="1:11" x14ac:dyDescent="0.3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</row>
    <row r="612" spans="1:11" x14ac:dyDescent="0.3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</row>
    <row r="613" spans="1:11" x14ac:dyDescent="0.3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</row>
    <row r="614" spans="1:11" x14ac:dyDescent="0.3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</row>
    <row r="615" spans="1:11" x14ac:dyDescent="0.3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</row>
    <row r="616" spans="1:11" x14ac:dyDescent="0.3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</row>
    <row r="617" spans="1:11" x14ac:dyDescent="0.3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</row>
    <row r="618" spans="1:11" x14ac:dyDescent="0.3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</row>
    <row r="619" spans="1:11" x14ac:dyDescent="0.3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</row>
    <row r="620" spans="1:11" x14ac:dyDescent="0.3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</row>
    <row r="621" spans="1:11" x14ac:dyDescent="0.3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</row>
    <row r="622" spans="1:11" x14ac:dyDescent="0.3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</row>
    <row r="623" spans="1:11" x14ac:dyDescent="0.3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</row>
    <row r="624" spans="1:11" x14ac:dyDescent="0.3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</row>
    <row r="625" spans="1:11" x14ac:dyDescent="0.3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</row>
    <row r="626" spans="1:11" x14ac:dyDescent="0.3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</row>
    <row r="627" spans="1:11" x14ac:dyDescent="0.3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</row>
    <row r="628" spans="1:11" x14ac:dyDescent="0.3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</row>
    <row r="629" spans="1:11" x14ac:dyDescent="0.3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</row>
    <row r="630" spans="1:11" x14ac:dyDescent="0.3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</row>
    <row r="631" spans="1:11" x14ac:dyDescent="0.3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</row>
    <row r="632" spans="1:11" x14ac:dyDescent="0.3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</row>
    <row r="633" spans="1:11" x14ac:dyDescent="0.3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</row>
    <row r="634" spans="1:11" x14ac:dyDescent="0.3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</row>
    <row r="635" spans="1:11" x14ac:dyDescent="0.3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</row>
    <row r="636" spans="1:11" x14ac:dyDescent="0.3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</row>
    <row r="637" spans="1:11" x14ac:dyDescent="0.3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</row>
    <row r="638" spans="1:11" x14ac:dyDescent="0.3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</row>
    <row r="639" spans="1:11" x14ac:dyDescent="0.3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</row>
    <row r="640" spans="1:11" x14ac:dyDescent="0.3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</row>
    <row r="641" spans="1:11" x14ac:dyDescent="0.3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</row>
    <row r="642" spans="1:11" x14ac:dyDescent="0.3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</row>
    <row r="643" spans="1:11" x14ac:dyDescent="0.3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</row>
    <row r="644" spans="1:11" x14ac:dyDescent="0.3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</row>
    <row r="645" spans="1:11" x14ac:dyDescent="0.3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</row>
    <row r="646" spans="1:11" x14ac:dyDescent="0.3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</row>
    <row r="647" spans="1:11" x14ac:dyDescent="0.3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</row>
    <row r="648" spans="1:11" x14ac:dyDescent="0.3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</row>
    <row r="649" spans="1:11" x14ac:dyDescent="0.3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</row>
    <row r="650" spans="1:11" x14ac:dyDescent="0.3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</row>
    <row r="651" spans="1:11" x14ac:dyDescent="0.3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</row>
    <row r="652" spans="1:11" x14ac:dyDescent="0.3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</row>
    <row r="653" spans="1:11" x14ac:dyDescent="0.3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</row>
    <row r="654" spans="1:11" x14ac:dyDescent="0.3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</row>
    <row r="655" spans="1:11" x14ac:dyDescent="0.3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</row>
    <row r="656" spans="1:11" x14ac:dyDescent="0.3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</row>
    <row r="657" spans="1:11" x14ac:dyDescent="0.3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</row>
    <row r="658" spans="1:11" x14ac:dyDescent="0.3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</row>
    <row r="659" spans="1:11" x14ac:dyDescent="0.3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</row>
    <row r="660" spans="1:11" x14ac:dyDescent="0.3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</row>
    <row r="661" spans="1:11" x14ac:dyDescent="0.3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</row>
    <row r="662" spans="1:11" x14ac:dyDescent="0.3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</row>
    <row r="663" spans="1:11" x14ac:dyDescent="0.3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</row>
    <row r="664" spans="1:11" x14ac:dyDescent="0.3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</row>
    <row r="665" spans="1:11" x14ac:dyDescent="0.3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</row>
    <row r="666" spans="1:11" x14ac:dyDescent="0.3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</row>
    <row r="667" spans="1:11" x14ac:dyDescent="0.3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</row>
    <row r="668" spans="1:11" x14ac:dyDescent="0.3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</row>
    <row r="669" spans="1:11" x14ac:dyDescent="0.3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</row>
    <row r="670" spans="1:11" x14ac:dyDescent="0.3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</row>
    <row r="671" spans="1:11" x14ac:dyDescent="0.3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</row>
    <row r="672" spans="1:11" x14ac:dyDescent="0.3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</row>
    <row r="673" spans="1:11" x14ac:dyDescent="0.3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</row>
    <row r="674" spans="1:11" x14ac:dyDescent="0.3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</row>
    <row r="675" spans="1:11" x14ac:dyDescent="0.3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</row>
    <row r="676" spans="1:11" x14ac:dyDescent="0.3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</row>
    <row r="677" spans="1:11" x14ac:dyDescent="0.3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</row>
    <row r="678" spans="1:11" x14ac:dyDescent="0.3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</row>
    <row r="679" spans="1:11" x14ac:dyDescent="0.3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</row>
    <row r="680" spans="1:11" x14ac:dyDescent="0.3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</row>
    <row r="681" spans="1:11" x14ac:dyDescent="0.3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</row>
    <row r="682" spans="1:11" x14ac:dyDescent="0.3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</row>
    <row r="683" spans="1:11" x14ac:dyDescent="0.3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</row>
    <row r="684" spans="1:11" x14ac:dyDescent="0.3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</row>
    <row r="685" spans="1:11" x14ac:dyDescent="0.3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</row>
    <row r="686" spans="1:11" x14ac:dyDescent="0.3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</row>
    <row r="687" spans="1:11" x14ac:dyDescent="0.3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</row>
    <row r="688" spans="1:11" x14ac:dyDescent="0.3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</row>
    <row r="689" spans="1:11" x14ac:dyDescent="0.3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</row>
    <row r="690" spans="1:11" x14ac:dyDescent="0.3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</row>
    <row r="691" spans="1:11" x14ac:dyDescent="0.3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</row>
    <row r="692" spans="1:11" x14ac:dyDescent="0.3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</row>
    <row r="693" spans="1:11" x14ac:dyDescent="0.3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</row>
    <row r="694" spans="1:11" x14ac:dyDescent="0.3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</row>
    <row r="695" spans="1:11" x14ac:dyDescent="0.3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</row>
    <row r="696" spans="1:11" x14ac:dyDescent="0.3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</row>
    <row r="697" spans="1:11" x14ac:dyDescent="0.3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</row>
    <row r="698" spans="1:11" x14ac:dyDescent="0.3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</row>
    <row r="699" spans="1:11" x14ac:dyDescent="0.3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</row>
    <row r="700" spans="1:11" x14ac:dyDescent="0.3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</row>
    <row r="701" spans="1:11" x14ac:dyDescent="0.3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</row>
    <row r="702" spans="1:11" x14ac:dyDescent="0.3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</row>
    <row r="703" spans="1:11" x14ac:dyDescent="0.3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</row>
    <row r="704" spans="1:11" x14ac:dyDescent="0.3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</row>
    <row r="705" spans="1:11" x14ac:dyDescent="0.3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</row>
    <row r="706" spans="1:11" x14ac:dyDescent="0.3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</row>
    <row r="707" spans="1:11" x14ac:dyDescent="0.3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</row>
    <row r="708" spans="1:11" x14ac:dyDescent="0.3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</row>
    <row r="709" spans="1:11" x14ac:dyDescent="0.3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</row>
    <row r="710" spans="1:11" x14ac:dyDescent="0.3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</row>
    <row r="711" spans="1:11" x14ac:dyDescent="0.3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</row>
    <row r="712" spans="1:11" x14ac:dyDescent="0.3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</row>
    <row r="713" spans="1:11" x14ac:dyDescent="0.3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</row>
    <row r="714" spans="1:11" x14ac:dyDescent="0.3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</row>
    <row r="715" spans="1:11" x14ac:dyDescent="0.3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</row>
    <row r="716" spans="1:11" x14ac:dyDescent="0.3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</row>
    <row r="717" spans="1:11" x14ac:dyDescent="0.3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</row>
    <row r="718" spans="1:11" x14ac:dyDescent="0.3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</row>
    <row r="719" spans="1:11" x14ac:dyDescent="0.3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</row>
    <row r="720" spans="1:11" x14ac:dyDescent="0.3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</row>
    <row r="721" spans="1:11" x14ac:dyDescent="0.3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</row>
    <row r="722" spans="1:11" x14ac:dyDescent="0.3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</row>
    <row r="723" spans="1:11" x14ac:dyDescent="0.3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</row>
    <row r="724" spans="1:11" x14ac:dyDescent="0.3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</row>
    <row r="725" spans="1:11" x14ac:dyDescent="0.3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</row>
    <row r="726" spans="1:11" x14ac:dyDescent="0.3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</row>
    <row r="727" spans="1:11" x14ac:dyDescent="0.3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</row>
    <row r="728" spans="1:11" x14ac:dyDescent="0.3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</row>
    <row r="729" spans="1:11" x14ac:dyDescent="0.3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</row>
    <row r="730" spans="1:11" x14ac:dyDescent="0.3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</row>
    <row r="731" spans="1:11" x14ac:dyDescent="0.3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</row>
    <row r="732" spans="1:11" x14ac:dyDescent="0.3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</row>
    <row r="733" spans="1:11" x14ac:dyDescent="0.3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</row>
    <row r="734" spans="1:11" x14ac:dyDescent="0.3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</row>
    <row r="735" spans="1:11" x14ac:dyDescent="0.3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</row>
    <row r="736" spans="1:11" x14ac:dyDescent="0.3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</row>
    <row r="737" spans="1:11" x14ac:dyDescent="0.3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</row>
    <row r="738" spans="1:11" x14ac:dyDescent="0.3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</row>
    <row r="739" spans="1:11" x14ac:dyDescent="0.3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</row>
    <row r="740" spans="1:11" x14ac:dyDescent="0.3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</row>
    <row r="741" spans="1:11" x14ac:dyDescent="0.3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</row>
    <row r="742" spans="1:11" x14ac:dyDescent="0.3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</row>
    <row r="743" spans="1:11" x14ac:dyDescent="0.3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</row>
    <row r="744" spans="1:11" x14ac:dyDescent="0.3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</row>
    <row r="745" spans="1:11" x14ac:dyDescent="0.3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</row>
    <row r="746" spans="1:11" x14ac:dyDescent="0.3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</row>
    <row r="747" spans="1:11" x14ac:dyDescent="0.3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</row>
    <row r="748" spans="1:11" x14ac:dyDescent="0.3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</row>
    <row r="749" spans="1:11" x14ac:dyDescent="0.3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</row>
    <row r="750" spans="1:11" x14ac:dyDescent="0.3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</row>
    <row r="751" spans="1:11" x14ac:dyDescent="0.3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</row>
    <row r="752" spans="1:11" x14ac:dyDescent="0.3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</row>
    <row r="753" spans="1:11" x14ac:dyDescent="0.3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</row>
    <row r="754" spans="1:11" x14ac:dyDescent="0.3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</row>
    <row r="755" spans="1:11" x14ac:dyDescent="0.3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</row>
    <row r="756" spans="1:11" x14ac:dyDescent="0.3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</row>
    <row r="757" spans="1:11" x14ac:dyDescent="0.3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</row>
    <row r="758" spans="1:11" x14ac:dyDescent="0.3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</row>
    <row r="759" spans="1:11" x14ac:dyDescent="0.3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</row>
    <row r="760" spans="1:11" x14ac:dyDescent="0.3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</row>
    <row r="761" spans="1:11" x14ac:dyDescent="0.3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</row>
    <row r="762" spans="1:11" x14ac:dyDescent="0.3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</row>
    <row r="763" spans="1:11" x14ac:dyDescent="0.3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</row>
    <row r="764" spans="1:11" x14ac:dyDescent="0.3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</row>
    <row r="765" spans="1:11" x14ac:dyDescent="0.3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</row>
    <row r="766" spans="1:11" x14ac:dyDescent="0.3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</row>
    <row r="767" spans="1:11" x14ac:dyDescent="0.3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</row>
    <row r="768" spans="1:11" x14ac:dyDescent="0.3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</row>
    <row r="769" spans="1:11" x14ac:dyDescent="0.3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</row>
    <row r="770" spans="1:11" x14ac:dyDescent="0.3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</row>
    <row r="771" spans="1:11" x14ac:dyDescent="0.3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</row>
    <row r="772" spans="1:11" x14ac:dyDescent="0.3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</row>
    <row r="773" spans="1:11" x14ac:dyDescent="0.3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</row>
    <row r="774" spans="1:11" x14ac:dyDescent="0.3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</row>
    <row r="775" spans="1:11" x14ac:dyDescent="0.3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</row>
    <row r="776" spans="1:11" x14ac:dyDescent="0.3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</row>
    <row r="777" spans="1:11" x14ac:dyDescent="0.3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</row>
    <row r="778" spans="1:11" x14ac:dyDescent="0.3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</row>
    <row r="779" spans="1:11" x14ac:dyDescent="0.3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</row>
    <row r="780" spans="1:11" x14ac:dyDescent="0.3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</row>
    <row r="781" spans="1:11" x14ac:dyDescent="0.3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</row>
    <row r="782" spans="1:11" x14ac:dyDescent="0.3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</row>
    <row r="783" spans="1:11" x14ac:dyDescent="0.3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</row>
    <row r="784" spans="1:11" x14ac:dyDescent="0.3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</row>
    <row r="785" spans="1:11" x14ac:dyDescent="0.3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</row>
    <row r="786" spans="1:11" x14ac:dyDescent="0.3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</row>
    <row r="787" spans="1:11" x14ac:dyDescent="0.3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</row>
    <row r="788" spans="1:11" x14ac:dyDescent="0.3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</row>
    <row r="789" spans="1:11" x14ac:dyDescent="0.3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</row>
    <row r="790" spans="1:11" x14ac:dyDescent="0.3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</row>
    <row r="791" spans="1:11" x14ac:dyDescent="0.3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</row>
    <row r="792" spans="1:11" x14ac:dyDescent="0.3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</row>
    <row r="793" spans="1:11" x14ac:dyDescent="0.3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</row>
    <row r="794" spans="1:11" x14ac:dyDescent="0.3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</row>
    <row r="795" spans="1:11" x14ac:dyDescent="0.3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</row>
    <row r="796" spans="1:11" x14ac:dyDescent="0.3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</row>
    <row r="797" spans="1:11" x14ac:dyDescent="0.3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</row>
    <row r="798" spans="1:11" x14ac:dyDescent="0.3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</row>
    <row r="799" spans="1:11" x14ac:dyDescent="0.3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</row>
    <row r="800" spans="1:11" x14ac:dyDescent="0.3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</row>
    <row r="801" spans="1:11" x14ac:dyDescent="0.3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</row>
    <row r="802" spans="1:11" x14ac:dyDescent="0.3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</row>
    <row r="803" spans="1:11" x14ac:dyDescent="0.3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</row>
    <row r="804" spans="1:11" x14ac:dyDescent="0.3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</row>
    <row r="805" spans="1:11" x14ac:dyDescent="0.3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</row>
    <row r="806" spans="1:11" x14ac:dyDescent="0.3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</row>
    <row r="807" spans="1:11" x14ac:dyDescent="0.3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</row>
    <row r="808" spans="1:11" x14ac:dyDescent="0.3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</row>
    <row r="809" spans="1:11" x14ac:dyDescent="0.3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</row>
    <row r="810" spans="1:11" x14ac:dyDescent="0.3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</row>
    <row r="811" spans="1:11" x14ac:dyDescent="0.3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</row>
    <row r="812" spans="1:11" x14ac:dyDescent="0.3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</row>
    <row r="813" spans="1:11" x14ac:dyDescent="0.3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</row>
    <row r="814" spans="1:11" x14ac:dyDescent="0.3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</row>
    <row r="815" spans="1:11" x14ac:dyDescent="0.3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</row>
    <row r="816" spans="1:11" x14ac:dyDescent="0.3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</row>
    <row r="817" spans="1:11" x14ac:dyDescent="0.3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</row>
    <row r="818" spans="1:11" x14ac:dyDescent="0.3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</row>
    <row r="819" spans="1:11" x14ac:dyDescent="0.3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</row>
    <row r="820" spans="1:11" x14ac:dyDescent="0.3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</row>
    <row r="821" spans="1:11" x14ac:dyDescent="0.3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</row>
    <row r="822" spans="1:11" x14ac:dyDescent="0.3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</row>
    <row r="823" spans="1:11" x14ac:dyDescent="0.3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</row>
    <row r="824" spans="1:11" x14ac:dyDescent="0.3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</row>
    <row r="825" spans="1:11" x14ac:dyDescent="0.3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</row>
    <row r="826" spans="1:11" x14ac:dyDescent="0.3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</row>
    <row r="827" spans="1:11" x14ac:dyDescent="0.3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</row>
    <row r="828" spans="1:11" x14ac:dyDescent="0.3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</row>
    <row r="829" spans="1:11" x14ac:dyDescent="0.3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</row>
    <row r="830" spans="1:11" x14ac:dyDescent="0.3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</row>
    <row r="831" spans="1:11" x14ac:dyDescent="0.3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</row>
    <row r="832" spans="1:11" x14ac:dyDescent="0.3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</row>
    <row r="833" spans="1:11" x14ac:dyDescent="0.3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</row>
    <row r="834" spans="1:11" x14ac:dyDescent="0.3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</row>
    <row r="835" spans="1:11" x14ac:dyDescent="0.3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</row>
    <row r="836" spans="1:11" x14ac:dyDescent="0.3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</row>
    <row r="837" spans="1:11" x14ac:dyDescent="0.3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</row>
    <row r="838" spans="1:11" x14ac:dyDescent="0.3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</row>
    <row r="839" spans="1:11" x14ac:dyDescent="0.3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</row>
    <row r="840" spans="1:11" x14ac:dyDescent="0.3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</row>
    <row r="841" spans="1:11" x14ac:dyDescent="0.3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</row>
    <row r="842" spans="1:11" x14ac:dyDescent="0.3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</row>
    <row r="843" spans="1:11" x14ac:dyDescent="0.3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</row>
    <row r="844" spans="1:11" x14ac:dyDescent="0.3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</row>
    <row r="845" spans="1:11" x14ac:dyDescent="0.3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</row>
    <row r="846" spans="1:11" x14ac:dyDescent="0.3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</row>
    <row r="847" spans="1:11" x14ac:dyDescent="0.3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</row>
    <row r="848" spans="1:11" x14ac:dyDescent="0.3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</row>
    <row r="849" spans="1:11" x14ac:dyDescent="0.3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</row>
    <row r="850" spans="1:11" x14ac:dyDescent="0.3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</row>
    <row r="851" spans="1:11" x14ac:dyDescent="0.3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</row>
    <row r="852" spans="1:11" x14ac:dyDescent="0.3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</row>
    <row r="853" spans="1:11" x14ac:dyDescent="0.3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</row>
    <row r="854" spans="1:11" x14ac:dyDescent="0.3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</row>
    <row r="855" spans="1:11" x14ac:dyDescent="0.3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</row>
    <row r="856" spans="1:11" x14ac:dyDescent="0.3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</row>
    <row r="857" spans="1:11" x14ac:dyDescent="0.3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</row>
    <row r="858" spans="1:11" x14ac:dyDescent="0.3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</row>
    <row r="859" spans="1:11" x14ac:dyDescent="0.3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</row>
    <row r="860" spans="1:11" x14ac:dyDescent="0.3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</row>
    <row r="861" spans="1:11" x14ac:dyDescent="0.3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</row>
    <row r="862" spans="1:11" x14ac:dyDescent="0.3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</row>
    <row r="863" spans="1:11" x14ac:dyDescent="0.3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</row>
    <row r="864" spans="1:11" x14ac:dyDescent="0.3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</row>
    <row r="865" spans="1:11" x14ac:dyDescent="0.3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</row>
    <row r="866" spans="1:11" x14ac:dyDescent="0.3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</row>
    <row r="867" spans="1:11" x14ac:dyDescent="0.3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</row>
    <row r="868" spans="1:11" x14ac:dyDescent="0.3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</row>
    <row r="869" spans="1:11" x14ac:dyDescent="0.3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</row>
    <row r="870" spans="1:11" x14ac:dyDescent="0.3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</row>
    <row r="871" spans="1:11" x14ac:dyDescent="0.3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</row>
    <row r="872" spans="1:11" x14ac:dyDescent="0.3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</row>
    <row r="873" spans="1:11" x14ac:dyDescent="0.3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</row>
    <row r="874" spans="1:11" x14ac:dyDescent="0.3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</row>
    <row r="875" spans="1:11" x14ac:dyDescent="0.3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</row>
    <row r="876" spans="1:11" x14ac:dyDescent="0.3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</row>
    <row r="877" spans="1:11" x14ac:dyDescent="0.3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</row>
    <row r="878" spans="1:11" x14ac:dyDescent="0.3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</row>
    <row r="879" spans="1:11" x14ac:dyDescent="0.3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</row>
    <row r="880" spans="1:11" x14ac:dyDescent="0.3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</row>
    <row r="881" spans="1:11" x14ac:dyDescent="0.3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</row>
    <row r="882" spans="1:11" x14ac:dyDescent="0.3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</row>
    <row r="883" spans="1:11" x14ac:dyDescent="0.3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</row>
    <row r="884" spans="1:11" x14ac:dyDescent="0.3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</row>
    <row r="885" spans="1:11" x14ac:dyDescent="0.3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</row>
    <row r="886" spans="1:11" x14ac:dyDescent="0.3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</row>
    <row r="887" spans="1:11" x14ac:dyDescent="0.3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</row>
    <row r="888" spans="1:11" x14ac:dyDescent="0.3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</row>
    <row r="889" spans="1:11" x14ac:dyDescent="0.3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</row>
    <row r="890" spans="1:11" x14ac:dyDescent="0.3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</row>
    <row r="891" spans="1:11" x14ac:dyDescent="0.3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</row>
    <row r="892" spans="1:11" x14ac:dyDescent="0.3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</row>
    <row r="893" spans="1:11" x14ac:dyDescent="0.3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</row>
    <row r="894" spans="1:11" x14ac:dyDescent="0.3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</row>
    <row r="895" spans="1:11" x14ac:dyDescent="0.3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</row>
    <row r="896" spans="1:11" x14ac:dyDescent="0.3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</row>
    <row r="897" spans="1:11" x14ac:dyDescent="0.3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</row>
    <row r="898" spans="1:11" x14ac:dyDescent="0.3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</row>
    <row r="899" spans="1:11" x14ac:dyDescent="0.3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</row>
    <row r="900" spans="1:11" x14ac:dyDescent="0.3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</row>
    <row r="901" spans="1:11" x14ac:dyDescent="0.3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</row>
    <row r="902" spans="1:11" x14ac:dyDescent="0.3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</row>
    <row r="903" spans="1:11" x14ac:dyDescent="0.3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</row>
    <row r="904" spans="1:11" x14ac:dyDescent="0.3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</row>
    <row r="905" spans="1:11" x14ac:dyDescent="0.3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</row>
    <row r="906" spans="1:11" x14ac:dyDescent="0.3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</row>
    <row r="907" spans="1:11" x14ac:dyDescent="0.3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</row>
    <row r="908" spans="1:11" x14ac:dyDescent="0.3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</row>
    <row r="909" spans="1:11" x14ac:dyDescent="0.3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</row>
    <row r="910" spans="1:11" x14ac:dyDescent="0.3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</row>
    <row r="911" spans="1:11" x14ac:dyDescent="0.3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</row>
    <row r="912" spans="1:11" x14ac:dyDescent="0.3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</row>
    <row r="913" spans="1:11" x14ac:dyDescent="0.3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</row>
    <row r="914" spans="1:11" x14ac:dyDescent="0.3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</row>
    <row r="915" spans="1:11" x14ac:dyDescent="0.3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</row>
    <row r="916" spans="1:11" x14ac:dyDescent="0.3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</row>
    <row r="917" spans="1:11" x14ac:dyDescent="0.3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</row>
    <row r="918" spans="1:11" x14ac:dyDescent="0.3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</row>
    <row r="919" spans="1:11" x14ac:dyDescent="0.3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</row>
    <row r="920" spans="1:11" x14ac:dyDescent="0.3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</row>
    <row r="921" spans="1:11" x14ac:dyDescent="0.3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</row>
    <row r="922" spans="1:11" x14ac:dyDescent="0.3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</row>
    <row r="923" spans="1:11" x14ac:dyDescent="0.3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</row>
    <row r="924" spans="1:11" x14ac:dyDescent="0.3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</row>
    <row r="925" spans="1:11" x14ac:dyDescent="0.3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</row>
    <row r="926" spans="1:11" x14ac:dyDescent="0.3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</row>
    <row r="927" spans="1:11" x14ac:dyDescent="0.3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</row>
    <row r="928" spans="1:11" x14ac:dyDescent="0.3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</row>
    <row r="929" spans="1:11" x14ac:dyDescent="0.3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</row>
    <row r="930" spans="1:11" x14ac:dyDescent="0.3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</row>
    <row r="931" spans="1:11" x14ac:dyDescent="0.3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</row>
    <row r="932" spans="1:11" x14ac:dyDescent="0.3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</row>
    <row r="933" spans="1:11" x14ac:dyDescent="0.3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</row>
    <row r="934" spans="1:11" x14ac:dyDescent="0.3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</row>
    <row r="935" spans="1:11" x14ac:dyDescent="0.3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</row>
    <row r="936" spans="1:11" x14ac:dyDescent="0.3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</row>
    <row r="937" spans="1:11" x14ac:dyDescent="0.3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</row>
    <row r="938" spans="1:11" x14ac:dyDescent="0.3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</row>
    <row r="939" spans="1:11" x14ac:dyDescent="0.3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</row>
    <row r="940" spans="1:11" x14ac:dyDescent="0.3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</row>
    <row r="941" spans="1:11" x14ac:dyDescent="0.3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</row>
    <row r="942" spans="1:11" x14ac:dyDescent="0.3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</row>
    <row r="943" spans="1:11" x14ac:dyDescent="0.3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</row>
    <row r="944" spans="1:11" x14ac:dyDescent="0.3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</row>
    <row r="945" spans="1:11" x14ac:dyDescent="0.3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</row>
    <row r="946" spans="1:11" x14ac:dyDescent="0.3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</row>
    <row r="947" spans="1:11" x14ac:dyDescent="0.3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</row>
    <row r="948" spans="1:11" x14ac:dyDescent="0.3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</row>
    <row r="949" spans="1:11" x14ac:dyDescent="0.3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</row>
    <row r="950" spans="1:11" x14ac:dyDescent="0.3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</row>
    <row r="951" spans="1:11" x14ac:dyDescent="0.3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</row>
    <row r="952" spans="1:11" x14ac:dyDescent="0.3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</row>
    <row r="953" spans="1:11" x14ac:dyDescent="0.3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</row>
    <row r="954" spans="1:11" x14ac:dyDescent="0.3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</row>
    <row r="955" spans="1:11" x14ac:dyDescent="0.3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</row>
    <row r="956" spans="1:11" x14ac:dyDescent="0.3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</row>
    <row r="957" spans="1:11" x14ac:dyDescent="0.3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</row>
    <row r="958" spans="1:11" x14ac:dyDescent="0.3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</row>
    <row r="959" spans="1:11" x14ac:dyDescent="0.3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</row>
    <row r="960" spans="1:11" x14ac:dyDescent="0.3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</row>
    <row r="961" spans="1:11" x14ac:dyDescent="0.3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</row>
    <row r="962" spans="1:11" x14ac:dyDescent="0.3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</row>
    <row r="963" spans="1:11" x14ac:dyDescent="0.3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</row>
    <row r="964" spans="1:11" x14ac:dyDescent="0.3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</row>
    <row r="965" spans="1:11" x14ac:dyDescent="0.3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</row>
    <row r="966" spans="1:11" x14ac:dyDescent="0.3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</row>
    <row r="967" spans="1:11" x14ac:dyDescent="0.3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</row>
    <row r="968" spans="1:11" x14ac:dyDescent="0.3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</row>
    <row r="969" spans="1:11" x14ac:dyDescent="0.3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</row>
    <row r="970" spans="1:11" x14ac:dyDescent="0.3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</row>
    <row r="971" spans="1:11" x14ac:dyDescent="0.3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</row>
    <row r="972" spans="1:11" x14ac:dyDescent="0.3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</row>
    <row r="973" spans="1:11" x14ac:dyDescent="0.3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</row>
    <row r="974" spans="1:11" x14ac:dyDescent="0.3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</row>
    <row r="975" spans="1:11" x14ac:dyDescent="0.3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</row>
    <row r="976" spans="1:11" x14ac:dyDescent="0.3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</row>
    <row r="977" spans="1:11" x14ac:dyDescent="0.3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</row>
    <row r="978" spans="1:11" x14ac:dyDescent="0.3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</row>
    <row r="979" spans="1:11" x14ac:dyDescent="0.3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</row>
    <row r="980" spans="1:11" x14ac:dyDescent="0.3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</row>
    <row r="981" spans="1:11" x14ac:dyDescent="0.3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</row>
    <row r="982" spans="1:11" x14ac:dyDescent="0.3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</row>
    <row r="983" spans="1:11" x14ac:dyDescent="0.3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</row>
    <row r="984" spans="1:11" x14ac:dyDescent="0.3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</row>
    <row r="985" spans="1:11" x14ac:dyDescent="0.3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</row>
    <row r="986" spans="1:11" x14ac:dyDescent="0.3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</row>
    <row r="987" spans="1:11" x14ac:dyDescent="0.3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</row>
    <row r="988" spans="1:11" x14ac:dyDescent="0.3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</row>
    <row r="989" spans="1:11" x14ac:dyDescent="0.3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</row>
    <row r="990" spans="1:11" x14ac:dyDescent="0.3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</row>
    <row r="991" spans="1:11" x14ac:dyDescent="0.3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</row>
    <row r="992" spans="1:11" x14ac:dyDescent="0.3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</row>
    <row r="993" spans="1:11" x14ac:dyDescent="0.3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</row>
    <row r="994" spans="1:11" x14ac:dyDescent="0.3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</row>
    <row r="995" spans="1:11" x14ac:dyDescent="0.3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</row>
    <row r="996" spans="1:11" x14ac:dyDescent="0.3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</row>
    <row r="997" spans="1:11" x14ac:dyDescent="0.3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</row>
    <row r="998" spans="1:11" x14ac:dyDescent="0.3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</row>
    <row r="999" spans="1:11" x14ac:dyDescent="0.3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</row>
    <row r="1000" spans="1:11" x14ac:dyDescent="0.3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</row>
    <row r="1001" spans="1:11" x14ac:dyDescent="0.3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</row>
    <row r="1002" spans="1:11" x14ac:dyDescent="0.3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</row>
    <row r="1003" spans="1:11" x14ac:dyDescent="0.3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</row>
    <row r="1004" spans="1:11" x14ac:dyDescent="0.3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</row>
    <row r="1005" spans="1:11" x14ac:dyDescent="0.3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</row>
    <row r="1006" spans="1:11" x14ac:dyDescent="0.3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</row>
    <row r="1007" spans="1:11" x14ac:dyDescent="0.3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</row>
    <row r="1008" spans="1:11" x14ac:dyDescent="0.3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</row>
    <row r="1009" spans="1:11" x14ac:dyDescent="0.3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</row>
    <row r="1010" spans="1:11" x14ac:dyDescent="0.3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</row>
    <row r="1011" spans="1:11" x14ac:dyDescent="0.3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</row>
    <row r="1012" spans="1:11" x14ac:dyDescent="0.3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</row>
    <row r="1013" spans="1:11" x14ac:dyDescent="0.3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</row>
    <row r="1014" spans="1:11" x14ac:dyDescent="0.3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</row>
    <row r="1015" spans="1:11" x14ac:dyDescent="0.3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</row>
    <row r="1016" spans="1:11" x14ac:dyDescent="0.3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</row>
    <row r="1017" spans="1:11" x14ac:dyDescent="0.3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</row>
    <row r="1018" spans="1:11" x14ac:dyDescent="0.3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</row>
    <row r="1019" spans="1:11" x14ac:dyDescent="0.3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</row>
    <row r="1020" spans="1:11" x14ac:dyDescent="0.3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</row>
    <row r="1021" spans="1:11" x14ac:dyDescent="0.3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</row>
    <row r="1022" spans="1:11" x14ac:dyDescent="0.3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</row>
    <row r="1023" spans="1:11" x14ac:dyDescent="0.3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</row>
    <row r="1024" spans="1:11" x14ac:dyDescent="0.3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</row>
    <row r="1025" spans="1:11" x14ac:dyDescent="0.3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</row>
    <row r="1026" spans="1:11" x14ac:dyDescent="0.3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</row>
    <row r="1027" spans="1:11" x14ac:dyDescent="0.3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</row>
    <row r="1028" spans="1:11" x14ac:dyDescent="0.3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</row>
    <row r="1029" spans="1:11" x14ac:dyDescent="0.3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</row>
    <row r="1030" spans="1:11" x14ac:dyDescent="0.3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</row>
    <row r="1031" spans="1:11" x14ac:dyDescent="0.3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</row>
    <row r="1032" spans="1:11" x14ac:dyDescent="0.3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</row>
    <row r="1033" spans="1:11" x14ac:dyDescent="0.3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</row>
    <row r="1034" spans="1:11" x14ac:dyDescent="0.3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</row>
    <row r="1035" spans="1:11" x14ac:dyDescent="0.3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</row>
    <row r="1036" spans="1:11" x14ac:dyDescent="0.3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</row>
    <row r="1037" spans="1:11" x14ac:dyDescent="0.3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</row>
    <row r="1038" spans="1:11" x14ac:dyDescent="0.3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</row>
    <row r="1039" spans="1:11" x14ac:dyDescent="0.3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</row>
    <row r="1040" spans="1:11" x14ac:dyDescent="0.3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</row>
    <row r="1041" spans="1:11" x14ac:dyDescent="0.3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</row>
    <row r="1042" spans="1:11" x14ac:dyDescent="0.3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</row>
    <row r="1043" spans="1:11" x14ac:dyDescent="0.3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</row>
    <row r="1044" spans="1:11" x14ac:dyDescent="0.3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</row>
    <row r="1045" spans="1:11" x14ac:dyDescent="0.3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</row>
    <row r="1046" spans="1:11" x14ac:dyDescent="0.3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</row>
    <row r="1047" spans="1:11" x14ac:dyDescent="0.3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</row>
    <row r="1048" spans="1:11" x14ac:dyDescent="0.3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</row>
    <row r="1049" spans="1:11" x14ac:dyDescent="0.3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</row>
    <row r="1050" spans="1:11" x14ac:dyDescent="0.3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</row>
    <row r="1051" spans="1:11" x14ac:dyDescent="0.3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</row>
    <row r="1052" spans="1:11" x14ac:dyDescent="0.3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</row>
    <row r="1053" spans="1:11" x14ac:dyDescent="0.3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</row>
    <row r="1054" spans="1:11" x14ac:dyDescent="0.3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</row>
    <row r="1055" spans="1:11" x14ac:dyDescent="0.3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</row>
    <row r="1056" spans="1:11" x14ac:dyDescent="0.3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</row>
    <row r="1057" spans="1:11" x14ac:dyDescent="0.3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</row>
    <row r="1058" spans="1:11" x14ac:dyDescent="0.3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</row>
    <row r="1059" spans="1:11" x14ac:dyDescent="0.3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</row>
    <row r="1060" spans="1:11" x14ac:dyDescent="0.3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</row>
    <row r="1061" spans="1:11" x14ac:dyDescent="0.3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</row>
    <row r="1062" spans="1:11" x14ac:dyDescent="0.3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</row>
    <row r="1063" spans="1:11" x14ac:dyDescent="0.3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</row>
    <row r="1064" spans="1:11" x14ac:dyDescent="0.3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</row>
    <row r="1065" spans="1:11" x14ac:dyDescent="0.3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</row>
    <row r="1066" spans="1:11" x14ac:dyDescent="0.3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</row>
    <row r="1067" spans="1:11" x14ac:dyDescent="0.3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</row>
    <row r="1068" spans="1:11" x14ac:dyDescent="0.3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</row>
    <row r="1069" spans="1:11" x14ac:dyDescent="0.3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</row>
    <row r="1070" spans="1:11" x14ac:dyDescent="0.3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</row>
    <row r="1071" spans="1:11" x14ac:dyDescent="0.3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</row>
    <row r="1072" spans="1:11" x14ac:dyDescent="0.3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</row>
    <row r="1073" spans="1:11" x14ac:dyDescent="0.3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</row>
    <row r="1074" spans="1:11" x14ac:dyDescent="0.3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</row>
    <row r="1075" spans="1:11" x14ac:dyDescent="0.3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</row>
    <row r="1076" spans="1:11" x14ac:dyDescent="0.3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</row>
    <row r="1077" spans="1:11" x14ac:dyDescent="0.3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</row>
    <row r="1078" spans="1:11" x14ac:dyDescent="0.3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</row>
    <row r="1079" spans="1:11" x14ac:dyDescent="0.3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</row>
    <row r="1080" spans="1:11" x14ac:dyDescent="0.3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</row>
    <row r="1081" spans="1:11" x14ac:dyDescent="0.3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</row>
    <row r="1082" spans="1:11" x14ac:dyDescent="0.3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</row>
    <row r="1083" spans="1:11" x14ac:dyDescent="0.3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</row>
    <row r="1084" spans="1:11" x14ac:dyDescent="0.3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</row>
    <row r="1085" spans="1:11" x14ac:dyDescent="0.3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</row>
    <row r="1086" spans="1:11" x14ac:dyDescent="0.3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</row>
    <row r="1087" spans="1:11" x14ac:dyDescent="0.3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</row>
    <row r="1088" spans="1:11" x14ac:dyDescent="0.3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</row>
    <row r="1089" spans="1:11" x14ac:dyDescent="0.3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</row>
    <row r="1090" spans="1:11" x14ac:dyDescent="0.3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</row>
    <row r="1091" spans="1:11" x14ac:dyDescent="0.3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</row>
    <row r="1092" spans="1:11" x14ac:dyDescent="0.3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</row>
    <row r="1093" spans="1:11" x14ac:dyDescent="0.3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</row>
    <row r="1094" spans="1:11" x14ac:dyDescent="0.3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</row>
    <row r="1095" spans="1:11" x14ac:dyDescent="0.3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</row>
    <row r="1096" spans="1:11" x14ac:dyDescent="0.3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</row>
    <row r="1097" spans="1:11" x14ac:dyDescent="0.3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</row>
    <row r="1098" spans="1:11" x14ac:dyDescent="0.3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</row>
    <row r="1099" spans="1:11" x14ac:dyDescent="0.3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</row>
    <row r="1100" spans="1:11" x14ac:dyDescent="0.3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</row>
    <row r="1101" spans="1:11" x14ac:dyDescent="0.3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</row>
    <row r="1102" spans="1:11" x14ac:dyDescent="0.3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</row>
    <row r="1103" spans="1:11" x14ac:dyDescent="0.3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</row>
    <row r="1104" spans="1:11" x14ac:dyDescent="0.3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</row>
    <row r="1105" spans="1:11" x14ac:dyDescent="0.3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</row>
    <row r="1106" spans="1:11" x14ac:dyDescent="0.3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</row>
    <row r="1107" spans="1:11" x14ac:dyDescent="0.3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</row>
    <row r="1108" spans="1:11" x14ac:dyDescent="0.3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</row>
    <row r="1109" spans="1:11" x14ac:dyDescent="0.3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</row>
    <row r="1110" spans="1:11" x14ac:dyDescent="0.3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</row>
    <row r="1111" spans="1:11" x14ac:dyDescent="0.3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</row>
    <row r="1112" spans="1:11" x14ac:dyDescent="0.3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</row>
    <row r="1113" spans="1:11" x14ac:dyDescent="0.3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</row>
    <row r="1114" spans="1:11" x14ac:dyDescent="0.3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</row>
    <row r="1115" spans="1:11" x14ac:dyDescent="0.3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</row>
    <row r="1116" spans="1:11" x14ac:dyDescent="0.3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</row>
    <row r="1117" spans="1:11" x14ac:dyDescent="0.3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</row>
    <row r="1118" spans="1:11" x14ac:dyDescent="0.3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</row>
    <row r="1119" spans="1:11" x14ac:dyDescent="0.3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</row>
    <row r="1120" spans="1:11" x14ac:dyDescent="0.3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</row>
    <row r="1121" spans="1:11" x14ac:dyDescent="0.3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</row>
    <row r="1122" spans="1:11" x14ac:dyDescent="0.3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</row>
    <row r="1123" spans="1:11" x14ac:dyDescent="0.3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</row>
    <row r="1124" spans="1:11" x14ac:dyDescent="0.3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</row>
    <row r="1125" spans="1:11" x14ac:dyDescent="0.3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</row>
    <row r="1126" spans="1:11" x14ac:dyDescent="0.3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</row>
    <row r="1127" spans="1:11" x14ac:dyDescent="0.3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</row>
    <row r="1128" spans="1:11" x14ac:dyDescent="0.3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</row>
    <row r="1129" spans="1:11" x14ac:dyDescent="0.3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</row>
    <row r="1130" spans="1:11" x14ac:dyDescent="0.3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</row>
    <row r="1131" spans="1:11" x14ac:dyDescent="0.3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</row>
    <row r="1132" spans="1:11" x14ac:dyDescent="0.3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</row>
    <row r="1133" spans="1:11" x14ac:dyDescent="0.3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</row>
    <row r="1134" spans="1:11" x14ac:dyDescent="0.3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</row>
    <row r="1135" spans="1:11" x14ac:dyDescent="0.3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</row>
    <row r="1136" spans="1:11" x14ac:dyDescent="0.3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</row>
    <row r="1137" spans="1:11" x14ac:dyDescent="0.3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</row>
    <row r="1138" spans="1:11" x14ac:dyDescent="0.3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</row>
    <row r="1139" spans="1:11" x14ac:dyDescent="0.3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</row>
    <row r="1140" spans="1:11" x14ac:dyDescent="0.3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</row>
    <row r="1141" spans="1:11" x14ac:dyDescent="0.3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</row>
    <row r="1142" spans="1:11" x14ac:dyDescent="0.3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</row>
    <row r="1143" spans="1:11" x14ac:dyDescent="0.3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</row>
    <row r="1144" spans="1:11" x14ac:dyDescent="0.3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</row>
    <row r="1145" spans="1:11" x14ac:dyDescent="0.3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</row>
    <row r="1146" spans="1:11" x14ac:dyDescent="0.3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</row>
    <row r="1147" spans="1:11" x14ac:dyDescent="0.3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</row>
    <row r="1148" spans="1:11" x14ac:dyDescent="0.3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</row>
    <row r="1149" spans="1:11" x14ac:dyDescent="0.3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</row>
    <row r="1150" spans="1:11" x14ac:dyDescent="0.3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</row>
    <row r="1151" spans="1:11" x14ac:dyDescent="0.3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</row>
    <row r="1152" spans="1:11" x14ac:dyDescent="0.3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</row>
    <row r="1153" spans="1:11" x14ac:dyDescent="0.3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</row>
    <row r="1154" spans="1:11" x14ac:dyDescent="0.3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</row>
    <row r="1155" spans="1:11" x14ac:dyDescent="0.3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</row>
    <row r="1156" spans="1:11" x14ac:dyDescent="0.3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</row>
    <row r="1157" spans="1:11" x14ac:dyDescent="0.3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</row>
    <row r="1158" spans="1:11" x14ac:dyDescent="0.3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</row>
    <row r="1159" spans="1:11" x14ac:dyDescent="0.3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</row>
    <row r="1160" spans="1:11" x14ac:dyDescent="0.3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</row>
    <row r="1161" spans="1:11" x14ac:dyDescent="0.3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</row>
    <row r="1162" spans="1:11" x14ac:dyDescent="0.3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</row>
    <row r="1163" spans="1:11" x14ac:dyDescent="0.3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</row>
    <row r="1164" spans="1:11" x14ac:dyDescent="0.3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</row>
    <row r="1165" spans="1:11" x14ac:dyDescent="0.3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</row>
    <row r="1166" spans="1:11" x14ac:dyDescent="0.3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</row>
    <row r="1167" spans="1:11" x14ac:dyDescent="0.3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</row>
    <row r="1168" spans="1:11" x14ac:dyDescent="0.3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</row>
    <row r="1169" spans="1:11" x14ac:dyDescent="0.3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</row>
    <row r="1170" spans="1:11" x14ac:dyDescent="0.3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</row>
    <row r="1171" spans="1:11" x14ac:dyDescent="0.3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</row>
    <row r="1172" spans="1:11" x14ac:dyDescent="0.3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</row>
    <row r="1173" spans="1:11" x14ac:dyDescent="0.3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</row>
    <row r="1174" spans="1:11" x14ac:dyDescent="0.3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</row>
    <row r="1175" spans="1:11" x14ac:dyDescent="0.3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</row>
    <row r="1176" spans="1:11" x14ac:dyDescent="0.3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</row>
    <row r="1177" spans="1:11" x14ac:dyDescent="0.3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</row>
    <row r="1178" spans="1:11" x14ac:dyDescent="0.3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</row>
    <row r="1179" spans="1:11" x14ac:dyDescent="0.3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</row>
    <row r="1180" spans="1:11" x14ac:dyDescent="0.3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</row>
    <row r="1181" spans="1:11" x14ac:dyDescent="0.3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</row>
    <row r="1182" spans="1:11" x14ac:dyDescent="0.3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</row>
    <row r="1183" spans="1:11" x14ac:dyDescent="0.3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</row>
    <row r="1184" spans="1:11" x14ac:dyDescent="0.3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</row>
    <row r="1185" spans="1:11" x14ac:dyDescent="0.3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</row>
    <row r="1186" spans="1:11" x14ac:dyDescent="0.3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</row>
    <row r="1187" spans="1:11" x14ac:dyDescent="0.3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</row>
    <row r="1188" spans="1:11" x14ac:dyDescent="0.3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</row>
    <row r="1189" spans="1:11" x14ac:dyDescent="0.3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</row>
    <row r="1190" spans="1:11" x14ac:dyDescent="0.3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</row>
    <row r="1191" spans="1:11" x14ac:dyDescent="0.3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</row>
    <row r="1192" spans="1:11" x14ac:dyDescent="0.3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</row>
    <row r="1193" spans="1:11" x14ac:dyDescent="0.3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</row>
    <row r="1194" spans="1:11" x14ac:dyDescent="0.3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</row>
    <row r="1195" spans="1:11" x14ac:dyDescent="0.3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</row>
    <row r="1196" spans="1:11" x14ac:dyDescent="0.3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</row>
    <row r="1197" spans="1:11" x14ac:dyDescent="0.3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</row>
    <row r="1198" spans="1:11" x14ac:dyDescent="0.3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</row>
    <row r="1199" spans="1:11" x14ac:dyDescent="0.3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</row>
    <row r="1200" spans="1:11" x14ac:dyDescent="0.3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</row>
    <row r="1201" spans="1:11" x14ac:dyDescent="0.3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</row>
    <row r="1202" spans="1:11" x14ac:dyDescent="0.3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</row>
    <row r="1203" spans="1:11" x14ac:dyDescent="0.3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</row>
    <row r="1204" spans="1:11" x14ac:dyDescent="0.3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</row>
    <row r="1205" spans="1:11" x14ac:dyDescent="0.3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</row>
    <row r="1206" spans="1:11" x14ac:dyDescent="0.3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</row>
    <row r="1207" spans="1:11" x14ac:dyDescent="0.3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</row>
    <row r="1208" spans="1:11" x14ac:dyDescent="0.3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</row>
    <row r="1209" spans="1:11" x14ac:dyDescent="0.3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</row>
    <row r="1210" spans="1:11" x14ac:dyDescent="0.3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</row>
    <row r="1211" spans="1:11" x14ac:dyDescent="0.3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</row>
    <row r="1212" spans="1:11" x14ac:dyDescent="0.3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</row>
    <row r="1213" spans="1:11" x14ac:dyDescent="0.3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</row>
    <row r="1214" spans="1:11" x14ac:dyDescent="0.3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</row>
    <row r="1215" spans="1:11" x14ac:dyDescent="0.3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</row>
    <row r="1216" spans="1:11" x14ac:dyDescent="0.3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</row>
    <row r="1217" spans="1:11" x14ac:dyDescent="0.3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</row>
    <row r="1218" spans="1:11" x14ac:dyDescent="0.3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</row>
    <row r="1219" spans="1:11" x14ac:dyDescent="0.3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</row>
    <row r="1220" spans="1:11" x14ac:dyDescent="0.3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</row>
    <row r="1221" spans="1:11" x14ac:dyDescent="0.3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</row>
    <row r="1222" spans="1:11" x14ac:dyDescent="0.3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</row>
    <row r="1223" spans="1:11" x14ac:dyDescent="0.3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</row>
    <row r="1224" spans="1:11" x14ac:dyDescent="0.3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</row>
    <row r="1225" spans="1:11" x14ac:dyDescent="0.3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</row>
    <row r="1226" spans="1:11" x14ac:dyDescent="0.3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</row>
    <row r="1227" spans="1:11" x14ac:dyDescent="0.3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</row>
    <row r="1228" spans="1:11" x14ac:dyDescent="0.3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</row>
    <row r="1229" spans="1:11" x14ac:dyDescent="0.3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</row>
    <row r="1230" spans="1:11" x14ac:dyDescent="0.3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</row>
    <row r="1231" spans="1:11" x14ac:dyDescent="0.3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</row>
    <row r="1232" spans="1:11" x14ac:dyDescent="0.3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</row>
    <row r="1233" spans="1:11" x14ac:dyDescent="0.3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</row>
    <row r="1234" spans="1:11" x14ac:dyDescent="0.3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</row>
    <row r="1235" spans="1:11" x14ac:dyDescent="0.3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</row>
    <row r="1236" spans="1:11" x14ac:dyDescent="0.3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</row>
    <row r="1237" spans="1:11" x14ac:dyDescent="0.3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</row>
    <row r="1238" spans="1:11" x14ac:dyDescent="0.3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</row>
    <row r="1239" spans="1:11" x14ac:dyDescent="0.3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</row>
    <row r="1240" spans="1:11" x14ac:dyDescent="0.3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</row>
    <row r="1241" spans="1:11" x14ac:dyDescent="0.3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</row>
    <row r="1242" spans="1:11" x14ac:dyDescent="0.3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</row>
    <row r="1243" spans="1:11" x14ac:dyDescent="0.3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</row>
    <row r="1244" spans="1:11" x14ac:dyDescent="0.3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</row>
    <row r="1245" spans="1:11" x14ac:dyDescent="0.3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</row>
    <row r="1246" spans="1:11" x14ac:dyDescent="0.3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</row>
    <row r="1247" spans="1:11" x14ac:dyDescent="0.3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</row>
    <row r="1248" spans="1:11" x14ac:dyDescent="0.3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</row>
    <row r="1249" spans="1:11" x14ac:dyDescent="0.3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</row>
    <row r="1250" spans="1:11" x14ac:dyDescent="0.3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</row>
    <row r="1251" spans="1:11" x14ac:dyDescent="0.3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</row>
    <row r="1252" spans="1:11" x14ac:dyDescent="0.3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</row>
    <row r="1253" spans="1:11" x14ac:dyDescent="0.3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</row>
    <row r="1254" spans="1:11" x14ac:dyDescent="0.3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</row>
    <row r="1255" spans="1:11" x14ac:dyDescent="0.3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</row>
    <row r="1256" spans="1:11" x14ac:dyDescent="0.3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</row>
    <row r="1257" spans="1:11" x14ac:dyDescent="0.3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</row>
    <row r="1258" spans="1:11" x14ac:dyDescent="0.3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</row>
    <row r="1259" spans="1:11" x14ac:dyDescent="0.3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</row>
    <row r="1260" spans="1:11" x14ac:dyDescent="0.3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</row>
    <row r="1261" spans="1:11" x14ac:dyDescent="0.3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</row>
    <row r="1262" spans="1:11" x14ac:dyDescent="0.3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</row>
    <row r="1263" spans="1:11" x14ac:dyDescent="0.3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</row>
    <row r="1264" spans="1:11" x14ac:dyDescent="0.3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</row>
    <row r="1265" spans="1:11" x14ac:dyDescent="0.3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</row>
    <row r="1266" spans="1:11" x14ac:dyDescent="0.3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</row>
    <row r="1267" spans="1:11" x14ac:dyDescent="0.3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</row>
    <row r="1268" spans="1:11" x14ac:dyDescent="0.3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</row>
    <row r="1269" spans="1:11" x14ac:dyDescent="0.3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</row>
    <row r="1270" spans="1:11" x14ac:dyDescent="0.3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</row>
    <row r="1271" spans="1:11" x14ac:dyDescent="0.3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</row>
    <row r="1272" spans="1:11" x14ac:dyDescent="0.3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</row>
    <row r="1273" spans="1:11" x14ac:dyDescent="0.3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</row>
    <row r="1274" spans="1:11" x14ac:dyDescent="0.3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</row>
    <row r="1275" spans="1:11" x14ac:dyDescent="0.3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</row>
    <row r="1276" spans="1:11" x14ac:dyDescent="0.3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</row>
    <row r="1277" spans="1:11" x14ac:dyDescent="0.3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</row>
    <row r="1278" spans="1:11" x14ac:dyDescent="0.3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</row>
    <row r="1279" spans="1:11" x14ac:dyDescent="0.3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</row>
    <row r="1280" spans="1:11" x14ac:dyDescent="0.3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</row>
    <row r="1281" spans="1:11" x14ac:dyDescent="0.3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</row>
    <row r="1282" spans="1:11" x14ac:dyDescent="0.3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</row>
    <row r="1283" spans="1:11" x14ac:dyDescent="0.3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</row>
    <row r="1284" spans="1:11" x14ac:dyDescent="0.3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</row>
    <row r="1285" spans="1:11" x14ac:dyDescent="0.3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</row>
    <row r="1286" spans="1:11" x14ac:dyDescent="0.3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</row>
    <row r="1287" spans="1:11" x14ac:dyDescent="0.3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</row>
    <row r="1288" spans="1:11" x14ac:dyDescent="0.3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</row>
    <row r="1289" spans="1:11" x14ac:dyDescent="0.3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</row>
    <row r="1290" spans="1:11" x14ac:dyDescent="0.3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</row>
    <row r="1291" spans="1:11" x14ac:dyDescent="0.3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</row>
    <row r="1292" spans="1:11" x14ac:dyDescent="0.3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</row>
    <row r="1293" spans="1:11" x14ac:dyDescent="0.3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</row>
    <row r="1294" spans="1:11" x14ac:dyDescent="0.3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</row>
    <row r="1295" spans="1:11" x14ac:dyDescent="0.3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</row>
    <row r="1296" spans="1:11" x14ac:dyDescent="0.3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</row>
    <row r="1297" spans="1:11" x14ac:dyDescent="0.3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</row>
    <row r="1298" spans="1:11" x14ac:dyDescent="0.3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</row>
    <row r="1299" spans="1:11" x14ac:dyDescent="0.3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</row>
    <row r="1300" spans="1:11" x14ac:dyDescent="0.3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</row>
    <row r="1301" spans="1:11" x14ac:dyDescent="0.3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</row>
    <row r="1302" spans="1:11" x14ac:dyDescent="0.3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</row>
    <row r="1303" spans="1:11" x14ac:dyDescent="0.3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</row>
    <row r="1304" spans="1:11" x14ac:dyDescent="0.3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</row>
    <row r="1305" spans="1:11" x14ac:dyDescent="0.3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</row>
    <row r="1306" spans="1:11" x14ac:dyDescent="0.3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</row>
    <row r="1307" spans="1:11" x14ac:dyDescent="0.3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</row>
    <row r="1308" spans="1:11" x14ac:dyDescent="0.3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</row>
    <row r="1309" spans="1:11" x14ac:dyDescent="0.3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</row>
    <row r="1310" spans="1:11" x14ac:dyDescent="0.3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</row>
    <row r="1311" spans="1:11" x14ac:dyDescent="0.3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</row>
    <row r="1312" spans="1:11" x14ac:dyDescent="0.3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</row>
    <row r="1313" spans="1:11" x14ac:dyDescent="0.3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</row>
    <row r="1314" spans="1:11" x14ac:dyDescent="0.3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</row>
    <row r="1315" spans="1:11" x14ac:dyDescent="0.3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</row>
    <row r="1316" spans="1:11" x14ac:dyDescent="0.3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</row>
    <row r="1317" spans="1:11" x14ac:dyDescent="0.3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</row>
    <row r="1318" spans="1:11" x14ac:dyDescent="0.3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</row>
    <row r="1319" spans="1:11" x14ac:dyDescent="0.3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</row>
    <row r="1320" spans="1:11" x14ac:dyDescent="0.3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</row>
    <row r="1321" spans="1:11" x14ac:dyDescent="0.3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</row>
    <row r="1322" spans="1:11" x14ac:dyDescent="0.3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</row>
    <row r="1323" spans="1:11" x14ac:dyDescent="0.3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</row>
    <row r="1324" spans="1:11" x14ac:dyDescent="0.3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</row>
    <row r="1325" spans="1:11" x14ac:dyDescent="0.3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</row>
    <row r="1326" spans="1:11" x14ac:dyDescent="0.3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</row>
    <row r="1327" spans="1:11" x14ac:dyDescent="0.3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</row>
    <row r="1328" spans="1:11" x14ac:dyDescent="0.3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</row>
    <row r="1329" spans="1:11" x14ac:dyDescent="0.3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</row>
    <row r="1330" spans="1:11" x14ac:dyDescent="0.3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</row>
    <row r="1331" spans="1:11" x14ac:dyDescent="0.3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</row>
    <row r="1332" spans="1:11" x14ac:dyDescent="0.3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</row>
    <row r="1333" spans="1:11" x14ac:dyDescent="0.3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</row>
    <row r="1334" spans="1:11" x14ac:dyDescent="0.3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</row>
    <row r="1335" spans="1:11" x14ac:dyDescent="0.3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</row>
    <row r="1336" spans="1:11" x14ac:dyDescent="0.3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</row>
    <row r="1337" spans="1:11" x14ac:dyDescent="0.3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</row>
    <row r="1338" spans="1:11" x14ac:dyDescent="0.3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</row>
    <row r="1339" spans="1:11" x14ac:dyDescent="0.3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</row>
    <row r="1340" spans="1:11" x14ac:dyDescent="0.3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</row>
    <row r="1341" spans="1:11" x14ac:dyDescent="0.3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</row>
    <row r="1342" spans="1:11" x14ac:dyDescent="0.3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</row>
    <row r="1343" spans="1:11" x14ac:dyDescent="0.3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</row>
    <row r="1344" spans="1:11" x14ac:dyDescent="0.3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</row>
    <row r="1345" spans="1:11" x14ac:dyDescent="0.3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</row>
    <row r="1346" spans="1:11" x14ac:dyDescent="0.3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</row>
    <row r="1347" spans="1:11" x14ac:dyDescent="0.3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</row>
    <row r="1348" spans="1:11" x14ac:dyDescent="0.3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</row>
    <row r="1349" spans="1:11" x14ac:dyDescent="0.3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</row>
    <row r="1350" spans="1:11" x14ac:dyDescent="0.3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</row>
    <row r="1351" spans="1:11" x14ac:dyDescent="0.3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</row>
    <row r="1352" spans="1:11" x14ac:dyDescent="0.3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</row>
    <row r="1353" spans="1:11" x14ac:dyDescent="0.3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</row>
    <row r="1354" spans="1:11" x14ac:dyDescent="0.3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</row>
    <row r="1355" spans="1:11" x14ac:dyDescent="0.3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</row>
    <row r="1356" spans="1:11" x14ac:dyDescent="0.3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</row>
    <row r="1357" spans="1:11" x14ac:dyDescent="0.3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</row>
    <row r="1358" spans="1:11" x14ac:dyDescent="0.3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</row>
    <row r="1359" spans="1:11" x14ac:dyDescent="0.3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</row>
    <row r="1360" spans="1:11" x14ac:dyDescent="0.3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</row>
    <row r="1361" spans="1:11" x14ac:dyDescent="0.3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</row>
    <row r="1362" spans="1:11" x14ac:dyDescent="0.3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</row>
    <row r="1363" spans="1:11" x14ac:dyDescent="0.3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</row>
    <row r="1364" spans="1:11" x14ac:dyDescent="0.3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</row>
    <row r="1365" spans="1:11" x14ac:dyDescent="0.3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</row>
    <row r="1366" spans="1:11" x14ac:dyDescent="0.3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</row>
    <row r="1367" spans="1:11" x14ac:dyDescent="0.3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</row>
    <row r="1368" spans="1:11" x14ac:dyDescent="0.3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</row>
    <row r="1369" spans="1:11" x14ac:dyDescent="0.3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</row>
    <row r="1370" spans="1:11" x14ac:dyDescent="0.3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</row>
    <row r="1371" spans="1:11" x14ac:dyDescent="0.3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</row>
    <row r="1372" spans="1:11" x14ac:dyDescent="0.3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</row>
    <row r="1373" spans="1:11" x14ac:dyDescent="0.3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</row>
    <row r="1374" spans="1:11" x14ac:dyDescent="0.3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</row>
    <row r="1375" spans="1:11" x14ac:dyDescent="0.3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</row>
    <row r="1376" spans="1:11" x14ac:dyDescent="0.3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</row>
    <row r="1377" spans="1:11" x14ac:dyDescent="0.3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</row>
    <row r="1378" spans="1:11" x14ac:dyDescent="0.3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</row>
    <row r="1379" spans="1:11" x14ac:dyDescent="0.3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</row>
    <row r="1380" spans="1:11" x14ac:dyDescent="0.3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</row>
    <row r="1381" spans="1:11" x14ac:dyDescent="0.3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</row>
    <row r="1382" spans="1:11" x14ac:dyDescent="0.3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</row>
    <row r="1383" spans="1:11" x14ac:dyDescent="0.3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</row>
    <row r="1384" spans="1:11" x14ac:dyDescent="0.3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</row>
    <row r="1385" spans="1:11" x14ac:dyDescent="0.3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</row>
    <row r="1386" spans="1:11" x14ac:dyDescent="0.3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</row>
    <row r="1387" spans="1:11" x14ac:dyDescent="0.3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</row>
    <row r="1388" spans="1:11" x14ac:dyDescent="0.3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</row>
    <row r="1389" spans="1:11" x14ac:dyDescent="0.3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</row>
    <row r="1390" spans="1:11" x14ac:dyDescent="0.3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</row>
    <row r="1391" spans="1:11" x14ac:dyDescent="0.3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</row>
    <row r="1392" spans="1:11" x14ac:dyDescent="0.3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</row>
    <row r="1393" spans="1:11" x14ac:dyDescent="0.3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</row>
    <row r="1394" spans="1:11" x14ac:dyDescent="0.3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</row>
    <row r="1395" spans="1:11" x14ac:dyDescent="0.3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</row>
    <row r="1396" spans="1:11" x14ac:dyDescent="0.3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</row>
    <row r="1397" spans="1:11" x14ac:dyDescent="0.3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</row>
    <row r="1398" spans="1:11" x14ac:dyDescent="0.3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</row>
    <row r="1399" spans="1:11" x14ac:dyDescent="0.3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</row>
    <row r="1400" spans="1:11" x14ac:dyDescent="0.3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</row>
    <row r="1401" spans="1:11" x14ac:dyDescent="0.3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</row>
    <row r="1402" spans="1:11" x14ac:dyDescent="0.3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</row>
    <row r="1403" spans="1:11" x14ac:dyDescent="0.3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</row>
    <row r="1404" spans="1:11" x14ac:dyDescent="0.3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</row>
    <row r="1405" spans="1:11" x14ac:dyDescent="0.3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</row>
    <row r="1406" spans="1:11" x14ac:dyDescent="0.3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</row>
    <row r="1407" spans="1:11" x14ac:dyDescent="0.3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</row>
    <row r="1408" spans="1:11" x14ac:dyDescent="0.3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</row>
    <row r="1409" spans="1:11" x14ac:dyDescent="0.3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</row>
    <row r="1410" spans="1:11" x14ac:dyDescent="0.3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</row>
    <row r="1411" spans="1:11" x14ac:dyDescent="0.3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</row>
    <row r="1412" spans="1:11" x14ac:dyDescent="0.3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</row>
    <row r="1413" spans="1:11" x14ac:dyDescent="0.3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</row>
    <row r="1414" spans="1:11" x14ac:dyDescent="0.3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</row>
    <row r="1415" spans="1:11" x14ac:dyDescent="0.3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</row>
    <row r="1416" spans="1:11" x14ac:dyDescent="0.3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</row>
    <row r="1417" spans="1:11" x14ac:dyDescent="0.3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</row>
    <row r="1418" spans="1:11" x14ac:dyDescent="0.3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</row>
    <row r="1419" spans="1:11" x14ac:dyDescent="0.3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</row>
    <row r="1420" spans="1:11" x14ac:dyDescent="0.3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</row>
    <row r="1421" spans="1:11" x14ac:dyDescent="0.3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</row>
    <row r="1422" spans="1:11" x14ac:dyDescent="0.3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</row>
    <row r="1423" spans="1:11" x14ac:dyDescent="0.3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</row>
    <row r="1424" spans="1:11" x14ac:dyDescent="0.3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</row>
    <row r="1425" spans="1:11" x14ac:dyDescent="0.3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</row>
    <row r="1426" spans="1:11" x14ac:dyDescent="0.3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</row>
    <row r="1427" spans="1:11" x14ac:dyDescent="0.3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</row>
    <row r="1428" spans="1:11" x14ac:dyDescent="0.3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</row>
    <row r="1429" spans="1:11" x14ac:dyDescent="0.3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</row>
    <row r="1430" spans="1:11" x14ac:dyDescent="0.3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</row>
    <row r="1431" spans="1:11" x14ac:dyDescent="0.3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</row>
    <row r="1432" spans="1:11" x14ac:dyDescent="0.3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</row>
    <row r="1433" spans="1:11" x14ac:dyDescent="0.3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</row>
    <row r="1434" spans="1:11" x14ac:dyDescent="0.3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</row>
    <row r="1435" spans="1:11" x14ac:dyDescent="0.3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</row>
    <row r="1436" spans="1:11" x14ac:dyDescent="0.3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</row>
    <row r="1437" spans="1:11" x14ac:dyDescent="0.3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</row>
    <row r="1438" spans="1:11" x14ac:dyDescent="0.3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</row>
    <row r="1439" spans="1:11" x14ac:dyDescent="0.3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</row>
    <row r="1440" spans="1:11" x14ac:dyDescent="0.3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</row>
    <row r="1441" spans="1:11" x14ac:dyDescent="0.3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</row>
    <row r="1442" spans="1:11" x14ac:dyDescent="0.3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</row>
    <row r="1443" spans="1:11" x14ac:dyDescent="0.3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</row>
    <row r="1444" spans="1:11" x14ac:dyDescent="0.3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</row>
    <row r="1445" spans="1:11" x14ac:dyDescent="0.3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</row>
    <row r="1446" spans="1:11" x14ac:dyDescent="0.3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</row>
    <row r="1447" spans="1:11" x14ac:dyDescent="0.3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</row>
    <row r="1448" spans="1:11" x14ac:dyDescent="0.3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</row>
    <row r="1449" spans="1:11" x14ac:dyDescent="0.3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</row>
    <row r="1450" spans="1:11" x14ac:dyDescent="0.3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</row>
    <row r="1451" spans="1:11" x14ac:dyDescent="0.3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</row>
    <row r="1452" spans="1:11" x14ac:dyDescent="0.3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</row>
    <row r="1453" spans="1:11" x14ac:dyDescent="0.3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</row>
    <row r="1454" spans="1:11" x14ac:dyDescent="0.3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</row>
    <row r="1455" spans="1:11" x14ac:dyDescent="0.3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</row>
    <row r="1456" spans="1:11" x14ac:dyDescent="0.3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</row>
    <row r="1457" spans="1:11" x14ac:dyDescent="0.3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</row>
    <row r="1458" spans="1:11" x14ac:dyDescent="0.3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</row>
    <row r="1459" spans="1:11" x14ac:dyDescent="0.3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</row>
    <row r="1460" spans="1:11" x14ac:dyDescent="0.3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</row>
    <row r="1461" spans="1:11" x14ac:dyDescent="0.3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</row>
    <row r="1462" spans="1:11" x14ac:dyDescent="0.3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</row>
    <row r="1463" spans="1:11" x14ac:dyDescent="0.3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</row>
    <row r="1464" spans="1:11" x14ac:dyDescent="0.3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</row>
    <row r="1465" spans="1:11" x14ac:dyDescent="0.3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</row>
    <row r="1466" spans="1:11" x14ac:dyDescent="0.3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</row>
    <row r="1467" spans="1:11" x14ac:dyDescent="0.3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</row>
    <row r="1468" spans="1:11" x14ac:dyDescent="0.3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</row>
    <row r="1469" spans="1:11" x14ac:dyDescent="0.3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</row>
    <row r="1470" spans="1:11" x14ac:dyDescent="0.3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</row>
    <row r="1471" spans="1:11" x14ac:dyDescent="0.3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</row>
    <row r="1472" spans="1:11" x14ac:dyDescent="0.3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</row>
    <row r="1473" spans="1:11" x14ac:dyDescent="0.3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</row>
    <row r="1474" spans="1:11" x14ac:dyDescent="0.3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</row>
    <row r="1475" spans="1:11" x14ac:dyDescent="0.3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</row>
    <row r="1476" spans="1:11" x14ac:dyDescent="0.3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</row>
    <row r="1477" spans="1:11" x14ac:dyDescent="0.3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</row>
    <row r="1478" spans="1:11" x14ac:dyDescent="0.3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</row>
    <row r="1479" spans="1:11" x14ac:dyDescent="0.3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</row>
    <row r="1480" spans="1:11" x14ac:dyDescent="0.3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</row>
    <row r="1481" spans="1:11" x14ac:dyDescent="0.3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</row>
    <row r="1482" spans="1:11" x14ac:dyDescent="0.3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</row>
    <row r="1483" spans="1:11" x14ac:dyDescent="0.3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</row>
    <row r="1484" spans="1:11" x14ac:dyDescent="0.3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</row>
    <row r="1485" spans="1:11" x14ac:dyDescent="0.3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</row>
    <row r="1486" spans="1:11" x14ac:dyDescent="0.3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</row>
    <row r="1487" spans="1:11" x14ac:dyDescent="0.3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</row>
    <row r="1488" spans="1:11" x14ac:dyDescent="0.3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</row>
    <row r="1489" spans="1:11" x14ac:dyDescent="0.3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</row>
    <row r="1490" spans="1:11" x14ac:dyDescent="0.3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</row>
    <row r="1491" spans="1:11" x14ac:dyDescent="0.3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</row>
    <row r="1492" spans="1:11" x14ac:dyDescent="0.3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</row>
    <row r="1493" spans="1:11" x14ac:dyDescent="0.3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</row>
    <row r="1494" spans="1:11" x14ac:dyDescent="0.3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</row>
    <row r="1495" spans="1:11" x14ac:dyDescent="0.3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</row>
    <row r="1496" spans="1:11" x14ac:dyDescent="0.3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</row>
    <row r="1497" spans="1:11" x14ac:dyDescent="0.3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</row>
    <row r="1498" spans="1:11" x14ac:dyDescent="0.3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</row>
    <row r="1499" spans="1:11" x14ac:dyDescent="0.3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</row>
    <row r="1500" spans="1:11" x14ac:dyDescent="0.3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</row>
    <row r="1501" spans="1:11" x14ac:dyDescent="0.3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</row>
    <row r="1502" spans="1:11" x14ac:dyDescent="0.3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</row>
    <row r="1503" spans="1:11" x14ac:dyDescent="0.3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</row>
    <row r="1504" spans="1:11" x14ac:dyDescent="0.3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</row>
    <row r="1505" spans="1:11" x14ac:dyDescent="0.3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</row>
    <row r="1506" spans="1:11" x14ac:dyDescent="0.3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</row>
    <row r="1507" spans="1:11" x14ac:dyDescent="0.3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</row>
    <row r="1508" spans="1:11" x14ac:dyDescent="0.3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</row>
    <row r="1509" spans="1:11" x14ac:dyDescent="0.3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</row>
    <row r="1510" spans="1:11" x14ac:dyDescent="0.3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</row>
    <row r="1511" spans="1:11" x14ac:dyDescent="0.3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</row>
    <row r="1512" spans="1:11" x14ac:dyDescent="0.3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</row>
    <row r="1513" spans="1:11" x14ac:dyDescent="0.3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</row>
    <row r="1514" spans="1:11" x14ac:dyDescent="0.3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</row>
    <row r="1515" spans="1:11" x14ac:dyDescent="0.3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</row>
    <row r="1516" spans="1:11" x14ac:dyDescent="0.3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</row>
    <row r="1517" spans="1:11" x14ac:dyDescent="0.3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</row>
    <row r="1518" spans="1:11" x14ac:dyDescent="0.3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</row>
    <row r="1519" spans="1:11" x14ac:dyDescent="0.3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</row>
    <row r="1520" spans="1:11" x14ac:dyDescent="0.3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</row>
    <row r="1521" spans="1:11" x14ac:dyDescent="0.3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</row>
    <row r="1522" spans="1:11" x14ac:dyDescent="0.3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</row>
    <row r="1523" spans="1:11" x14ac:dyDescent="0.3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</row>
    <row r="1524" spans="1:11" x14ac:dyDescent="0.3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</row>
    <row r="1525" spans="1:11" x14ac:dyDescent="0.3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</row>
    <row r="1526" spans="1:11" x14ac:dyDescent="0.3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</row>
    <row r="1527" spans="1:11" x14ac:dyDescent="0.3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</row>
    <row r="1528" spans="1:11" x14ac:dyDescent="0.3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</row>
    <row r="1529" spans="1:11" x14ac:dyDescent="0.3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</row>
    <row r="1530" spans="1:11" x14ac:dyDescent="0.3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</row>
    <row r="1531" spans="1:11" x14ac:dyDescent="0.3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</row>
    <row r="1532" spans="1:11" x14ac:dyDescent="0.3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</row>
    <row r="1533" spans="1:11" x14ac:dyDescent="0.3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</row>
    <row r="1534" spans="1:11" x14ac:dyDescent="0.3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</row>
    <row r="1535" spans="1:11" x14ac:dyDescent="0.3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</row>
    <row r="1536" spans="1:11" x14ac:dyDescent="0.3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</row>
    <row r="1537" spans="1:11" x14ac:dyDescent="0.3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</row>
    <row r="1538" spans="1:11" x14ac:dyDescent="0.3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</row>
    <row r="1539" spans="1:11" x14ac:dyDescent="0.3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</row>
    <row r="1540" spans="1:11" x14ac:dyDescent="0.3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</row>
    <row r="1541" spans="1:11" x14ac:dyDescent="0.3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</row>
    <row r="1542" spans="1:11" x14ac:dyDescent="0.3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</row>
    <row r="1543" spans="1:11" x14ac:dyDescent="0.3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</row>
    <row r="1544" spans="1:11" x14ac:dyDescent="0.3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</row>
    <row r="1545" spans="1:11" x14ac:dyDescent="0.3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</row>
    <row r="1546" spans="1:11" x14ac:dyDescent="0.3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</row>
    <row r="1547" spans="1:11" x14ac:dyDescent="0.3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</row>
    <row r="1548" spans="1:11" x14ac:dyDescent="0.3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</row>
    <row r="1549" spans="1:11" x14ac:dyDescent="0.3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</row>
    <row r="1550" spans="1:11" x14ac:dyDescent="0.3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</row>
    <row r="1551" spans="1:11" x14ac:dyDescent="0.3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</row>
    <row r="1552" spans="1:11" x14ac:dyDescent="0.3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</row>
    <row r="1553" spans="1:11" x14ac:dyDescent="0.3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</row>
    <row r="1554" spans="1:11" x14ac:dyDescent="0.3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</row>
    <row r="1555" spans="1:11" x14ac:dyDescent="0.3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</row>
    <row r="1556" spans="1:11" x14ac:dyDescent="0.3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</row>
    <row r="1557" spans="1:11" x14ac:dyDescent="0.3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</row>
    <row r="1558" spans="1:11" x14ac:dyDescent="0.3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</row>
    <row r="1559" spans="1:11" x14ac:dyDescent="0.3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</row>
    <row r="1560" spans="1:11" x14ac:dyDescent="0.3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</row>
    <row r="1561" spans="1:11" x14ac:dyDescent="0.3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</row>
    <row r="1562" spans="1:11" x14ac:dyDescent="0.3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</row>
    <row r="1563" spans="1:11" x14ac:dyDescent="0.3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</row>
    <row r="1564" spans="1:11" x14ac:dyDescent="0.3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</row>
    <row r="1565" spans="1:11" x14ac:dyDescent="0.3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</row>
    <row r="1566" spans="1:11" x14ac:dyDescent="0.3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</row>
    <row r="1567" spans="1:11" x14ac:dyDescent="0.3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</row>
    <row r="1568" spans="1:11" x14ac:dyDescent="0.3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</row>
    <row r="1569" spans="1:11" x14ac:dyDescent="0.3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</row>
    <row r="1570" spans="1:11" x14ac:dyDescent="0.3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</row>
    <row r="1571" spans="1:11" x14ac:dyDescent="0.3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</row>
    <row r="1572" spans="1:11" x14ac:dyDescent="0.3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</row>
    <row r="1573" spans="1:11" x14ac:dyDescent="0.3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</row>
    <row r="1574" spans="1:11" x14ac:dyDescent="0.3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</row>
    <row r="1575" spans="1:11" x14ac:dyDescent="0.3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</row>
    <row r="1576" spans="1:11" x14ac:dyDescent="0.3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</row>
    <row r="1577" spans="1:11" x14ac:dyDescent="0.3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</row>
    <row r="1578" spans="1:11" x14ac:dyDescent="0.3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</row>
    <row r="1579" spans="1:11" x14ac:dyDescent="0.3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</row>
    <row r="1580" spans="1:11" x14ac:dyDescent="0.3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</row>
    <row r="1581" spans="1:11" x14ac:dyDescent="0.3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</row>
    <row r="1582" spans="1:11" x14ac:dyDescent="0.3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</row>
    <row r="1583" spans="1:11" x14ac:dyDescent="0.3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</row>
    <row r="1584" spans="1:11" x14ac:dyDescent="0.3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</row>
    <row r="1585" spans="1:11" x14ac:dyDescent="0.3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</row>
    <row r="1586" spans="1:11" x14ac:dyDescent="0.3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</row>
    <row r="1587" spans="1:11" x14ac:dyDescent="0.3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</row>
    <row r="1588" spans="1:11" x14ac:dyDescent="0.3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</row>
    <row r="1589" spans="1:11" x14ac:dyDescent="0.3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</row>
    <row r="1590" spans="1:11" x14ac:dyDescent="0.3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</row>
    <row r="1591" spans="1:11" x14ac:dyDescent="0.3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</row>
    <row r="1592" spans="1:11" x14ac:dyDescent="0.3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</row>
    <row r="1593" spans="1:11" x14ac:dyDescent="0.3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</row>
    <row r="1594" spans="1:11" x14ac:dyDescent="0.3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</row>
    <row r="1595" spans="1:11" x14ac:dyDescent="0.3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</row>
    <row r="1596" spans="1:11" x14ac:dyDescent="0.3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</row>
    <row r="1597" spans="1:11" x14ac:dyDescent="0.3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</row>
    <row r="1598" spans="1:11" x14ac:dyDescent="0.3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</row>
    <row r="1599" spans="1:11" x14ac:dyDescent="0.3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</row>
    <row r="1600" spans="1:11" x14ac:dyDescent="0.3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</row>
    <row r="1601" spans="1:11" x14ac:dyDescent="0.3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</row>
    <row r="1602" spans="1:11" x14ac:dyDescent="0.3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</row>
    <row r="1603" spans="1:11" x14ac:dyDescent="0.3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</row>
    <row r="1604" spans="1:11" x14ac:dyDescent="0.3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</row>
    <row r="1605" spans="1:11" x14ac:dyDescent="0.3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</row>
    <row r="1606" spans="1:11" x14ac:dyDescent="0.3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</row>
    <row r="1607" spans="1:11" x14ac:dyDescent="0.3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</row>
    <row r="1608" spans="1:11" x14ac:dyDescent="0.3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</row>
    <row r="1609" spans="1:11" x14ac:dyDescent="0.3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</row>
    <row r="1610" spans="1:11" x14ac:dyDescent="0.3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</row>
    <row r="1611" spans="1:11" x14ac:dyDescent="0.3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</row>
    <row r="1612" spans="1:11" x14ac:dyDescent="0.3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</row>
    <row r="1613" spans="1:11" x14ac:dyDescent="0.3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</row>
    <row r="1614" spans="1:11" x14ac:dyDescent="0.3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</row>
    <row r="1615" spans="1:11" x14ac:dyDescent="0.3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</row>
    <row r="1616" spans="1:11" x14ac:dyDescent="0.3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</row>
    <row r="1617" spans="1:11" x14ac:dyDescent="0.3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</row>
    <row r="1618" spans="1:11" x14ac:dyDescent="0.3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</row>
    <row r="1619" spans="1:11" x14ac:dyDescent="0.3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</row>
    <row r="1620" spans="1:11" x14ac:dyDescent="0.3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</row>
    <row r="1621" spans="1:11" x14ac:dyDescent="0.3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</row>
    <row r="1622" spans="1:11" x14ac:dyDescent="0.3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</row>
    <row r="1623" spans="1:11" x14ac:dyDescent="0.3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</row>
    <row r="1624" spans="1:11" x14ac:dyDescent="0.3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</row>
    <row r="1625" spans="1:11" x14ac:dyDescent="0.3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</row>
    <row r="1626" spans="1:11" x14ac:dyDescent="0.3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</row>
    <row r="1627" spans="1:11" x14ac:dyDescent="0.3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</row>
    <row r="1628" spans="1:11" x14ac:dyDescent="0.3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</row>
    <row r="1629" spans="1:11" x14ac:dyDescent="0.3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</row>
    <row r="1630" spans="1:11" x14ac:dyDescent="0.3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</row>
    <row r="1631" spans="1:11" x14ac:dyDescent="0.3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</row>
    <row r="1632" spans="1:11" x14ac:dyDescent="0.3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</row>
    <row r="1633" spans="1:11" x14ac:dyDescent="0.3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</row>
    <row r="1634" spans="1:11" x14ac:dyDescent="0.3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</row>
    <row r="1635" spans="1:11" x14ac:dyDescent="0.3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</row>
    <row r="1636" spans="1:11" x14ac:dyDescent="0.3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</row>
    <row r="1637" spans="1:11" x14ac:dyDescent="0.3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</row>
    <row r="1638" spans="1:11" x14ac:dyDescent="0.3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</row>
    <row r="1639" spans="1:11" x14ac:dyDescent="0.3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</row>
    <row r="1640" spans="1:11" x14ac:dyDescent="0.3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</row>
    <row r="1641" spans="1:11" x14ac:dyDescent="0.3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</row>
    <row r="1642" spans="1:11" x14ac:dyDescent="0.3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</row>
    <row r="1643" spans="1:11" x14ac:dyDescent="0.3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</row>
    <row r="1644" spans="1:11" x14ac:dyDescent="0.3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</row>
    <row r="1645" spans="1:11" x14ac:dyDescent="0.3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</row>
    <row r="1646" spans="1:11" x14ac:dyDescent="0.3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</row>
    <row r="1647" spans="1:11" x14ac:dyDescent="0.3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</row>
    <row r="1648" spans="1:11" x14ac:dyDescent="0.3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</row>
    <row r="1649" spans="1:11" x14ac:dyDescent="0.3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</row>
    <row r="1650" spans="1:11" x14ac:dyDescent="0.3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</row>
    <row r="1651" spans="1:11" x14ac:dyDescent="0.3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</row>
    <row r="1652" spans="1:11" x14ac:dyDescent="0.3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</row>
    <row r="1653" spans="1:11" x14ac:dyDescent="0.3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</row>
    <row r="1654" spans="1:11" x14ac:dyDescent="0.3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</row>
    <row r="1655" spans="1:11" x14ac:dyDescent="0.3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</row>
    <row r="1656" spans="1:11" x14ac:dyDescent="0.3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</row>
    <row r="1657" spans="1:11" x14ac:dyDescent="0.3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</row>
    <row r="1658" spans="1:11" x14ac:dyDescent="0.3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</row>
    <row r="1659" spans="1:11" x14ac:dyDescent="0.3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</row>
    <row r="1660" spans="1:11" x14ac:dyDescent="0.3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</row>
    <row r="1661" spans="1:11" x14ac:dyDescent="0.3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</row>
    <row r="1662" spans="1:11" x14ac:dyDescent="0.3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</row>
    <row r="1663" spans="1:11" x14ac:dyDescent="0.3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</row>
    <row r="1664" spans="1:11" x14ac:dyDescent="0.3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</row>
    <row r="1665" spans="1:11" x14ac:dyDescent="0.3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</row>
    <row r="1666" spans="1:11" x14ac:dyDescent="0.3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</row>
    <row r="1667" spans="1:11" x14ac:dyDescent="0.3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</row>
    <row r="1668" spans="1:11" x14ac:dyDescent="0.3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</row>
    <row r="1669" spans="1:11" x14ac:dyDescent="0.3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</row>
    <row r="1670" spans="1:11" x14ac:dyDescent="0.3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</row>
    <row r="1671" spans="1:11" x14ac:dyDescent="0.3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</row>
    <row r="1672" spans="1:11" x14ac:dyDescent="0.3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</row>
    <row r="1673" spans="1:11" x14ac:dyDescent="0.3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</row>
    <row r="1674" spans="1:11" x14ac:dyDescent="0.3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</row>
    <row r="1675" spans="1:11" x14ac:dyDescent="0.3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</row>
    <row r="1676" spans="1:11" x14ac:dyDescent="0.3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</row>
    <row r="1677" spans="1:11" x14ac:dyDescent="0.3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</row>
    <row r="1678" spans="1:11" x14ac:dyDescent="0.3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</row>
    <row r="1679" spans="1:11" x14ac:dyDescent="0.3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</row>
    <row r="1680" spans="1:11" x14ac:dyDescent="0.3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</row>
    <row r="1681" spans="1:11" x14ac:dyDescent="0.3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</row>
    <row r="1682" spans="1:11" x14ac:dyDescent="0.3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</row>
    <row r="1683" spans="1:11" x14ac:dyDescent="0.3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</row>
    <row r="1684" spans="1:11" x14ac:dyDescent="0.3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</row>
    <row r="1685" spans="1:11" x14ac:dyDescent="0.3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</row>
    <row r="1686" spans="1:11" x14ac:dyDescent="0.3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</row>
    <row r="1687" spans="1:11" x14ac:dyDescent="0.3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</row>
    <row r="1688" spans="1:11" x14ac:dyDescent="0.3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</row>
    <row r="1689" spans="1:11" x14ac:dyDescent="0.3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</row>
    <row r="1690" spans="1:11" x14ac:dyDescent="0.3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</row>
    <row r="1691" spans="1:11" x14ac:dyDescent="0.3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</row>
    <row r="1692" spans="1:11" x14ac:dyDescent="0.3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</row>
    <row r="1693" spans="1:11" x14ac:dyDescent="0.3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</row>
    <row r="1694" spans="1:11" x14ac:dyDescent="0.3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</row>
    <row r="1695" spans="1:11" x14ac:dyDescent="0.3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</row>
    <row r="1696" spans="1:11" x14ac:dyDescent="0.3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</row>
    <row r="1697" spans="1:11" x14ac:dyDescent="0.3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</row>
    <row r="1698" spans="1:11" x14ac:dyDescent="0.3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</row>
    <row r="1699" spans="1:11" x14ac:dyDescent="0.3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</row>
    <row r="1700" spans="1:11" x14ac:dyDescent="0.3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</row>
    <row r="1701" spans="1:11" x14ac:dyDescent="0.3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</row>
    <row r="1702" spans="1:11" x14ac:dyDescent="0.3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</row>
    <row r="1703" spans="1:11" x14ac:dyDescent="0.3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</row>
    <row r="1704" spans="1:11" x14ac:dyDescent="0.3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</row>
    <row r="1705" spans="1:11" x14ac:dyDescent="0.3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</row>
    <row r="1706" spans="1:11" x14ac:dyDescent="0.3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</row>
    <row r="1707" spans="1:11" x14ac:dyDescent="0.3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</row>
    <row r="1708" spans="1:11" x14ac:dyDescent="0.3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</row>
    <row r="1709" spans="1:11" x14ac:dyDescent="0.3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</row>
    <row r="1710" spans="1:11" x14ac:dyDescent="0.3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</row>
    <row r="1711" spans="1:11" x14ac:dyDescent="0.3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zoomScale="98" zoomScaleNormal="98" workbookViewId="0">
      <selection activeCell="E32" sqref="E32"/>
    </sheetView>
  </sheetViews>
  <sheetFormatPr defaultRowHeight="14.4" x14ac:dyDescent="0.3"/>
  <cols>
    <col min="1" max="1" width="16.6640625" bestFit="1" customWidth="1"/>
    <col min="2" max="2" width="16" bestFit="1" customWidth="1"/>
    <col min="4" max="4" width="16.6640625" bestFit="1" customWidth="1"/>
    <col min="5" max="5" width="16" bestFit="1" customWidth="1"/>
  </cols>
  <sheetData>
    <row r="1" spans="1:5" ht="20.399999999999999" thickBot="1" x14ac:dyDescent="0.45">
      <c r="A1" s="19" t="s">
        <v>612</v>
      </c>
      <c r="B1" s="19"/>
      <c r="C1" s="19"/>
      <c r="D1" s="19"/>
      <c r="E1" s="19"/>
    </row>
    <row r="2" spans="1:5" ht="15" thickTop="1" x14ac:dyDescent="0.3"/>
    <row r="3" spans="1:5" x14ac:dyDescent="0.3">
      <c r="A3" s="20" t="s">
        <v>592</v>
      </c>
      <c r="B3" s="20"/>
      <c r="C3" s="8"/>
      <c r="D3" s="20" t="s">
        <v>595</v>
      </c>
      <c r="E3" s="20"/>
    </row>
    <row r="4" spans="1:5" x14ac:dyDescent="0.3">
      <c r="A4" t="s">
        <v>593</v>
      </c>
      <c r="B4" s="2">
        <f>AVERAGE('task-1 data'!A3:A33)</f>
        <v>30938667612.903225</v>
      </c>
      <c r="D4" t="s">
        <v>593</v>
      </c>
      <c r="E4" s="2">
        <f>AVERAGE('task-1 data'!B3:B33)</f>
        <v>31473246483.870968</v>
      </c>
    </row>
    <row r="5" spans="1:5" x14ac:dyDescent="0.3">
      <c r="A5" t="s">
        <v>594</v>
      </c>
      <c r="B5" s="2">
        <f>MEDIAN('task-1 data'!A3:A33)</f>
        <v>3079000000</v>
      </c>
      <c r="D5" t="s">
        <v>594</v>
      </c>
      <c r="E5" s="2">
        <f>MEDIAN('task-1 data'!B3:B33)</f>
        <v>3317000000</v>
      </c>
    </row>
    <row r="6" spans="1:5" x14ac:dyDescent="0.3">
      <c r="A6" t="s">
        <v>589</v>
      </c>
      <c r="B6" s="2">
        <v>0</v>
      </c>
      <c r="D6" t="s">
        <v>589</v>
      </c>
      <c r="E6" s="2">
        <v>0</v>
      </c>
    </row>
    <row r="7" spans="1:5" x14ac:dyDescent="0.3">
      <c r="A7" t="s">
        <v>590</v>
      </c>
      <c r="B7" s="2">
        <f>STDEV('task-1 data'!A3:A33)</f>
        <v>67376492465.309227</v>
      </c>
      <c r="D7" t="s">
        <v>590</v>
      </c>
      <c r="E7" s="2">
        <f>STDEV('task-1 data'!B3:B33)</f>
        <v>64765401342.691994</v>
      </c>
    </row>
    <row r="8" spans="1:5" x14ac:dyDescent="0.3">
      <c r="A8" t="s">
        <v>591</v>
      </c>
      <c r="B8" s="2">
        <f>(MAX('task-1 data'!A3:A33)-MIN('task-1 data'!A3:A33))</f>
        <v>301811000000</v>
      </c>
      <c r="D8" t="s">
        <v>591</v>
      </c>
      <c r="E8" s="2">
        <f>(MAX('task-1 data'!B3:B33)-MIN('task-1 data'!B3:B33))</f>
        <v>284353000000</v>
      </c>
    </row>
    <row r="9" spans="1:5" x14ac:dyDescent="0.3">
      <c r="A9" t="s">
        <v>614</v>
      </c>
      <c r="B9" s="2">
        <f>QUARTILE('task-1 data'!A3:A33,3)-QUARTILE('task-1 data'!A3:A33,1)</f>
        <v>14390432000</v>
      </c>
      <c r="D9" t="s">
        <v>614</v>
      </c>
      <c r="E9" s="2">
        <f>QUARTILE('task-1 data'!B3:B33,3)-QUARTILE('task-1 data'!B3:B33,1)</f>
        <v>15832594000</v>
      </c>
    </row>
    <row r="11" spans="1:5" x14ac:dyDescent="0.3">
      <c r="A11" s="20" t="s">
        <v>596</v>
      </c>
      <c r="B11" s="20"/>
      <c r="C11" s="8"/>
      <c r="D11" s="20" t="s">
        <v>615</v>
      </c>
      <c r="E11" s="20"/>
    </row>
    <row r="12" spans="1:5" x14ac:dyDescent="0.3">
      <c r="A12" t="s">
        <v>593</v>
      </c>
      <c r="B12" s="2">
        <f>AVERAGE('task-1 data'!C3:C33)</f>
        <v>29409392935.483871</v>
      </c>
      <c r="D12" t="s">
        <v>593</v>
      </c>
      <c r="E12" s="2">
        <f>AVERAGE('task-1 data'!D3:D33)</f>
        <v>18700742709.677418</v>
      </c>
    </row>
    <row r="13" spans="1:5" x14ac:dyDescent="0.3">
      <c r="A13" t="s">
        <v>594</v>
      </c>
      <c r="B13" s="2">
        <f>MEDIAN('task-1 data'!C3:C33)</f>
        <v>3185000000</v>
      </c>
      <c r="D13" t="s">
        <v>594</v>
      </c>
      <c r="E13" s="2">
        <f>MEDIAN('task-1 data'!D3:D33)</f>
        <v>2900000000</v>
      </c>
    </row>
    <row r="14" spans="1:5" x14ac:dyDescent="0.3">
      <c r="A14" t="s">
        <v>589</v>
      </c>
      <c r="B14" s="2">
        <v>0</v>
      </c>
      <c r="D14" t="s">
        <v>589</v>
      </c>
      <c r="E14" s="2">
        <v>0</v>
      </c>
    </row>
    <row r="15" spans="1:5" x14ac:dyDescent="0.3">
      <c r="A15" t="s">
        <v>590</v>
      </c>
      <c r="B15" s="2">
        <f>STDEV('task-1 data'!C3:C33)</f>
        <v>60224253243.811058</v>
      </c>
      <c r="D15" t="s">
        <v>590</v>
      </c>
      <c r="E15" s="2">
        <f>STDEV('task-1 data'!D3:D33)</f>
        <v>37035374963.458633</v>
      </c>
    </row>
    <row r="16" spans="1:5" x14ac:dyDescent="0.3">
      <c r="A16" t="s">
        <v>591</v>
      </c>
      <c r="B16" s="2">
        <f>(MAX('task-1 data'!C3:C33)-MIN('task-1 data'!C3:C33))</f>
        <v>266404000000</v>
      </c>
      <c r="D16" t="s">
        <v>591</v>
      </c>
      <c r="E16" s="2">
        <f>(MAX('task-1 data'!D3:D33)-MIN('task-1 data'!D3:D33))</f>
        <v>165093000000</v>
      </c>
    </row>
    <row r="17" spans="1:5" x14ac:dyDescent="0.3">
      <c r="A17" t="s">
        <v>614</v>
      </c>
      <c r="B17" s="2">
        <f>QUARTILE('task-1 data'!C3:C33,3)-QUARTILE('task-1 data'!C3:C33,1)</f>
        <v>14805556000</v>
      </c>
      <c r="D17" t="s">
        <v>614</v>
      </c>
      <c r="E17" s="2">
        <f>QUARTILE('task-1 data'!D3:D33,3)-QUARTILE('task-1 data'!D3:D33,1)</f>
        <v>10128944500</v>
      </c>
    </row>
    <row r="25" spans="1:5" x14ac:dyDescent="0.3">
      <c r="D25" s="27"/>
    </row>
    <row r="26" spans="1:5" x14ac:dyDescent="0.3">
      <c r="D26" s="27"/>
    </row>
  </sheetData>
  <mergeCells count="5">
    <mergeCell ref="A1:E1"/>
    <mergeCell ref="A3:B3"/>
    <mergeCell ref="D3:E3"/>
    <mergeCell ref="A11:B11"/>
    <mergeCell ref="D11:E1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"/>
  <sheetViews>
    <sheetView workbookViewId="0">
      <selection activeCell="B29" sqref="B29"/>
    </sheetView>
  </sheetViews>
  <sheetFormatPr defaultRowHeight="14.4" x14ac:dyDescent="0.3"/>
  <cols>
    <col min="1" max="4" width="16" bestFit="1" customWidth="1"/>
  </cols>
  <sheetData>
    <row r="1" spans="1:4" x14ac:dyDescent="0.3">
      <c r="A1" s="21" t="s">
        <v>588</v>
      </c>
      <c r="B1" s="21"/>
      <c r="C1" s="21"/>
      <c r="D1" s="21"/>
    </row>
    <row r="2" spans="1:4" x14ac:dyDescent="0.3">
      <c r="A2" s="18" t="s">
        <v>11</v>
      </c>
      <c r="B2" s="18" t="s">
        <v>15</v>
      </c>
      <c r="C2" s="18" t="s">
        <v>16</v>
      </c>
      <c r="D2" s="18" t="s">
        <v>17</v>
      </c>
    </row>
    <row r="3" spans="1:4" x14ac:dyDescent="0.3">
      <c r="A3" s="2">
        <v>3079000000</v>
      </c>
      <c r="B3" s="2">
        <v>2938000000</v>
      </c>
      <c r="C3" s="2">
        <v>2511000000</v>
      </c>
      <c r="D3" s="2">
        <v>2065000000</v>
      </c>
    </row>
    <row r="4" spans="1:4" x14ac:dyDescent="0.3">
      <c r="A4" s="2">
        <v>2942000000</v>
      </c>
      <c r="B4" s="2">
        <v>3317000000</v>
      </c>
      <c r="C4" s="2">
        <v>3185000000</v>
      </c>
      <c r="D4" s="2">
        <v>2900000000</v>
      </c>
    </row>
    <row r="5" spans="1:4" x14ac:dyDescent="0.3">
      <c r="A5" s="2">
        <v>18553000000</v>
      </c>
      <c r="B5" s="2">
        <v>19746000000</v>
      </c>
      <c r="C5" s="2">
        <v>14415000000</v>
      </c>
      <c r="D5" s="2">
        <v>9973000000</v>
      </c>
    </row>
    <row r="6" spans="1:4" x14ac:dyDescent="0.3">
      <c r="A6" s="2">
        <v>7081000000</v>
      </c>
      <c r="B6" s="2">
        <v>12930000000</v>
      </c>
      <c r="C6" s="2">
        <v>16049000000</v>
      </c>
      <c r="D6" s="2">
        <v>10295000000</v>
      </c>
    </row>
    <row r="7" spans="1:4" x14ac:dyDescent="0.3">
      <c r="A7" s="2">
        <v>290054000</v>
      </c>
      <c r="B7" s="2">
        <v>400281000</v>
      </c>
      <c r="C7" s="2">
        <v>524880000</v>
      </c>
      <c r="D7" s="2">
        <v>580994000</v>
      </c>
    </row>
    <row r="8" spans="1:4" x14ac:dyDescent="0.3">
      <c r="A8" s="2">
        <v>163336000000</v>
      </c>
      <c r="B8" s="2">
        <v>159323000000</v>
      </c>
      <c r="C8" s="2">
        <v>144956000000</v>
      </c>
      <c r="D8" s="2">
        <v>92785000000</v>
      </c>
    </row>
    <row r="9" spans="1:4" x14ac:dyDescent="0.3">
      <c r="A9" s="2">
        <v>343743000</v>
      </c>
      <c r="B9" s="2">
        <v>455436000</v>
      </c>
      <c r="C9" s="2">
        <v>538374000</v>
      </c>
      <c r="D9" s="2">
        <v>541359000</v>
      </c>
    </row>
    <row r="10" spans="1:4" x14ac:dyDescent="0.3">
      <c r="A10" s="2">
        <v>2268000000</v>
      </c>
      <c r="B10" s="2">
        <v>2332000000</v>
      </c>
      <c r="C10" s="2">
        <v>2104000000</v>
      </c>
      <c r="D10" s="2">
        <v>1582000000</v>
      </c>
    </row>
    <row r="11" spans="1:4" x14ac:dyDescent="0.3">
      <c r="A11" s="2">
        <v>1699428000</v>
      </c>
      <c r="B11" s="2">
        <v>2066893000</v>
      </c>
      <c r="C11" s="2">
        <v>2534389000</v>
      </c>
      <c r="D11" s="2">
        <v>2177757000</v>
      </c>
    </row>
    <row r="12" spans="1:4" x14ac:dyDescent="0.3">
      <c r="A12" s="2">
        <v>354561000</v>
      </c>
      <c r="B12" s="2">
        <v>443974000</v>
      </c>
      <c r="C12" s="2">
        <v>523043000</v>
      </c>
      <c r="D12" s="2">
        <v>613909000</v>
      </c>
    </row>
    <row r="13" spans="1:4" x14ac:dyDescent="0.3">
      <c r="A13" s="2">
        <v>24931000000</v>
      </c>
      <c r="B13" s="2">
        <v>27334000000</v>
      </c>
      <c r="C13" s="2">
        <v>21113000000</v>
      </c>
      <c r="D13" s="2">
        <v>15023000000</v>
      </c>
    </row>
    <row r="14" spans="1:4" x14ac:dyDescent="0.3">
      <c r="A14" s="2">
        <v>3535000000</v>
      </c>
      <c r="B14" s="2">
        <v>3969000000</v>
      </c>
      <c r="C14" s="2">
        <v>3753000000</v>
      </c>
      <c r="D14" s="2">
        <v>3323000000</v>
      </c>
    </row>
    <row r="15" spans="1:4" x14ac:dyDescent="0.3">
      <c r="A15" s="2">
        <v>1852768000</v>
      </c>
      <c r="B15" s="2">
        <v>2006715000</v>
      </c>
      <c r="C15" s="2">
        <v>1703476000</v>
      </c>
      <c r="D15" s="2">
        <v>898805000</v>
      </c>
    </row>
    <row r="16" spans="1:4" x14ac:dyDescent="0.3">
      <c r="A16" s="2">
        <v>7365000000</v>
      </c>
      <c r="B16" s="2">
        <v>8435000000</v>
      </c>
      <c r="C16" s="2">
        <v>6452000000</v>
      </c>
      <c r="D16" s="2">
        <v>5801000000</v>
      </c>
    </row>
    <row r="17" spans="1:4" x14ac:dyDescent="0.3">
      <c r="A17" s="2">
        <v>68948000000</v>
      </c>
      <c r="B17" s="2">
        <v>87758000000</v>
      </c>
      <c r="C17" s="2">
        <v>84275000000</v>
      </c>
      <c r="D17" s="2">
        <v>55891000000</v>
      </c>
    </row>
    <row r="18" spans="1:4" x14ac:dyDescent="0.3">
      <c r="A18" s="2">
        <v>2079000000</v>
      </c>
      <c r="B18" s="2">
        <v>2156000000</v>
      </c>
      <c r="C18" s="2">
        <v>2246000000</v>
      </c>
      <c r="D18" s="2">
        <v>1694000000</v>
      </c>
    </row>
    <row r="19" spans="1:4" x14ac:dyDescent="0.3">
      <c r="A19" s="2">
        <v>1079136000</v>
      </c>
      <c r="B19" s="2">
        <v>1252812000</v>
      </c>
      <c r="C19" s="2">
        <v>1089888000</v>
      </c>
      <c r="D19" s="2">
        <v>832306000</v>
      </c>
    </row>
    <row r="20" spans="1:4" x14ac:dyDescent="0.3">
      <c r="A20" s="2">
        <v>844000000</v>
      </c>
      <c r="B20" s="2">
        <v>945000000</v>
      </c>
      <c r="C20" s="2">
        <v>979000000</v>
      </c>
      <c r="D20" s="2">
        <v>1083000000</v>
      </c>
    </row>
    <row r="21" spans="1:4" x14ac:dyDescent="0.3">
      <c r="A21" s="2">
        <v>413000000</v>
      </c>
      <c r="B21" s="2">
        <v>411000000</v>
      </c>
      <c r="C21" s="2">
        <v>485000000</v>
      </c>
      <c r="D21" s="2">
        <v>497000000</v>
      </c>
    </row>
    <row r="22" spans="1:4" x14ac:dyDescent="0.3">
      <c r="A22" s="2">
        <v>12151000000</v>
      </c>
      <c r="B22" s="2">
        <v>14117000000</v>
      </c>
      <c r="C22" s="2">
        <v>15631000000</v>
      </c>
      <c r="D22" s="2">
        <v>11694000000</v>
      </c>
    </row>
    <row r="23" spans="1:4" x14ac:dyDescent="0.3">
      <c r="A23" s="2">
        <v>8540319000</v>
      </c>
      <c r="B23" s="2">
        <v>10222213000</v>
      </c>
      <c r="C23" s="2">
        <v>10088548000</v>
      </c>
      <c r="D23" s="2">
        <v>5641052000</v>
      </c>
    </row>
    <row r="24" spans="1:4" x14ac:dyDescent="0.3">
      <c r="A24" s="2">
        <v>6530000000</v>
      </c>
      <c r="B24" s="2">
        <v>6497000000</v>
      </c>
      <c r="C24" s="2">
        <v>6803000000</v>
      </c>
      <c r="D24" s="2">
        <v>5804000000</v>
      </c>
    </row>
    <row r="25" spans="1:4" x14ac:dyDescent="0.3">
      <c r="A25" s="2">
        <v>158446000000</v>
      </c>
      <c r="B25" s="2">
        <v>152451000000</v>
      </c>
      <c r="C25" s="2">
        <v>140183000000</v>
      </c>
      <c r="D25" s="2">
        <v>77693000000</v>
      </c>
    </row>
    <row r="26" spans="1:4" x14ac:dyDescent="0.3">
      <c r="A26" s="2">
        <v>328784000</v>
      </c>
      <c r="B26" s="2">
        <v>516119000</v>
      </c>
      <c r="C26" s="2">
        <v>605752000</v>
      </c>
      <c r="D26" s="2">
        <v>648968000</v>
      </c>
    </row>
    <row r="27" spans="1:4" x14ac:dyDescent="0.3">
      <c r="A27" s="2">
        <v>2417000000</v>
      </c>
      <c r="B27" s="2">
        <v>2707000000</v>
      </c>
      <c r="C27" s="2">
        <v>2790000000</v>
      </c>
      <c r="D27" s="2">
        <v>2335000000</v>
      </c>
    </row>
    <row r="28" spans="1:4" x14ac:dyDescent="0.3">
      <c r="A28" s="2">
        <v>245000000</v>
      </c>
      <c r="B28" s="2">
        <v>328000000</v>
      </c>
      <c r="C28" s="2">
        <v>427000000</v>
      </c>
      <c r="D28" s="2">
        <v>689000000</v>
      </c>
    </row>
    <row r="29" spans="1:4" x14ac:dyDescent="0.3">
      <c r="A29" s="2">
        <v>26045000000</v>
      </c>
      <c r="B29" s="2">
        <v>34085000000</v>
      </c>
      <c r="C29" s="2">
        <v>35673000000</v>
      </c>
      <c r="D29" s="2">
        <v>22466000000</v>
      </c>
    </row>
    <row r="30" spans="1:4" x14ac:dyDescent="0.3">
      <c r="A30" s="2">
        <v>126485000000</v>
      </c>
      <c r="B30" s="2">
        <v>127316000000</v>
      </c>
      <c r="C30" s="2">
        <v>118141000000</v>
      </c>
      <c r="D30" s="2">
        <v>74651000000</v>
      </c>
    </row>
    <row r="31" spans="1:4" x14ac:dyDescent="0.3">
      <c r="A31" s="2">
        <v>4523000000</v>
      </c>
      <c r="B31" s="2">
        <v>4124000000</v>
      </c>
      <c r="C31" s="2">
        <v>4508000000</v>
      </c>
      <c r="D31" s="2">
        <v>3434000000</v>
      </c>
    </row>
    <row r="32" spans="1:4" x14ac:dyDescent="0.3">
      <c r="A32" s="2">
        <v>337903000</v>
      </c>
      <c r="B32" s="2">
        <v>406198000</v>
      </c>
      <c r="C32" s="2">
        <v>572831000</v>
      </c>
      <c r="D32" s="2">
        <v>519874000</v>
      </c>
    </row>
    <row r="33" spans="1:4" x14ac:dyDescent="0.3">
      <c r="A33" s="2">
        <v>302056000000</v>
      </c>
      <c r="B33" s="2">
        <v>284681000000</v>
      </c>
      <c r="C33" s="2">
        <v>266831000000</v>
      </c>
      <c r="D33" s="2">
        <v>165590000000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K32"/>
  <sheetViews>
    <sheetView topLeftCell="C4" zoomScaleNormal="100" workbookViewId="0">
      <selection activeCell="B25" sqref="B25:F25"/>
    </sheetView>
  </sheetViews>
  <sheetFormatPr defaultRowHeight="14.4" x14ac:dyDescent="0.3"/>
  <cols>
    <col min="1" max="1" width="12.6640625" bestFit="1" customWidth="1"/>
    <col min="2" max="2" width="24.44140625" bestFit="1" customWidth="1"/>
    <col min="3" max="4" width="18.109375" bestFit="1" customWidth="1"/>
    <col min="5" max="6" width="17" bestFit="1" customWidth="1"/>
  </cols>
  <sheetData>
    <row r="2" spans="1:11" x14ac:dyDescent="0.3">
      <c r="A2" s="10" t="s">
        <v>583</v>
      </c>
      <c r="B2" s="10" t="s">
        <v>570</v>
      </c>
    </row>
    <row r="4" spans="1:11" x14ac:dyDescent="0.3">
      <c r="B4" s="5" t="s">
        <v>582</v>
      </c>
      <c r="C4" s="5"/>
      <c r="D4" s="5"/>
      <c r="E4" s="5"/>
      <c r="F4" s="5"/>
    </row>
    <row r="5" spans="1:11" x14ac:dyDescent="0.3">
      <c r="C5" s="22" t="s">
        <v>581</v>
      </c>
      <c r="D5" s="22"/>
      <c r="E5" s="22"/>
      <c r="F5" s="22"/>
    </row>
    <row r="6" spans="1:11" x14ac:dyDescent="0.3">
      <c r="C6" s="10" t="s">
        <v>11</v>
      </c>
      <c r="D6" s="10" t="s">
        <v>15</v>
      </c>
      <c r="E6" s="10" t="s">
        <v>16</v>
      </c>
      <c r="F6" s="10" t="s">
        <v>17</v>
      </c>
    </row>
    <row r="7" spans="1:11" x14ac:dyDescent="0.3">
      <c r="B7" t="s">
        <v>580</v>
      </c>
      <c r="C7" s="7" cm="1">
        <f t="array" ref="C7">INDEX(Total_Revenue,MATCH(1,($B$2=Ticker_Symbol)*(C6=years),0))</f>
        <v>3791000000</v>
      </c>
      <c r="D7" s="7" cm="1">
        <f t="array" ref="D7">INDEX(Total_Revenue,MATCH(1,($B$2=Ticker_Symbol)*(D6=years),0))</f>
        <v>3837000000</v>
      </c>
      <c r="E7" s="7" cm="1">
        <f t="array" ref="E7">INDEX(Total_Revenue,MATCH(1,($B$2=Ticker_Symbol)*(E6=years),0))</f>
        <v>3916000000</v>
      </c>
      <c r="F7" s="7" cm="1">
        <f t="array" ref="F7">INDEX(Total_Revenue,MATCH(1,($B$2=Ticker_Symbol)*(F6=years),0))</f>
        <v>3653000000</v>
      </c>
    </row>
    <row r="8" spans="1:11" x14ac:dyDescent="0.3">
      <c r="B8" t="s">
        <v>579</v>
      </c>
      <c r="C8" s="7" cm="1">
        <f t="array" ref="C8">INDEX(Cost_of_Goods_Sold,MATCH(1,($B$2=Ticker_Symbol)*(C6=years),0))</f>
        <v>2289000000</v>
      </c>
      <c r="D8" s="7" cm="1">
        <f t="array" ref="D8">INDEX(Cost_of_Goods_Sold,MATCH(1,($B$2=Ticker_Symbol)*(D6=years),0))</f>
        <v>2338000000</v>
      </c>
      <c r="E8" s="7" cm="1">
        <f t="array" ref="E8">INDEX(Cost_of_Goods_Sold,MATCH(1,($B$2=Ticker_Symbol)*(E6=years),0))</f>
        <v>2403000000</v>
      </c>
      <c r="F8" s="7" cm="1">
        <f t="array" ref="F8">INDEX(Cost_of_Goods_Sold,MATCH(1,($B$2=Ticker_Symbol)*(F6=years),0))</f>
        <v>2249000000</v>
      </c>
    </row>
    <row r="9" spans="1:11" x14ac:dyDescent="0.3">
      <c r="B9" t="s">
        <v>578</v>
      </c>
      <c r="C9" s="7">
        <f>C7-C8</f>
        <v>1502000000</v>
      </c>
      <c r="D9" s="7">
        <f t="shared" ref="D9:F9" si="0">D7-D8</f>
        <v>1499000000</v>
      </c>
      <c r="E9" s="7">
        <f t="shared" si="0"/>
        <v>1513000000</v>
      </c>
      <c r="F9" s="7">
        <f t="shared" si="0"/>
        <v>1404000000</v>
      </c>
    </row>
    <row r="10" spans="1:11" x14ac:dyDescent="0.3">
      <c r="B10" t="s">
        <v>5</v>
      </c>
      <c r="C10" s="7" cm="1">
        <f t="array" ref="C10">INDEX(Sales_General_and_Admin,MATCH(1,($B$2=Ticker_Symbol)*(C6=years),0))</f>
        <v>936000000</v>
      </c>
      <c r="D10" s="7" cm="1">
        <f t="array" ref="D10">INDEX(Sales_General_and_Admin,MATCH(1,($B$2=Ticker_Symbol)*(D6=years),0))</f>
        <v>990000000</v>
      </c>
      <c r="E10" s="7" cm="1">
        <f t="array" ref="E10">INDEX(Sales_General_and_Admin,MATCH(1,($B$2=Ticker_Symbol)*(E6=years),0))</f>
        <v>920000000</v>
      </c>
      <c r="F10" s="7" cm="1">
        <f t="array" ref="F10">INDEX(Sales_General_and_Admin,MATCH(1,($B$2=Ticker_Symbol)*(F6=years),0))</f>
        <v>854000000</v>
      </c>
      <c r="H10" s="9"/>
      <c r="I10" s="9"/>
      <c r="J10" s="9"/>
      <c r="K10" s="9"/>
    </row>
    <row r="11" spans="1:11" x14ac:dyDescent="0.3">
      <c r="B11" t="s">
        <v>6</v>
      </c>
      <c r="C11" s="7" cm="1">
        <f t="array" ref="C11">INDEX(Research_and_Development,MATCH(1,($B$2=Ticker_Symbol)*(C6=years),0))</f>
        <v>106000000</v>
      </c>
      <c r="D11" s="7" cm="1">
        <f t="array" ref="D11">INDEX(Research_and_Development,MATCH(1,($B$2=Ticker_Symbol)*(D6=years),0))</f>
        <v>104000000</v>
      </c>
      <c r="E11" s="7" cm="1">
        <f t="array" ref="E11">INDEX(Research_and_Development,MATCH(1,($B$2=Ticker_Symbol)*(E6=years),0))</f>
        <v>104000000</v>
      </c>
      <c r="F11" s="7" cm="1">
        <f t="array" ref="F11">INDEX(Research_and_Development,MATCH(1,($B$2=Ticker_Symbol)*(F6=years),0))</f>
        <v>95000000</v>
      </c>
    </row>
    <row r="12" spans="1:11" x14ac:dyDescent="0.3">
      <c r="B12" t="s">
        <v>7</v>
      </c>
      <c r="C12" s="7" t="str" cm="1">
        <f t="array" ref="C12">INDEX(Other_Operating_Items,MATCH(1,($B$2=Ticker_Symbol)*(C6=years),0))</f>
        <v xml:space="preserve"> $-   </v>
      </c>
      <c r="D12" s="7" t="str" cm="1">
        <f t="array" ref="D12">INDEX(Other_Operating_Items,MATCH(1,($B$2=Ticker_Symbol)*(D6=years),0))</f>
        <v xml:space="preserve"> $-   </v>
      </c>
      <c r="E12" s="7" t="str" cm="1">
        <f t="array" ref="E12">INDEX(Other_Operating_Items,MATCH(1,($B$2=Ticker_Symbol)*(E6=years),0))</f>
        <v xml:space="preserve"> $-   </v>
      </c>
      <c r="F12" s="7" t="str" cm="1">
        <f t="array" ref="F12">INDEX(Other_Operating_Items,MATCH(1,($B$2=Ticker_Symbol)*(F6=years),0))</f>
        <v xml:space="preserve"> $-   </v>
      </c>
    </row>
    <row r="13" spans="1:11" x14ac:dyDescent="0.3">
      <c r="B13" t="s">
        <v>577</v>
      </c>
      <c r="C13" s="7">
        <f>IF('task-2 note'!I411=1,C12+C11+C10,IF('task-2 note'!J411=2,C11+C10,IF('task-2 note'!K411=3,C10+C12,IF('task-2 note'!L411=4,C10))))</f>
        <v>1042000000</v>
      </c>
      <c r="D13" s="7">
        <f>IF('task-2 note'!I411=1,D12+D11+D10,IF('task-2 note'!J411=2,D11+D10,IF('task-2 note'!K411=3,D10+D12,IF('task-2 note'!L411=4,D10))))</f>
        <v>1094000000</v>
      </c>
      <c r="E13" s="7">
        <f>IF('task-2 note'!I411=1,E12+E11+E10,IF('task-2 note'!J411=2,E11+E10,IF('task-2 note'!K411=3,E10+E12,IF('task-2 note'!L411=4,E10))))</f>
        <v>1024000000</v>
      </c>
      <c r="F13" s="7">
        <f>IF('task-2 note'!I411=1,F12+F11+F10,IF('task-2 note'!J411=2,F11+F10,IF('task-2 note'!K411=3,F10+F12,IF('task-2 note'!L411=4,F10))))</f>
        <v>949000000</v>
      </c>
    </row>
    <row r="14" spans="1:11" x14ac:dyDescent="0.3">
      <c r="B14" t="s">
        <v>576</v>
      </c>
      <c r="C14" s="7">
        <f>C9-C13</f>
        <v>460000000</v>
      </c>
      <c r="D14" s="7">
        <f t="shared" ref="D14:F14" si="1">D9-D13</f>
        <v>405000000</v>
      </c>
      <c r="E14" s="7">
        <f t="shared" si="1"/>
        <v>489000000</v>
      </c>
      <c r="F14" s="7">
        <f t="shared" si="1"/>
        <v>455000000</v>
      </c>
    </row>
    <row r="16" spans="1:11" x14ac:dyDescent="0.3">
      <c r="C16" s="7"/>
      <c r="D16" s="7"/>
      <c r="E16" s="7"/>
      <c r="F16" s="7"/>
    </row>
    <row r="17" spans="2:6" x14ac:dyDescent="0.3">
      <c r="C17" s="7"/>
    </row>
    <row r="19" spans="2:6" x14ac:dyDescent="0.3">
      <c r="C19" s="7"/>
    </row>
    <row r="21" spans="2:6" ht="20.399999999999999" thickBot="1" x14ac:dyDescent="0.45">
      <c r="C21" s="24" t="s">
        <v>570</v>
      </c>
      <c r="D21" s="24"/>
    </row>
    <row r="22" spans="2:6" ht="15" thickTop="1" x14ac:dyDescent="0.3">
      <c r="B22" s="5" t="s">
        <v>582</v>
      </c>
      <c r="C22" s="5"/>
      <c r="D22" s="5"/>
      <c r="E22" s="5"/>
      <c r="F22" s="5"/>
    </row>
    <row r="23" spans="2:6" x14ac:dyDescent="0.3">
      <c r="C23" s="23" t="s">
        <v>581</v>
      </c>
      <c r="D23" s="23"/>
      <c r="E23" s="23"/>
      <c r="F23" s="23"/>
    </row>
    <row r="24" spans="2:6" x14ac:dyDescent="0.3">
      <c r="C24" s="10" t="s">
        <v>11</v>
      </c>
      <c r="D24" s="10" t="s">
        <v>15</v>
      </c>
      <c r="E24" s="10" t="s">
        <v>16</v>
      </c>
      <c r="F24" s="10" t="s">
        <v>17</v>
      </c>
    </row>
    <row r="25" spans="2:6" x14ac:dyDescent="0.3">
      <c r="B25" t="s">
        <v>580</v>
      </c>
      <c r="C25" s="7">
        <v>3791000000</v>
      </c>
      <c r="D25" s="7">
        <v>3837000000</v>
      </c>
      <c r="E25" s="7">
        <v>3916000000</v>
      </c>
      <c r="F25" s="7">
        <v>3653000000</v>
      </c>
    </row>
    <row r="26" spans="2:6" x14ac:dyDescent="0.3">
      <c r="B26" t="s">
        <v>579</v>
      </c>
      <c r="C26" s="7">
        <v>2289000000</v>
      </c>
      <c r="D26" s="7">
        <v>2338000000</v>
      </c>
      <c r="E26" s="7">
        <v>2403000000</v>
      </c>
      <c r="F26" s="7">
        <v>2249000000</v>
      </c>
    </row>
    <row r="27" spans="2:6" x14ac:dyDescent="0.3">
      <c r="B27" t="s">
        <v>578</v>
      </c>
      <c r="C27" s="7">
        <v>1502000000</v>
      </c>
      <c r="D27" s="7">
        <v>1499000000</v>
      </c>
      <c r="E27" s="7">
        <v>1513000000</v>
      </c>
      <c r="F27" s="7">
        <v>1404000000</v>
      </c>
    </row>
    <row r="28" spans="2:6" x14ac:dyDescent="0.3">
      <c r="B28" t="s">
        <v>5</v>
      </c>
      <c r="C28" s="7">
        <v>936000000</v>
      </c>
      <c r="D28" s="7">
        <v>990000000</v>
      </c>
      <c r="E28" s="7">
        <v>920000000</v>
      </c>
      <c r="F28" s="7">
        <v>854000000</v>
      </c>
    </row>
    <row r="29" spans="2:6" x14ac:dyDescent="0.3">
      <c r="B29" t="s">
        <v>6</v>
      </c>
      <c r="C29" s="7">
        <v>106000000</v>
      </c>
      <c r="D29" s="7">
        <v>104000000</v>
      </c>
      <c r="E29" s="7">
        <v>104000000</v>
      </c>
      <c r="F29" s="7">
        <v>95000000</v>
      </c>
    </row>
    <row r="30" spans="2:6" x14ac:dyDescent="0.3">
      <c r="B30" t="s">
        <v>7</v>
      </c>
      <c r="C30" s="7" t="s">
        <v>12</v>
      </c>
      <c r="D30" s="7" t="s">
        <v>12</v>
      </c>
      <c r="E30" s="7" t="s">
        <v>12</v>
      </c>
      <c r="F30" s="7" t="s">
        <v>12</v>
      </c>
    </row>
    <row r="31" spans="2:6" x14ac:dyDescent="0.3">
      <c r="B31" t="s">
        <v>577</v>
      </c>
      <c r="C31" s="7">
        <v>1042000000</v>
      </c>
      <c r="D31" s="7">
        <v>1094000000</v>
      </c>
      <c r="E31" s="7">
        <v>1024000000</v>
      </c>
      <c r="F31" s="7">
        <v>949000000</v>
      </c>
    </row>
    <row r="32" spans="2:6" x14ac:dyDescent="0.3">
      <c r="B32" t="s">
        <v>576</v>
      </c>
      <c r="C32" s="7">
        <v>460000000</v>
      </c>
      <c r="D32" s="7">
        <v>405000000</v>
      </c>
      <c r="E32" s="7">
        <v>489000000</v>
      </c>
      <c r="F32" s="7">
        <v>455000000</v>
      </c>
    </row>
  </sheetData>
  <mergeCells count="3">
    <mergeCell ref="C5:F5"/>
    <mergeCell ref="C23:F23"/>
    <mergeCell ref="C21:D21"/>
  </mergeCells>
  <pageMargins left="0.7" right="0.7" top="0.75" bottom="0.75" header="0.3" footer="0.3"/>
  <pageSetup scale="72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300-000000000000}">
          <x14:formula1>
            <xm:f>'task-2 note'!$C$4:$C$433</xm:f>
          </x14:formula1>
          <xm:sqref>B2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L435"/>
  <sheetViews>
    <sheetView workbookViewId="0">
      <selection activeCell="E437" sqref="E437"/>
    </sheetView>
  </sheetViews>
  <sheetFormatPr defaultRowHeight="14.4" x14ac:dyDescent="0.3"/>
  <cols>
    <col min="1" max="1" width="12.5546875" bestFit="1" customWidth="1"/>
  </cols>
  <sheetData>
    <row r="3" spans="1:3" x14ac:dyDescent="0.3">
      <c r="A3" s="3" t="s">
        <v>584</v>
      </c>
    </row>
    <row r="4" spans="1:3" x14ac:dyDescent="0.3">
      <c r="A4" s="4" t="s">
        <v>394</v>
      </c>
      <c r="C4" s="4" t="s">
        <v>394</v>
      </c>
    </row>
    <row r="5" spans="1:3" x14ac:dyDescent="0.3">
      <c r="A5" s="4" t="s">
        <v>372</v>
      </c>
      <c r="C5" s="4" t="s">
        <v>372</v>
      </c>
    </row>
    <row r="6" spans="1:3" x14ac:dyDescent="0.3">
      <c r="A6" s="4" t="s">
        <v>415</v>
      </c>
      <c r="C6" s="4" t="s">
        <v>415</v>
      </c>
    </row>
    <row r="7" spans="1:3" x14ac:dyDescent="0.3">
      <c r="A7" s="4" t="s">
        <v>10</v>
      </c>
      <c r="C7" s="4" t="s">
        <v>10</v>
      </c>
    </row>
    <row r="8" spans="1:3" x14ac:dyDescent="0.3">
      <c r="A8" s="4" t="s">
        <v>18</v>
      </c>
      <c r="C8" s="4" t="s">
        <v>18</v>
      </c>
    </row>
    <row r="9" spans="1:3" x14ac:dyDescent="0.3">
      <c r="A9" s="4" t="s">
        <v>21</v>
      </c>
      <c r="C9" s="4" t="s">
        <v>21</v>
      </c>
    </row>
    <row r="10" spans="1:3" x14ac:dyDescent="0.3">
      <c r="A10" s="4" t="s">
        <v>24</v>
      </c>
      <c r="C10" s="4" t="s">
        <v>24</v>
      </c>
    </row>
    <row r="11" spans="1:3" x14ac:dyDescent="0.3">
      <c r="A11" s="4" t="s">
        <v>27</v>
      </c>
      <c r="C11" s="4" t="s">
        <v>27</v>
      </c>
    </row>
    <row r="12" spans="1:3" x14ac:dyDescent="0.3">
      <c r="A12" s="4" t="s">
        <v>29</v>
      </c>
      <c r="C12" s="4" t="s">
        <v>29</v>
      </c>
    </row>
    <row r="13" spans="1:3" x14ac:dyDescent="0.3">
      <c r="A13" s="4" t="s">
        <v>31</v>
      </c>
      <c r="C13" s="4" t="s">
        <v>31</v>
      </c>
    </row>
    <row r="14" spans="1:3" x14ac:dyDescent="0.3">
      <c r="A14" s="4" t="s">
        <v>33</v>
      </c>
      <c r="C14" s="4" t="s">
        <v>33</v>
      </c>
    </row>
    <row r="15" spans="1:3" x14ac:dyDescent="0.3">
      <c r="A15" s="4" t="s">
        <v>35</v>
      </c>
      <c r="C15" s="4" t="s">
        <v>35</v>
      </c>
    </row>
    <row r="16" spans="1:3" x14ac:dyDescent="0.3">
      <c r="A16" s="4" t="s">
        <v>38</v>
      </c>
      <c r="C16" s="4" t="s">
        <v>38</v>
      </c>
    </row>
    <row r="17" spans="1:3" x14ac:dyDescent="0.3">
      <c r="A17" s="4" t="s">
        <v>40</v>
      </c>
      <c r="C17" s="4" t="s">
        <v>40</v>
      </c>
    </row>
    <row r="18" spans="1:3" x14ac:dyDescent="0.3">
      <c r="A18" s="4" t="s">
        <v>41</v>
      </c>
      <c r="C18" s="4" t="s">
        <v>41</v>
      </c>
    </row>
    <row r="19" spans="1:3" x14ac:dyDescent="0.3">
      <c r="A19" s="4" t="s">
        <v>44</v>
      </c>
      <c r="C19" s="4" t="s">
        <v>44</v>
      </c>
    </row>
    <row r="20" spans="1:3" x14ac:dyDescent="0.3">
      <c r="A20" s="4" t="s">
        <v>46</v>
      </c>
      <c r="C20" s="4" t="s">
        <v>46</v>
      </c>
    </row>
    <row r="21" spans="1:3" x14ac:dyDescent="0.3">
      <c r="A21" s="4" t="s">
        <v>49</v>
      </c>
      <c r="C21" s="4" t="s">
        <v>49</v>
      </c>
    </row>
    <row r="22" spans="1:3" x14ac:dyDescent="0.3">
      <c r="A22" s="4" t="s">
        <v>51</v>
      </c>
      <c r="C22" s="4" t="s">
        <v>51</v>
      </c>
    </row>
    <row r="23" spans="1:3" x14ac:dyDescent="0.3">
      <c r="A23" s="4" t="s">
        <v>54</v>
      </c>
      <c r="C23" s="4" t="s">
        <v>54</v>
      </c>
    </row>
    <row r="24" spans="1:3" x14ac:dyDescent="0.3">
      <c r="A24" s="4" t="s">
        <v>56</v>
      </c>
      <c r="C24" s="4" t="s">
        <v>56</v>
      </c>
    </row>
    <row r="25" spans="1:3" x14ac:dyDescent="0.3">
      <c r="A25" s="4" t="s">
        <v>58</v>
      </c>
      <c r="C25" s="4" t="s">
        <v>58</v>
      </c>
    </row>
    <row r="26" spans="1:3" x14ac:dyDescent="0.3">
      <c r="A26" s="4" t="s">
        <v>61</v>
      </c>
      <c r="C26" s="4" t="s">
        <v>61</v>
      </c>
    </row>
    <row r="27" spans="1:3" x14ac:dyDescent="0.3">
      <c r="A27" s="4" t="s">
        <v>62</v>
      </c>
      <c r="C27" s="4" t="s">
        <v>62</v>
      </c>
    </row>
    <row r="28" spans="1:3" x14ac:dyDescent="0.3">
      <c r="A28" s="4" t="s">
        <v>63</v>
      </c>
      <c r="C28" s="4" t="s">
        <v>63</v>
      </c>
    </row>
    <row r="29" spans="1:3" x14ac:dyDescent="0.3">
      <c r="A29" s="4" t="s">
        <v>65</v>
      </c>
      <c r="C29" s="4" t="s">
        <v>65</v>
      </c>
    </row>
    <row r="30" spans="1:3" x14ac:dyDescent="0.3">
      <c r="A30" s="4" t="s">
        <v>67</v>
      </c>
      <c r="C30" s="4" t="s">
        <v>67</v>
      </c>
    </row>
    <row r="31" spans="1:3" x14ac:dyDescent="0.3">
      <c r="A31" s="4" t="s">
        <v>69</v>
      </c>
      <c r="C31" s="4" t="s">
        <v>69</v>
      </c>
    </row>
    <row r="32" spans="1:3" x14ac:dyDescent="0.3">
      <c r="A32" s="4" t="s">
        <v>71</v>
      </c>
      <c r="C32" s="4" t="s">
        <v>71</v>
      </c>
    </row>
    <row r="33" spans="1:3" x14ac:dyDescent="0.3">
      <c r="A33" s="4" t="s">
        <v>72</v>
      </c>
      <c r="C33" s="4" t="s">
        <v>72</v>
      </c>
    </row>
    <row r="34" spans="1:3" x14ac:dyDescent="0.3">
      <c r="A34" s="4" t="s">
        <v>74</v>
      </c>
      <c r="C34" s="4" t="s">
        <v>74</v>
      </c>
    </row>
    <row r="35" spans="1:3" x14ac:dyDescent="0.3">
      <c r="A35" s="4" t="s">
        <v>76</v>
      </c>
      <c r="C35" s="4" t="s">
        <v>76</v>
      </c>
    </row>
    <row r="36" spans="1:3" x14ac:dyDescent="0.3">
      <c r="A36" s="4" t="s">
        <v>78</v>
      </c>
      <c r="C36" s="4" t="s">
        <v>78</v>
      </c>
    </row>
    <row r="37" spans="1:3" x14ac:dyDescent="0.3">
      <c r="A37" s="4" t="s">
        <v>80</v>
      </c>
      <c r="C37" s="4" t="s">
        <v>80</v>
      </c>
    </row>
    <row r="38" spans="1:3" x14ac:dyDescent="0.3">
      <c r="A38" s="4" t="s">
        <v>82</v>
      </c>
      <c r="C38" s="4" t="s">
        <v>82</v>
      </c>
    </row>
    <row r="39" spans="1:3" x14ac:dyDescent="0.3">
      <c r="A39" s="4" t="s">
        <v>85</v>
      </c>
      <c r="C39" s="4" t="s">
        <v>85</v>
      </c>
    </row>
    <row r="40" spans="1:3" x14ac:dyDescent="0.3">
      <c r="A40" s="4" t="s">
        <v>86</v>
      </c>
      <c r="C40" s="4" t="s">
        <v>86</v>
      </c>
    </row>
    <row r="41" spans="1:3" x14ac:dyDescent="0.3">
      <c r="A41" s="4" t="s">
        <v>88</v>
      </c>
      <c r="C41" s="4" t="s">
        <v>88</v>
      </c>
    </row>
    <row r="42" spans="1:3" x14ac:dyDescent="0.3">
      <c r="A42" s="4" t="s">
        <v>90</v>
      </c>
      <c r="C42" s="4" t="s">
        <v>90</v>
      </c>
    </row>
    <row r="43" spans="1:3" x14ac:dyDescent="0.3">
      <c r="A43" s="4" t="s">
        <v>92</v>
      </c>
      <c r="C43" s="4" t="s">
        <v>92</v>
      </c>
    </row>
    <row r="44" spans="1:3" x14ac:dyDescent="0.3">
      <c r="A44" s="4" t="s">
        <v>94</v>
      </c>
      <c r="C44" s="4" t="s">
        <v>94</v>
      </c>
    </row>
    <row r="45" spans="1:3" x14ac:dyDescent="0.3">
      <c r="A45" s="4" t="s">
        <v>95</v>
      </c>
      <c r="C45" s="4" t="s">
        <v>95</v>
      </c>
    </row>
    <row r="46" spans="1:3" x14ac:dyDescent="0.3">
      <c r="A46" s="4" t="s">
        <v>97</v>
      </c>
      <c r="C46" s="4" t="s">
        <v>97</v>
      </c>
    </row>
    <row r="47" spans="1:3" x14ac:dyDescent="0.3">
      <c r="A47" s="4" t="s">
        <v>99</v>
      </c>
      <c r="C47" s="4" t="s">
        <v>99</v>
      </c>
    </row>
    <row r="48" spans="1:3" x14ac:dyDescent="0.3">
      <c r="A48" s="4" t="s">
        <v>101</v>
      </c>
      <c r="C48" s="4" t="s">
        <v>101</v>
      </c>
    </row>
    <row r="49" spans="1:3" x14ac:dyDescent="0.3">
      <c r="A49" s="4" t="s">
        <v>102</v>
      </c>
      <c r="C49" s="4" t="s">
        <v>102</v>
      </c>
    </row>
    <row r="50" spans="1:3" x14ac:dyDescent="0.3">
      <c r="A50" s="4" t="s">
        <v>103</v>
      </c>
      <c r="C50" s="4" t="s">
        <v>103</v>
      </c>
    </row>
    <row r="51" spans="1:3" x14ac:dyDescent="0.3">
      <c r="A51" s="4" t="s">
        <v>104</v>
      </c>
      <c r="C51" s="4" t="s">
        <v>104</v>
      </c>
    </row>
    <row r="52" spans="1:3" x14ac:dyDescent="0.3">
      <c r="A52" s="4" t="s">
        <v>106</v>
      </c>
      <c r="C52" s="4" t="s">
        <v>106</v>
      </c>
    </row>
    <row r="53" spans="1:3" x14ac:dyDescent="0.3">
      <c r="A53" s="4" t="s">
        <v>107</v>
      </c>
      <c r="C53" s="4" t="s">
        <v>107</v>
      </c>
    </row>
    <row r="54" spans="1:3" x14ac:dyDescent="0.3">
      <c r="A54" s="4" t="s">
        <v>108</v>
      </c>
      <c r="C54" s="4" t="s">
        <v>108</v>
      </c>
    </row>
    <row r="55" spans="1:3" x14ac:dyDescent="0.3">
      <c r="A55" s="4" t="s">
        <v>109</v>
      </c>
      <c r="C55" s="4" t="s">
        <v>109</v>
      </c>
    </row>
    <row r="56" spans="1:3" x14ac:dyDescent="0.3">
      <c r="A56" s="4" t="s">
        <v>111</v>
      </c>
      <c r="C56" s="4" t="s">
        <v>111</v>
      </c>
    </row>
    <row r="57" spans="1:3" x14ac:dyDescent="0.3">
      <c r="A57" s="4" t="s">
        <v>112</v>
      </c>
      <c r="C57" s="4" t="s">
        <v>112</v>
      </c>
    </row>
    <row r="58" spans="1:3" x14ac:dyDescent="0.3">
      <c r="A58" s="4" t="s">
        <v>113</v>
      </c>
      <c r="C58" s="4" t="s">
        <v>113</v>
      </c>
    </row>
    <row r="59" spans="1:3" x14ac:dyDescent="0.3">
      <c r="A59" s="4" t="s">
        <v>115</v>
      </c>
      <c r="C59" s="4" t="s">
        <v>115</v>
      </c>
    </row>
    <row r="60" spans="1:3" x14ac:dyDescent="0.3">
      <c r="A60" s="4" t="s">
        <v>116</v>
      </c>
      <c r="C60" s="4" t="s">
        <v>116</v>
      </c>
    </row>
    <row r="61" spans="1:3" x14ac:dyDescent="0.3">
      <c r="A61" s="4" t="s">
        <v>118</v>
      </c>
      <c r="C61" s="4" t="s">
        <v>118</v>
      </c>
    </row>
    <row r="62" spans="1:3" x14ac:dyDescent="0.3">
      <c r="A62" s="4" t="s">
        <v>119</v>
      </c>
      <c r="C62" s="4" t="s">
        <v>119</v>
      </c>
    </row>
    <row r="63" spans="1:3" x14ac:dyDescent="0.3">
      <c r="A63" s="4" t="s">
        <v>120</v>
      </c>
      <c r="C63" s="4" t="s">
        <v>120</v>
      </c>
    </row>
    <row r="64" spans="1:3" x14ac:dyDescent="0.3">
      <c r="A64" s="4" t="s">
        <v>122</v>
      </c>
      <c r="C64" s="4" t="s">
        <v>122</v>
      </c>
    </row>
    <row r="65" spans="1:3" x14ac:dyDescent="0.3">
      <c r="A65" s="4" t="s">
        <v>123</v>
      </c>
      <c r="C65" s="4" t="s">
        <v>123</v>
      </c>
    </row>
    <row r="66" spans="1:3" x14ac:dyDescent="0.3">
      <c r="A66" s="4" t="s">
        <v>125</v>
      </c>
      <c r="C66" s="4" t="s">
        <v>125</v>
      </c>
    </row>
    <row r="67" spans="1:3" x14ac:dyDescent="0.3">
      <c r="A67" s="4" t="s">
        <v>126</v>
      </c>
      <c r="C67" s="4" t="s">
        <v>126</v>
      </c>
    </row>
    <row r="68" spans="1:3" x14ac:dyDescent="0.3">
      <c r="A68" s="4" t="s">
        <v>128</v>
      </c>
      <c r="C68" s="4" t="s">
        <v>128</v>
      </c>
    </row>
    <row r="69" spans="1:3" x14ac:dyDescent="0.3">
      <c r="A69" s="4" t="s">
        <v>129</v>
      </c>
      <c r="C69" s="4" t="s">
        <v>129</v>
      </c>
    </row>
    <row r="70" spans="1:3" x14ac:dyDescent="0.3">
      <c r="A70" s="4" t="s">
        <v>131</v>
      </c>
      <c r="C70" s="4" t="s">
        <v>131</v>
      </c>
    </row>
    <row r="71" spans="1:3" x14ac:dyDescent="0.3">
      <c r="A71" s="4" t="s">
        <v>132</v>
      </c>
      <c r="C71" s="4" t="s">
        <v>132</v>
      </c>
    </row>
    <row r="72" spans="1:3" x14ac:dyDescent="0.3">
      <c r="A72" s="4" t="s">
        <v>134</v>
      </c>
      <c r="C72" s="4" t="s">
        <v>134</v>
      </c>
    </row>
    <row r="73" spans="1:3" x14ac:dyDescent="0.3">
      <c r="A73" s="4" t="s">
        <v>135</v>
      </c>
      <c r="C73" s="4" t="s">
        <v>135</v>
      </c>
    </row>
    <row r="74" spans="1:3" x14ac:dyDescent="0.3">
      <c r="A74" s="4" t="s">
        <v>137</v>
      </c>
      <c r="C74" s="4" t="s">
        <v>137</v>
      </c>
    </row>
    <row r="75" spans="1:3" x14ac:dyDescent="0.3">
      <c r="A75" s="4" t="s">
        <v>139</v>
      </c>
      <c r="C75" s="4" t="s">
        <v>139</v>
      </c>
    </row>
    <row r="76" spans="1:3" x14ac:dyDescent="0.3">
      <c r="A76" s="4" t="s">
        <v>141</v>
      </c>
      <c r="C76" s="4" t="s">
        <v>141</v>
      </c>
    </row>
    <row r="77" spans="1:3" x14ac:dyDescent="0.3">
      <c r="A77" s="4" t="s">
        <v>143</v>
      </c>
      <c r="C77" s="4" t="s">
        <v>143</v>
      </c>
    </row>
    <row r="78" spans="1:3" x14ac:dyDescent="0.3">
      <c r="A78" s="4" t="s">
        <v>145</v>
      </c>
      <c r="C78" s="4" t="s">
        <v>145</v>
      </c>
    </row>
    <row r="79" spans="1:3" x14ac:dyDescent="0.3">
      <c r="A79" s="4" t="s">
        <v>147</v>
      </c>
      <c r="C79" s="4" t="s">
        <v>147</v>
      </c>
    </row>
    <row r="80" spans="1:3" x14ac:dyDescent="0.3">
      <c r="A80" s="4" t="s">
        <v>149</v>
      </c>
      <c r="C80" s="4" t="s">
        <v>149</v>
      </c>
    </row>
    <row r="81" spans="1:3" x14ac:dyDescent="0.3">
      <c r="A81" s="4" t="s">
        <v>150</v>
      </c>
      <c r="C81" s="4" t="s">
        <v>150</v>
      </c>
    </row>
    <row r="82" spans="1:3" x14ac:dyDescent="0.3">
      <c r="A82" s="4" t="s">
        <v>151</v>
      </c>
      <c r="C82" s="4" t="s">
        <v>151</v>
      </c>
    </row>
    <row r="83" spans="1:3" x14ac:dyDescent="0.3">
      <c r="A83" s="4" t="s">
        <v>152</v>
      </c>
      <c r="C83" s="4" t="s">
        <v>152</v>
      </c>
    </row>
    <row r="84" spans="1:3" x14ac:dyDescent="0.3">
      <c r="A84" s="4" t="s">
        <v>153</v>
      </c>
      <c r="C84" s="4" t="s">
        <v>153</v>
      </c>
    </row>
    <row r="85" spans="1:3" x14ac:dyDescent="0.3">
      <c r="A85" s="4" t="s">
        <v>154</v>
      </c>
      <c r="C85" s="4" t="s">
        <v>154</v>
      </c>
    </row>
    <row r="86" spans="1:3" x14ac:dyDescent="0.3">
      <c r="A86" s="4" t="s">
        <v>156</v>
      </c>
      <c r="C86" s="4" t="s">
        <v>156</v>
      </c>
    </row>
    <row r="87" spans="1:3" x14ac:dyDescent="0.3">
      <c r="A87" s="4" t="s">
        <v>158</v>
      </c>
      <c r="C87" s="4" t="s">
        <v>158</v>
      </c>
    </row>
    <row r="88" spans="1:3" x14ac:dyDescent="0.3">
      <c r="A88" s="4" t="s">
        <v>159</v>
      </c>
      <c r="C88" s="4" t="s">
        <v>159</v>
      </c>
    </row>
    <row r="89" spans="1:3" x14ac:dyDescent="0.3">
      <c r="A89" s="4" t="s">
        <v>160</v>
      </c>
      <c r="C89" s="4" t="s">
        <v>160</v>
      </c>
    </row>
    <row r="90" spans="1:3" x14ac:dyDescent="0.3">
      <c r="A90" s="4" t="s">
        <v>161</v>
      </c>
      <c r="C90" s="4" t="s">
        <v>161</v>
      </c>
    </row>
    <row r="91" spans="1:3" x14ac:dyDescent="0.3">
      <c r="A91" s="4" t="s">
        <v>162</v>
      </c>
      <c r="C91" s="4" t="s">
        <v>162</v>
      </c>
    </row>
    <row r="92" spans="1:3" x14ac:dyDescent="0.3">
      <c r="A92" s="4" t="s">
        <v>163</v>
      </c>
      <c r="C92" s="4" t="s">
        <v>163</v>
      </c>
    </row>
    <row r="93" spans="1:3" x14ac:dyDescent="0.3">
      <c r="A93" s="4" t="s">
        <v>165</v>
      </c>
      <c r="C93" s="4" t="s">
        <v>165</v>
      </c>
    </row>
    <row r="94" spans="1:3" x14ac:dyDescent="0.3">
      <c r="A94" s="4" t="s">
        <v>167</v>
      </c>
      <c r="C94" s="4" t="s">
        <v>167</v>
      </c>
    </row>
    <row r="95" spans="1:3" x14ac:dyDescent="0.3">
      <c r="A95" s="4" t="s">
        <v>169</v>
      </c>
      <c r="C95" s="4" t="s">
        <v>169</v>
      </c>
    </row>
    <row r="96" spans="1:3" x14ac:dyDescent="0.3">
      <c r="A96" s="4" t="s">
        <v>171</v>
      </c>
      <c r="C96" s="4" t="s">
        <v>171</v>
      </c>
    </row>
    <row r="97" spans="1:3" x14ac:dyDescent="0.3">
      <c r="A97" s="4" t="s">
        <v>172</v>
      </c>
      <c r="C97" s="4" t="s">
        <v>172</v>
      </c>
    </row>
    <row r="98" spans="1:3" x14ac:dyDescent="0.3">
      <c r="A98" s="4" t="s">
        <v>173</v>
      </c>
      <c r="C98" s="4" t="s">
        <v>173</v>
      </c>
    </row>
    <row r="99" spans="1:3" x14ac:dyDescent="0.3">
      <c r="A99" s="4" t="s">
        <v>175</v>
      </c>
      <c r="C99" s="4" t="s">
        <v>175</v>
      </c>
    </row>
    <row r="100" spans="1:3" x14ac:dyDescent="0.3">
      <c r="A100" s="4" t="s">
        <v>177</v>
      </c>
      <c r="C100" s="4" t="s">
        <v>177</v>
      </c>
    </row>
    <row r="101" spans="1:3" x14ac:dyDescent="0.3">
      <c r="A101" s="4" t="s">
        <v>179</v>
      </c>
      <c r="C101" s="4" t="s">
        <v>179</v>
      </c>
    </row>
    <row r="102" spans="1:3" x14ac:dyDescent="0.3">
      <c r="A102" s="4" t="s">
        <v>181</v>
      </c>
      <c r="C102" s="4" t="s">
        <v>181</v>
      </c>
    </row>
    <row r="103" spans="1:3" x14ac:dyDescent="0.3">
      <c r="A103" s="4" t="s">
        <v>184</v>
      </c>
      <c r="C103" s="4" t="s">
        <v>184</v>
      </c>
    </row>
    <row r="104" spans="1:3" x14ac:dyDescent="0.3">
      <c r="A104" s="4" t="s">
        <v>185</v>
      </c>
      <c r="C104" s="4" t="s">
        <v>185</v>
      </c>
    </row>
    <row r="105" spans="1:3" x14ac:dyDescent="0.3">
      <c r="A105" s="4" t="s">
        <v>186</v>
      </c>
      <c r="C105" s="4" t="s">
        <v>186</v>
      </c>
    </row>
    <row r="106" spans="1:3" x14ac:dyDescent="0.3">
      <c r="A106" s="4" t="s">
        <v>188</v>
      </c>
      <c r="C106" s="4" t="s">
        <v>188</v>
      </c>
    </row>
    <row r="107" spans="1:3" x14ac:dyDescent="0.3">
      <c r="A107" s="4" t="s">
        <v>189</v>
      </c>
      <c r="C107" s="4" t="s">
        <v>189</v>
      </c>
    </row>
    <row r="108" spans="1:3" x14ac:dyDescent="0.3">
      <c r="A108" s="4" t="s">
        <v>190</v>
      </c>
      <c r="C108" s="4" t="s">
        <v>190</v>
      </c>
    </row>
    <row r="109" spans="1:3" x14ac:dyDescent="0.3">
      <c r="A109" s="4" t="s">
        <v>191</v>
      </c>
      <c r="C109" s="4" t="s">
        <v>191</v>
      </c>
    </row>
    <row r="110" spans="1:3" x14ac:dyDescent="0.3">
      <c r="A110" s="4" t="s">
        <v>192</v>
      </c>
      <c r="C110" s="4" t="s">
        <v>192</v>
      </c>
    </row>
    <row r="111" spans="1:3" x14ac:dyDescent="0.3">
      <c r="A111" s="4" t="s">
        <v>194</v>
      </c>
      <c r="C111" s="4" t="s">
        <v>194</v>
      </c>
    </row>
    <row r="112" spans="1:3" x14ac:dyDescent="0.3">
      <c r="A112" s="4" t="s">
        <v>195</v>
      </c>
      <c r="C112" s="4" t="s">
        <v>195</v>
      </c>
    </row>
    <row r="113" spans="1:3" x14ac:dyDescent="0.3">
      <c r="A113" s="4" t="s">
        <v>196</v>
      </c>
      <c r="C113" s="4" t="s">
        <v>196</v>
      </c>
    </row>
    <row r="114" spans="1:3" x14ac:dyDescent="0.3">
      <c r="A114" s="4" t="s">
        <v>198</v>
      </c>
      <c r="C114" s="4" t="s">
        <v>198</v>
      </c>
    </row>
    <row r="115" spans="1:3" x14ac:dyDescent="0.3">
      <c r="A115" s="4" t="s">
        <v>200</v>
      </c>
      <c r="C115" s="4" t="s">
        <v>200</v>
      </c>
    </row>
    <row r="116" spans="1:3" x14ac:dyDescent="0.3">
      <c r="A116" s="4" t="s">
        <v>202</v>
      </c>
      <c r="C116" s="4" t="s">
        <v>202</v>
      </c>
    </row>
    <row r="117" spans="1:3" x14ac:dyDescent="0.3">
      <c r="A117" s="4" t="s">
        <v>203</v>
      </c>
      <c r="C117" s="4" t="s">
        <v>203</v>
      </c>
    </row>
    <row r="118" spans="1:3" x14ac:dyDescent="0.3">
      <c r="A118" s="4" t="s">
        <v>205</v>
      </c>
      <c r="C118" s="4" t="s">
        <v>205</v>
      </c>
    </row>
    <row r="119" spans="1:3" x14ac:dyDescent="0.3">
      <c r="A119" s="4" t="s">
        <v>206</v>
      </c>
      <c r="C119" s="4" t="s">
        <v>206</v>
      </c>
    </row>
    <row r="120" spans="1:3" x14ac:dyDescent="0.3">
      <c r="A120" s="4" t="s">
        <v>207</v>
      </c>
      <c r="C120" s="4" t="s">
        <v>207</v>
      </c>
    </row>
    <row r="121" spans="1:3" x14ac:dyDescent="0.3">
      <c r="A121" s="4" t="s">
        <v>208</v>
      </c>
      <c r="C121" s="4" t="s">
        <v>208</v>
      </c>
    </row>
    <row r="122" spans="1:3" x14ac:dyDescent="0.3">
      <c r="A122" s="4" t="s">
        <v>209</v>
      </c>
      <c r="C122" s="4" t="s">
        <v>209</v>
      </c>
    </row>
    <row r="123" spans="1:3" x14ac:dyDescent="0.3">
      <c r="A123" s="4" t="s">
        <v>210</v>
      </c>
      <c r="C123" s="4" t="s">
        <v>210</v>
      </c>
    </row>
    <row r="124" spans="1:3" x14ac:dyDescent="0.3">
      <c r="A124" s="4" t="s">
        <v>212</v>
      </c>
      <c r="C124" s="4" t="s">
        <v>212</v>
      </c>
    </row>
    <row r="125" spans="1:3" x14ac:dyDescent="0.3">
      <c r="A125" s="4" t="s">
        <v>213</v>
      </c>
      <c r="C125" s="4" t="s">
        <v>213</v>
      </c>
    </row>
    <row r="126" spans="1:3" x14ac:dyDescent="0.3">
      <c r="A126" s="4" t="s">
        <v>215</v>
      </c>
      <c r="C126" s="4" t="s">
        <v>215</v>
      </c>
    </row>
    <row r="127" spans="1:3" x14ac:dyDescent="0.3">
      <c r="A127" s="4" t="s">
        <v>216</v>
      </c>
      <c r="C127" s="4" t="s">
        <v>216</v>
      </c>
    </row>
    <row r="128" spans="1:3" x14ac:dyDescent="0.3">
      <c r="A128" s="4" t="s">
        <v>217</v>
      </c>
      <c r="C128" s="4" t="s">
        <v>217</v>
      </c>
    </row>
    <row r="129" spans="1:3" x14ac:dyDescent="0.3">
      <c r="A129" s="4" t="s">
        <v>218</v>
      </c>
      <c r="C129" s="4" t="s">
        <v>218</v>
      </c>
    </row>
    <row r="130" spans="1:3" x14ac:dyDescent="0.3">
      <c r="A130" s="4" t="s">
        <v>219</v>
      </c>
      <c r="C130" s="4" t="s">
        <v>219</v>
      </c>
    </row>
    <row r="131" spans="1:3" x14ac:dyDescent="0.3">
      <c r="A131" s="4" t="s">
        <v>220</v>
      </c>
      <c r="C131" s="4" t="s">
        <v>220</v>
      </c>
    </row>
    <row r="132" spans="1:3" x14ac:dyDescent="0.3">
      <c r="A132" s="4" t="s">
        <v>221</v>
      </c>
      <c r="C132" s="4" t="s">
        <v>221</v>
      </c>
    </row>
    <row r="133" spans="1:3" x14ac:dyDescent="0.3">
      <c r="A133" s="4" t="s">
        <v>222</v>
      </c>
      <c r="C133" s="4" t="s">
        <v>222</v>
      </c>
    </row>
    <row r="134" spans="1:3" x14ac:dyDescent="0.3">
      <c r="A134" s="4" t="s">
        <v>223</v>
      </c>
      <c r="C134" s="4" t="s">
        <v>223</v>
      </c>
    </row>
    <row r="135" spans="1:3" x14ac:dyDescent="0.3">
      <c r="A135" s="4" t="s">
        <v>224</v>
      </c>
      <c r="C135" s="4" t="s">
        <v>224</v>
      </c>
    </row>
    <row r="136" spans="1:3" x14ac:dyDescent="0.3">
      <c r="A136" s="4" t="s">
        <v>225</v>
      </c>
      <c r="C136" s="4" t="s">
        <v>225</v>
      </c>
    </row>
    <row r="137" spans="1:3" x14ac:dyDescent="0.3">
      <c r="A137" s="4" t="s">
        <v>226</v>
      </c>
      <c r="C137" s="4" t="s">
        <v>226</v>
      </c>
    </row>
    <row r="138" spans="1:3" x14ac:dyDescent="0.3">
      <c r="A138" s="4" t="s">
        <v>227</v>
      </c>
      <c r="C138" s="4" t="s">
        <v>227</v>
      </c>
    </row>
    <row r="139" spans="1:3" x14ac:dyDescent="0.3">
      <c r="A139" s="4" t="s">
        <v>228</v>
      </c>
      <c r="C139" s="4" t="s">
        <v>228</v>
      </c>
    </row>
    <row r="140" spans="1:3" x14ac:dyDescent="0.3">
      <c r="A140" s="4" t="s">
        <v>229</v>
      </c>
      <c r="C140" s="4" t="s">
        <v>229</v>
      </c>
    </row>
    <row r="141" spans="1:3" x14ac:dyDescent="0.3">
      <c r="A141" s="4" t="s">
        <v>230</v>
      </c>
      <c r="C141" s="4" t="s">
        <v>230</v>
      </c>
    </row>
    <row r="142" spans="1:3" x14ac:dyDescent="0.3">
      <c r="A142" s="4" t="s">
        <v>231</v>
      </c>
      <c r="C142" s="4" t="s">
        <v>231</v>
      </c>
    </row>
    <row r="143" spans="1:3" x14ac:dyDescent="0.3">
      <c r="A143" s="4" t="s">
        <v>232</v>
      </c>
      <c r="C143" s="4" t="s">
        <v>232</v>
      </c>
    </row>
    <row r="144" spans="1:3" x14ac:dyDescent="0.3">
      <c r="A144" s="4" t="s">
        <v>233</v>
      </c>
      <c r="C144" s="4" t="s">
        <v>233</v>
      </c>
    </row>
    <row r="145" spans="1:3" x14ac:dyDescent="0.3">
      <c r="A145" s="4" t="s">
        <v>235</v>
      </c>
      <c r="C145" s="4" t="s">
        <v>235</v>
      </c>
    </row>
    <row r="146" spans="1:3" x14ac:dyDescent="0.3">
      <c r="A146" s="4" t="s">
        <v>237</v>
      </c>
      <c r="C146" s="4" t="s">
        <v>237</v>
      </c>
    </row>
    <row r="147" spans="1:3" x14ac:dyDescent="0.3">
      <c r="A147" s="4" t="s">
        <v>238</v>
      </c>
      <c r="C147" s="4" t="s">
        <v>238</v>
      </c>
    </row>
    <row r="148" spans="1:3" x14ac:dyDescent="0.3">
      <c r="A148" s="4" t="s">
        <v>239</v>
      </c>
      <c r="C148" s="4" t="s">
        <v>239</v>
      </c>
    </row>
    <row r="149" spans="1:3" x14ac:dyDescent="0.3">
      <c r="A149" s="4" t="s">
        <v>240</v>
      </c>
      <c r="C149" s="4" t="s">
        <v>240</v>
      </c>
    </row>
    <row r="150" spans="1:3" x14ac:dyDescent="0.3">
      <c r="A150" s="4" t="s">
        <v>241</v>
      </c>
      <c r="C150" s="4" t="s">
        <v>241</v>
      </c>
    </row>
    <row r="151" spans="1:3" x14ac:dyDescent="0.3">
      <c r="A151" s="4" t="s">
        <v>242</v>
      </c>
      <c r="C151" s="4" t="s">
        <v>242</v>
      </c>
    </row>
    <row r="152" spans="1:3" x14ac:dyDescent="0.3">
      <c r="A152" s="4" t="s">
        <v>243</v>
      </c>
      <c r="C152" s="4" t="s">
        <v>243</v>
      </c>
    </row>
    <row r="153" spans="1:3" x14ac:dyDescent="0.3">
      <c r="A153" s="4" t="s">
        <v>244</v>
      </c>
      <c r="C153" s="4" t="s">
        <v>244</v>
      </c>
    </row>
    <row r="154" spans="1:3" x14ac:dyDescent="0.3">
      <c r="A154" s="4" t="s">
        <v>246</v>
      </c>
      <c r="C154" s="4" t="s">
        <v>246</v>
      </c>
    </row>
    <row r="155" spans="1:3" x14ac:dyDescent="0.3">
      <c r="A155" s="4" t="s">
        <v>247</v>
      </c>
      <c r="C155" s="4" t="s">
        <v>247</v>
      </c>
    </row>
    <row r="156" spans="1:3" x14ac:dyDescent="0.3">
      <c r="A156" s="4" t="s">
        <v>248</v>
      </c>
      <c r="C156" s="4" t="s">
        <v>248</v>
      </c>
    </row>
    <row r="157" spans="1:3" x14ac:dyDescent="0.3">
      <c r="A157" s="4" t="s">
        <v>249</v>
      </c>
      <c r="C157" s="4" t="s">
        <v>249</v>
      </c>
    </row>
    <row r="158" spans="1:3" x14ac:dyDescent="0.3">
      <c r="A158" s="4" t="s">
        <v>251</v>
      </c>
      <c r="C158" s="4" t="s">
        <v>251</v>
      </c>
    </row>
    <row r="159" spans="1:3" x14ac:dyDescent="0.3">
      <c r="A159" s="4" t="s">
        <v>252</v>
      </c>
      <c r="C159" s="4" t="s">
        <v>252</v>
      </c>
    </row>
    <row r="160" spans="1:3" x14ac:dyDescent="0.3">
      <c r="A160" s="4" t="s">
        <v>253</v>
      </c>
      <c r="C160" s="4" t="s">
        <v>253</v>
      </c>
    </row>
    <row r="161" spans="1:3" x14ac:dyDescent="0.3">
      <c r="A161" s="4" t="s">
        <v>254</v>
      </c>
      <c r="C161" s="4" t="s">
        <v>254</v>
      </c>
    </row>
    <row r="162" spans="1:3" x14ac:dyDescent="0.3">
      <c r="A162" s="4" t="s">
        <v>255</v>
      </c>
      <c r="C162" s="4" t="s">
        <v>255</v>
      </c>
    </row>
    <row r="163" spans="1:3" x14ac:dyDescent="0.3">
      <c r="A163" s="4" t="s">
        <v>256</v>
      </c>
      <c r="C163" s="4" t="s">
        <v>256</v>
      </c>
    </row>
    <row r="164" spans="1:3" x14ac:dyDescent="0.3">
      <c r="A164" s="4" t="s">
        <v>258</v>
      </c>
      <c r="C164" s="4" t="s">
        <v>258</v>
      </c>
    </row>
    <row r="165" spans="1:3" x14ac:dyDescent="0.3">
      <c r="A165" s="4" t="s">
        <v>260</v>
      </c>
      <c r="C165" s="4" t="s">
        <v>260</v>
      </c>
    </row>
    <row r="166" spans="1:3" x14ac:dyDescent="0.3">
      <c r="A166" s="4" t="s">
        <v>262</v>
      </c>
      <c r="C166" s="4" t="s">
        <v>262</v>
      </c>
    </row>
    <row r="167" spans="1:3" x14ac:dyDescent="0.3">
      <c r="A167" s="4" t="s">
        <v>263</v>
      </c>
      <c r="C167" s="4" t="s">
        <v>263</v>
      </c>
    </row>
    <row r="168" spans="1:3" x14ac:dyDescent="0.3">
      <c r="A168" s="4" t="s">
        <v>264</v>
      </c>
      <c r="C168" s="4" t="s">
        <v>264</v>
      </c>
    </row>
    <row r="169" spans="1:3" x14ac:dyDescent="0.3">
      <c r="A169" s="4" t="s">
        <v>266</v>
      </c>
      <c r="C169" s="4" t="s">
        <v>266</v>
      </c>
    </row>
    <row r="170" spans="1:3" x14ac:dyDescent="0.3">
      <c r="A170" s="4" t="s">
        <v>267</v>
      </c>
      <c r="C170" s="4" t="s">
        <v>267</v>
      </c>
    </row>
    <row r="171" spans="1:3" x14ac:dyDescent="0.3">
      <c r="A171" s="4" t="s">
        <v>268</v>
      </c>
      <c r="C171" s="4" t="s">
        <v>268</v>
      </c>
    </row>
    <row r="172" spans="1:3" x14ac:dyDescent="0.3">
      <c r="A172" s="4" t="s">
        <v>269</v>
      </c>
      <c r="C172" s="4" t="s">
        <v>269</v>
      </c>
    </row>
    <row r="173" spans="1:3" x14ac:dyDescent="0.3">
      <c r="A173" s="4" t="s">
        <v>270</v>
      </c>
      <c r="C173" s="4" t="s">
        <v>270</v>
      </c>
    </row>
    <row r="174" spans="1:3" x14ac:dyDescent="0.3">
      <c r="A174" s="4" t="s">
        <v>271</v>
      </c>
      <c r="C174" s="4" t="s">
        <v>271</v>
      </c>
    </row>
    <row r="175" spans="1:3" x14ac:dyDescent="0.3">
      <c r="A175" s="4" t="s">
        <v>272</v>
      </c>
      <c r="C175" s="4" t="s">
        <v>272</v>
      </c>
    </row>
    <row r="176" spans="1:3" x14ac:dyDescent="0.3">
      <c r="A176" s="4" t="s">
        <v>273</v>
      </c>
      <c r="C176" s="4" t="s">
        <v>273</v>
      </c>
    </row>
    <row r="177" spans="1:3" x14ac:dyDescent="0.3">
      <c r="A177" s="4" t="s">
        <v>274</v>
      </c>
      <c r="C177" s="4" t="s">
        <v>274</v>
      </c>
    </row>
    <row r="178" spans="1:3" x14ac:dyDescent="0.3">
      <c r="A178" s="4" t="s">
        <v>275</v>
      </c>
      <c r="C178" s="4" t="s">
        <v>275</v>
      </c>
    </row>
    <row r="179" spans="1:3" x14ac:dyDescent="0.3">
      <c r="A179" s="4" t="s">
        <v>276</v>
      </c>
      <c r="C179" s="4" t="s">
        <v>276</v>
      </c>
    </row>
    <row r="180" spans="1:3" x14ac:dyDescent="0.3">
      <c r="A180" s="4" t="s">
        <v>277</v>
      </c>
      <c r="C180" s="4" t="s">
        <v>277</v>
      </c>
    </row>
    <row r="181" spans="1:3" x14ac:dyDescent="0.3">
      <c r="A181" s="4" t="s">
        <v>279</v>
      </c>
      <c r="C181" s="4" t="s">
        <v>279</v>
      </c>
    </row>
    <row r="182" spans="1:3" x14ac:dyDescent="0.3">
      <c r="A182" s="4" t="s">
        <v>281</v>
      </c>
      <c r="C182" s="4" t="s">
        <v>281</v>
      </c>
    </row>
    <row r="183" spans="1:3" x14ac:dyDescent="0.3">
      <c r="A183" s="4" t="s">
        <v>283</v>
      </c>
      <c r="C183" s="4" t="s">
        <v>283</v>
      </c>
    </row>
    <row r="184" spans="1:3" x14ac:dyDescent="0.3">
      <c r="A184" s="4" t="s">
        <v>284</v>
      </c>
      <c r="C184" s="4" t="s">
        <v>284</v>
      </c>
    </row>
    <row r="185" spans="1:3" x14ac:dyDescent="0.3">
      <c r="A185" s="4" t="s">
        <v>285</v>
      </c>
      <c r="C185" s="4" t="s">
        <v>285</v>
      </c>
    </row>
    <row r="186" spans="1:3" x14ac:dyDescent="0.3">
      <c r="A186" s="4" t="s">
        <v>287</v>
      </c>
      <c r="C186" s="4" t="s">
        <v>287</v>
      </c>
    </row>
    <row r="187" spans="1:3" x14ac:dyDescent="0.3">
      <c r="A187" s="4" t="s">
        <v>288</v>
      </c>
      <c r="C187" s="4" t="s">
        <v>288</v>
      </c>
    </row>
    <row r="188" spans="1:3" x14ac:dyDescent="0.3">
      <c r="A188" s="4" t="s">
        <v>290</v>
      </c>
      <c r="C188" s="4" t="s">
        <v>290</v>
      </c>
    </row>
    <row r="189" spans="1:3" x14ac:dyDescent="0.3">
      <c r="A189" s="4" t="s">
        <v>291</v>
      </c>
      <c r="C189" s="4" t="s">
        <v>291</v>
      </c>
    </row>
    <row r="190" spans="1:3" x14ac:dyDescent="0.3">
      <c r="A190" s="4" t="s">
        <v>292</v>
      </c>
      <c r="C190" s="4" t="s">
        <v>292</v>
      </c>
    </row>
    <row r="191" spans="1:3" x14ac:dyDescent="0.3">
      <c r="A191" s="4" t="s">
        <v>293</v>
      </c>
      <c r="C191" s="4" t="s">
        <v>293</v>
      </c>
    </row>
    <row r="192" spans="1:3" x14ac:dyDescent="0.3">
      <c r="A192" s="4" t="s">
        <v>295</v>
      </c>
      <c r="C192" s="4" t="s">
        <v>295</v>
      </c>
    </row>
    <row r="193" spans="1:3" x14ac:dyDescent="0.3">
      <c r="A193" s="4" t="s">
        <v>296</v>
      </c>
      <c r="C193" s="4" t="s">
        <v>296</v>
      </c>
    </row>
    <row r="194" spans="1:3" x14ac:dyDescent="0.3">
      <c r="A194" s="4" t="s">
        <v>297</v>
      </c>
      <c r="C194" s="4" t="s">
        <v>297</v>
      </c>
    </row>
    <row r="195" spans="1:3" x14ac:dyDescent="0.3">
      <c r="A195" s="4" t="s">
        <v>299</v>
      </c>
      <c r="C195" s="4" t="s">
        <v>299</v>
      </c>
    </row>
    <row r="196" spans="1:3" x14ac:dyDescent="0.3">
      <c r="A196" s="4" t="s">
        <v>300</v>
      </c>
      <c r="C196" s="4" t="s">
        <v>300</v>
      </c>
    </row>
    <row r="197" spans="1:3" x14ac:dyDescent="0.3">
      <c r="A197" s="4" t="s">
        <v>301</v>
      </c>
      <c r="C197" s="4" t="s">
        <v>301</v>
      </c>
    </row>
    <row r="198" spans="1:3" x14ac:dyDescent="0.3">
      <c r="A198" s="4" t="s">
        <v>303</v>
      </c>
      <c r="C198" s="4" t="s">
        <v>303</v>
      </c>
    </row>
    <row r="199" spans="1:3" x14ac:dyDescent="0.3">
      <c r="A199" s="4" t="s">
        <v>305</v>
      </c>
      <c r="C199" s="4" t="s">
        <v>305</v>
      </c>
    </row>
    <row r="200" spans="1:3" x14ac:dyDescent="0.3">
      <c r="A200" s="4" t="s">
        <v>306</v>
      </c>
      <c r="C200" s="4" t="s">
        <v>306</v>
      </c>
    </row>
    <row r="201" spans="1:3" x14ac:dyDescent="0.3">
      <c r="A201" s="4" t="s">
        <v>307</v>
      </c>
      <c r="C201" s="4" t="s">
        <v>307</v>
      </c>
    </row>
    <row r="202" spans="1:3" x14ac:dyDescent="0.3">
      <c r="A202" s="4" t="s">
        <v>308</v>
      </c>
      <c r="C202" s="4" t="s">
        <v>308</v>
      </c>
    </row>
    <row r="203" spans="1:3" x14ac:dyDescent="0.3">
      <c r="A203" s="4" t="s">
        <v>310</v>
      </c>
      <c r="C203" s="4" t="s">
        <v>310</v>
      </c>
    </row>
    <row r="204" spans="1:3" x14ac:dyDescent="0.3">
      <c r="A204" s="4" t="s">
        <v>311</v>
      </c>
      <c r="C204" s="4" t="s">
        <v>311</v>
      </c>
    </row>
    <row r="205" spans="1:3" x14ac:dyDescent="0.3">
      <c r="A205" s="4" t="s">
        <v>312</v>
      </c>
      <c r="C205" s="4" t="s">
        <v>312</v>
      </c>
    </row>
    <row r="206" spans="1:3" x14ac:dyDescent="0.3">
      <c r="A206" s="4" t="s">
        <v>313</v>
      </c>
      <c r="C206" s="4" t="s">
        <v>313</v>
      </c>
    </row>
    <row r="207" spans="1:3" x14ac:dyDescent="0.3">
      <c r="A207" s="4" t="s">
        <v>314</v>
      </c>
      <c r="C207" s="4" t="s">
        <v>314</v>
      </c>
    </row>
    <row r="208" spans="1:3" x14ac:dyDescent="0.3">
      <c r="A208" s="4" t="s">
        <v>315</v>
      </c>
      <c r="C208" s="4" t="s">
        <v>315</v>
      </c>
    </row>
    <row r="209" spans="1:3" x14ac:dyDescent="0.3">
      <c r="A209" s="4" t="s">
        <v>316</v>
      </c>
      <c r="C209" s="4" t="s">
        <v>316</v>
      </c>
    </row>
    <row r="210" spans="1:3" x14ac:dyDescent="0.3">
      <c r="A210" s="4" t="s">
        <v>317</v>
      </c>
      <c r="C210" s="4" t="s">
        <v>317</v>
      </c>
    </row>
    <row r="211" spans="1:3" x14ac:dyDescent="0.3">
      <c r="A211" s="4" t="s">
        <v>319</v>
      </c>
      <c r="C211" s="4" t="s">
        <v>319</v>
      </c>
    </row>
    <row r="212" spans="1:3" x14ac:dyDescent="0.3">
      <c r="A212" s="4" t="s">
        <v>320</v>
      </c>
      <c r="C212" s="4" t="s">
        <v>320</v>
      </c>
    </row>
    <row r="213" spans="1:3" x14ac:dyDescent="0.3">
      <c r="A213" s="4" t="s">
        <v>321</v>
      </c>
      <c r="C213" s="4" t="s">
        <v>321</v>
      </c>
    </row>
    <row r="214" spans="1:3" x14ac:dyDescent="0.3">
      <c r="A214" s="4" t="s">
        <v>322</v>
      </c>
      <c r="C214" s="4" t="s">
        <v>322</v>
      </c>
    </row>
    <row r="215" spans="1:3" x14ac:dyDescent="0.3">
      <c r="A215" s="4" t="s">
        <v>324</v>
      </c>
      <c r="C215" s="4" t="s">
        <v>324</v>
      </c>
    </row>
    <row r="216" spans="1:3" x14ac:dyDescent="0.3">
      <c r="A216" s="4" t="s">
        <v>325</v>
      </c>
      <c r="C216" s="4" t="s">
        <v>325</v>
      </c>
    </row>
    <row r="217" spans="1:3" x14ac:dyDescent="0.3">
      <c r="A217" s="4" t="s">
        <v>326</v>
      </c>
      <c r="C217" s="4" t="s">
        <v>326</v>
      </c>
    </row>
    <row r="218" spans="1:3" x14ac:dyDescent="0.3">
      <c r="A218" s="4" t="s">
        <v>327</v>
      </c>
      <c r="C218" s="4" t="s">
        <v>327</v>
      </c>
    </row>
    <row r="219" spans="1:3" x14ac:dyDescent="0.3">
      <c r="A219" s="4" t="s">
        <v>328</v>
      </c>
      <c r="C219" s="4" t="s">
        <v>328</v>
      </c>
    </row>
    <row r="220" spans="1:3" x14ac:dyDescent="0.3">
      <c r="A220" s="4" t="s">
        <v>330</v>
      </c>
      <c r="C220" s="4" t="s">
        <v>330</v>
      </c>
    </row>
    <row r="221" spans="1:3" x14ac:dyDescent="0.3">
      <c r="A221" s="4" t="s">
        <v>331</v>
      </c>
      <c r="C221" s="4" t="s">
        <v>331</v>
      </c>
    </row>
    <row r="222" spans="1:3" x14ac:dyDescent="0.3">
      <c r="A222" s="4" t="s">
        <v>332</v>
      </c>
      <c r="C222" s="4" t="s">
        <v>332</v>
      </c>
    </row>
    <row r="223" spans="1:3" x14ac:dyDescent="0.3">
      <c r="A223" s="4" t="s">
        <v>333</v>
      </c>
      <c r="C223" s="4" t="s">
        <v>333</v>
      </c>
    </row>
    <row r="224" spans="1:3" x14ac:dyDescent="0.3">
      <c r="A224" s="4" t="s">
        <v>335</v>
      </c>
      <c r="C224" s="4" t="s">
        <v>335</v>
      </c>
    </row>
    <row r="225" spans="1:3" x14ac:dyDescent="0.3">
      <c r="A225" s="4" t="s">
        <v>336</v>
      </c>
      <c r="C225" s="4" t="s">
        <v>336</v>
      </c>
    </row>
    <row r="226" spans="1:3" x14ac:dyDescent="0.3">
      <c r="A226" s="4" t="s">
        <v>337</v>
      </c>
      <c r="C226" s="4" t="s">
        <v>337</v>
      </c>
    </row>
    <row r="227" spans="1:3" x14ac:dyDescent="0.3">
      <c r="A227" s="4" t="s">
        <v>338</v>
      </c>
      <c r="C227" s="4" t="s">
        <v>338</v>
      </c>
    </row>
    <row r="228" spans="1:3" x14ac:dyDescent="0.3">
      <c r="A228" s="4" t="s">
        <v>339</v>
      </c>
      <c r="C228" s="4" t="s">
        <v>339</v>
      </c>
    </row>
    <row r="229" spans="1:3" x14ac:dyDescent="0.3">
      <c r="A229" s="4" t="s">
        <v>340</v>
      </c>
      <c r="C229" s="4" t="s">
        <v>340</v>
      </c>
    </row>
    <row r="230" spans="1:3" x14ac:dyDescent="0.3">
      <c r="A230" s="4" t="s">
        <v>342</v>
      </c>
      <c r="C230" s="4" t="s">
        <v>342</v>
      </c>
    </row>
    <row r="231" spans="1:3" x14ac:dyDescent="0.3">
      <c r="A231" s="4" t="s">
        <v>343</v>
      </c>
      <c r="C231" s="4" t="s">
        <v>343</v>
      </c>
    </row>
    <row r="232" spans="1:3" x14ac:dyDescent="0.3">
      <c r="A232" s="4" t="s">
        <v>344</v>
      </c>
      <c r="C232" s="4" t="s">
        <v>344</v>
      </c>
    </row>
    <row r="233" spans="1:3" x14ac:dyDescent="0.3">
      <c r="A233" s="4" t="s">
        <v>345</v>
      </c>
      <c r="C233" s="4" t="s">
        <v>345</v>
      </c>
    </row>
    <row r="234" spans="1:3" x14ac:dyDescent="0.3">
      <c r="A234" s="4" t="s">
        <v>347</v>
      </c>
      <c r="C234" s="4" t="s">
        <v>347</v>
      </c>
    </row>
    <row r="235" spans="1:3" x14ac:dyDescent="0.3">
      <c r="A235" s="4" t="s">
        <v>348</v>
      </c>
      <c r="C235" s="4" t="s">
        <v>348</v>
      </c>
    </row>
    <row r="236" spans="1:3" x14ac:dyDescent="0.3">
      <c r="A236" s="4" t="s">
        <v>349</v>
      </c>
      <c r="C236" s="4" t="s">
        <v>349</v>
      </c>
    </row>
    <row r="237" spans="1:3" x14ac:dyDescent="0.3">
      <c r="A237" s="4" t="s">
        <v>350</v>
      </c>
      <c r="C237" s="4" t="s">
        <v>350</v>
      </c>
    </row>
    <row r="238" spans="1:3" x14ac:dyDescent="0.3">
      <c r="A238" s="4" t="s">
        <v>351</v>
      </c>
      <c r="C238" s="4" t="s">
        <v>351</v>
      </c>
    </row>
    <row r="239" spans="1:3" x14ac:dyDescent="0.3">
      <c r="A239" s="4" t="s">
        <v>352</v>
      </c>
      <c r="C239" s="4" t="s">
        <v>352</v>
      </c>
    </row>
    <row r="240" spans="1:3" x14ac:dyDescent="0.3">
      <c r="A240" s="4" t="s">
        <v>353</v>
      </c>
      <c r="C240" s="4" t="s">
        <v>353</v>
      </c>
    </row>
    <row r="241" spans="1:3" x14ac:dyDescent="0.3">
      <c r="A241" s="4" t="s">
        <v>355</v>
      </c>
      <c r="C241" s="4" t="s">
        <v>355</v>
      </c>
    </row>
    <row r="242" spans="1:3" x14ac:dyDescent="0.3">
      <c r="A242" s="4" t="s">
        <v>356</v>
      </c>
      <c r="C242" s="4" t="s">
        <v>356</v>
      </c>
    </row>
    <row r="243" spans="1:3" x14ac:dyDescent="0.3">
      <c r="A243" s="4" t="s">
        <v>357</v>
      </c>
      <c r="C243" s="4" t="s">
        <v>357</v>
      </c>
    </row>
    <row r="244" spans="1:3" x14ac:dyDescent="0.3">
      <c r="A244" s="4" t="s">
        <v>358</v>
      </c>
      <c r="C244" s="4" t="s">
        <v>358</v>
      </c>
    </row>
    <row r="245" spans="1:3" x14ac:dyDescent="0.3">
      <c r="A245" s="4" t="s">
        <v>359</v>
      </c>
      <c r="C245" s="4" t="s">
        <v>359</v>
      </c>
    </row>
    <row r="246" spans="1:3" x14ac:dyDescent="0.3">
      <c r="A246" s="4" t="s">
        <v>360</v>
      </c>
      <c r="C246" s="4" t="s">
        <v>360</v>
      </c>
    </row>
    <row r="247" spans="1:3" x14ac:dyDescent="0.3">
      <c r="A247" s="4" t="s">
        <v>361</v>
      </c>
      <c r="C247" s="4" t="s">
        <v>361</v>
      </c>
    </row>
    <row r="248" spans="1:3" x14ac:dyDescent="0.3">
      <c r="A248" s="4" t="s">
        <v>362</v>
      </c>
      <c r="C248" s="4" t="s">
        <v>362</v>
      </c>
    </row>
    <row r="249" spans="1:3" x14ac:dyDescent="0.3">
      <c r="A249" s="4" t="s">
        <v>364</v>
      </c>
      <c r="C249" s="4" t="s">
        <v>364</v>
      </c>
    </row>
    <row r="250" spans="1:3" x14ac:dyDescent="0.3">
      <c r="A250" s="4" t="s">
        <v>365</v>
      </c>
      <c r="C250" s="4" t="s">
        <v>365</v>
      </c>
    </row>
    <row r="251" spans="1:3" x14ac:dyDescent="0.3">
      <c r="A251" s="4" t="s">
        <v>367</v>
      </c>
      <c r="C251" s="4" t="s">
        <v>367</v>
      </c>
    </row>
    <row r="252" spans="1:3" x14ac:dyDescent="0.3">
      <c r="A252" s="4" t="s">
        <v>368</v>
      </c>
      <c r="C252" s="4" t="s">
        <v>368</v>
      </c>
    </row>
    <row r="253" spans="1:3" x14ac:dyDescent="0.3">
      <c r="A253" s="4" t="s">
        <v>369</v>
      </c>
      <c r="C253" s="4" t="s">
        <v>369</v>
      </c>
    </row>
    <row r="254" spans="1:3" x14ac:dyDescent="0.3">
      <c r="A254" s="4" t="s">
        <v>370</v>
      </c>
      <c r="C254" s="4" t="s">
        <v>370</v>
      </c>
    </row>
    <row r="255" spans="1:3" x14ac:dyDescent="0.3">
      <c r="A255" s="4" t="s">
        <v>371</v>
      </c>
      <c r="C255" s="4" t="s">
        <v>371</v>
      </c>
    </row>
    <row r="256" spans="1:3" x14ac:dyDescent="0.3">
      <c r="A256" s="4" t="s">
        <v>373</v>
      </c>
      <c r="C256" s="4" t="s">
        <v>373</v>
      </c>
    </row>
    <row r="257" spans="1:3" x14ac:dyDescent="0.3">
      <c r="A257" s="4" t="s">
        <v>374</v>
      </c>
      <c r="C257" s="4" t="s">
        <v>374</v>
      </c>
    </row>
    <row r="258" spans="1:3" x14ac:dyDescent="0.3">
      <c r="A258" s="4" t="s">
        <v>375</v>
      </c>
      <c r="C258" s="4" t="s">
        <v>375</v>
      </c>
    </row>
    <row r="259" spans="1:3" x14ac:dyDescent="0.3">
      <c r="A259" s="4" t="s">
        <v>376</v>
      </c>
      <c r="C259" s="4" t="s">
        <v>376</v>
      </c>
    </row>
    <row r="260" spans="1:3" x14ac:dyDescent="0.3">
      <c r="A260" s="4" t="s">
        <v>377</v>
      </c>
      <c r="C260" s="4" t="s">
        <v>377</v>
      </c>
    </row>
    <row r="261" spans="1:3" x14ac:dyDescent="0.3">
      <c r="A261" s="4" t="s">
        <v>378</v>
      </c>
      <c r="C261" s="4" t="s">
        <v>378</v>
      </c>
    </row>
    <row r="262" spans="1:3" x14ac:dyDescent="0.3">
      <c r="A262" s="4" t="s">
        <v>380</v>
      </c>
      <c r="C262" s="4" t="s">
        <v>380</v>
      </c>
    </row>
    <row r="263" spans="1:3" x14ac:dyDescent="0.3">
      <c r="A263" s="4" t="s">
        <v>381</v>
      </c>
      <c r="C263" s="4" t="s">
        <v>381</v>
      </c>
    </row>
    <row r="264" spans="1:3" x14ac:dyDescent="0.3">
      <c r="A264" s="4" t="s">
        <v>382</v>
      </c>
      <c r="C264" s="4" t="s">
        <v>382</v>
      </c>
    </row>
    <row r="265" spans="1:3" x14ac:dyDescent="0.3">
      <c r="A265" s="4" t="s">
        <v>384</v>
      </c>
      <c r="C265" s="4" t="s">
        <v>384</v>
      </c>
    </row>
    <row r="266" spans="1:3" x14ac:dyDescent="0.3">
      <c r="A266" s="4" t="s">
        <v>385</v>
      </c>
      <c r="C266" s="4" t="s">
        <v>385</v>
      </c>
    </row>
    <row r="267" spans="1:3" x14ac:dyDescent="0.3">
      <c r="A267" s="4" t="s">
        <v>386</v>
      </c>
      <c r="C267" s="4" t="s">
        <v>386</v>
      </c>
    </row>
    <row r="268" spans="1:3" x14ac:dyDescent="0.3">
      <c r="A268" s="4" t="s">
        <v>388</v>
      </c>
      <c r="C268" s="4" t="s">
        <v>388</v>
      </c>
    </row>
    <row r="269" spans="1:3" x14ac:dyDescent="0.3">
      <c r="A269" s="4" t="s">
        <v>390</v>
      </c>
      <c r="C269" s="4" t="s">
        <v>390</v>
      </c>
    </row>
    <row r="270" spans="1:3" x14ac:dyDescent="0.3">
      <c r="A270" s="4" t="s">
        <v>391</v>
      </c>
      <c r="C270" s="4" t="s">
        <v>391</v>
      </c>
    </row>
    <row r="271" spans="1:3" x14ac:dyDescent="0.3">
      <c r="A271" s="4" t="s">
        <v>392</v>
      </c>
      <c r="C271" s="4" t="s">
        <v>392</v>
      </c>
    </row>
    <row r="272" spans="1:3" x14ac:dyDescent="0.3">
      <c r="A272" s="4" t="s">
        <v>395</v>
      </c>
      <c r="C272" s="4" t="s">
        <v>395</v>
      </c>
    </row>
    <row r="273" spans="1:3" x14ac:dyDescent="0.3">
      <c r="A273" s="4" t="s">
        <v>396</v>
      </c>
      <c r="C273" s="4" t="s">
        <v>396</v>
      </c>
    </row>
    <row r="274" spans="1:3" x14ac:dyDescent="0.3">
      <c r="A274" s="4" t="s">
        <v>397</v>
      </c>
      <c r="C274" s="4" t="s">
        <v>397</v>
      </c>
    </row>
    <row r="275" spans="1:3" x14ac:dyDescent="0.3">
      <c r="A275" s="4" t="s">
        <v>398</v>
      </c>
      <c r="C275" s="4" t="s">
        <v>398</v>
      </c>
    </row>
    <row r="276" spans="1:3" x14ac:dyDescent="0.3">
      <c r="A276" s="4" t="s">
        <v>399</v>
      </c>
      <c r="C276" s="4" t="s">
        <v>399</v>
      </c>
    </row>
    <row r="277" spans="1:3" x14ac:dyDescent="0.3">
      <c r="A277" s="4" t="s">
        <v>401</v>
      </c>
      <c r="C277" s="4" t="s">
        <v>401</v>
      </c>
    </row>
    <row r="278" spans="1:3" x14ac:dyDescent="0.3">
      <c r="A278" s="4" t="s">
        <v>402</v>
      </c>
      <c r="C278" s="4" t="s">
        <v>402</v>
      </c>
    </row>
    <row r="279" spans="1:3" x14ac:dyDescent="0.3">
      <c r="A279" s="4" t="s">
        <v>403</v>
      </c>
      <c r="C279" s="4" t="s">
        <v>403</v>
      </c>
    </row>
    <row r="280" spans="1:3" x14ac:dyDescent="0.3">
      <c r="A280" s="4" t="s">
        <v>404</v>
      </c>
      <c r="C280" s="4" t="s">
        <v>404</v>
      </c>
    </row>
    <row r="281" spans="1:3" x14ac:dyDescent="0.3">
      <c r="A281" s="4" t="s">
        <v>405</v>
      </c>
      <c r="C281" s="4" t="s">
        <v>405</v>
      </c>
    </row>
    <row r="282" spans="1:3" x14ac:dyDescent="0.3">
      <c r="A282" s="4" t="s">
        <v>406</v>
      </c>
      <c r="C282" s="4" t="s">
        <v>406</v>
      </c>
    </row>
    <row r="283" spans="1:3" x14ac:dyDescent="0.3">
      <c r="A283" s="4" t="s">
        <v>407</v>
      </c>
      <c r="C283" s="4" t="s">
        <v>407</v>
      </c>
    </row>
    <row r="284" spans="1:3" x14ac:dyDescent="0.3">
      <c r="A284" s="4" t="s">
        <v>408</v>
      </c>
      <c r="C284" s="4" t="s">
        <v>408</v>
      </c>
    </row>
    <row r="285" spans="1:3" x14ac:dyDescent="0.3">
      <c r="A285" s="4" t="s">
        <v>409</v>
      </c>
      <c r="C285" s="4" t="s">
        <v>409</v>
      </c>
    </row>
    <row r="286" spans="1:3" x14ac:dyDescent="0.3">
      <c r="A286" s="4" t="s">
        <v>411</v>
      </c>
      <c r="C286" s="4" t="s">
        <v>411</v>
      </c>
    </row>
    <row r="287" spans="1:3" x14ac:dyDescent="0.3">
      <c r="A287" s="4" t="s">
        <v>412</v>
      </c>
      <c r="C287" s="4" t="s">
        <v>412</v>
      </c>
    </row>
    <row r="288" spans="1:3" x14ac:dyDescent="0.3">
      <c r="A288" s="4" t="s">
        <v>413</v>
      </c>
      <c r="C288" s="4" t="s">
        <v>413</v>
      </c>
    </row>
    <row r="289" spans="1:3" x14ac:dyDescent="0.3">
      <c r="A289" s="4" t="s">
        <v>414</v>
      </c>
      <c r="C289" s="4" t="s">
        <v>414</v>
      </c>
    </row>
    <row r="290" spans="1:3" x14ac:dyDescent="0.3">
      <c r="A290" s="4" t="s">
        <v>416</v>
      </c>
      <c r="C290" s="4" t="s">
        <v>416</v>
      </c>
    </row>
    <row r="291" spans="1:3" x14ac:dyDescent="0.3">
      <c r="A291" s="4" t="s">
        <v>417</v>
      </c>
      <c r="C291" s="4" t="s">
        <v>417</v>
      </c>
    </row>
    <row r="292" spans="1:3" x14ac:dyDescent="0.3">
      <c r="A292" s="4" t="s">
        <v>418</v>
      </c>
      <c r="C292" s="4" t="s">
        <v>418</v>
      </c>
    </row>
    <row r="293" spans="1:3" x14ac:dyDescent="0.3">
      <c r="A293" s="4" t="s">
        <v>420</v>
      </c>
      <c r="C293" s="4" t="s">
        <v>420</v>
      </c>
    </row>
    <row r="294" spans="1:3" x14ac:dyDescent="0.3">
      <c r="A294" s="4" t="s">
        <v>421</v>
      </c>
      <c r="C294" s="4" t="s">
        <v>421</v>
      </c>
    </row>
    <row r="295" spans="1:3" x14ac:dyDescent="0.3">
      <c r="A295" s="4" t="s">
        <v>423</v>
      </c>
      <c r="C295" s="4" t="s">
        <v>423</v>
      </c>
    </row>
    <row r="296" spans="1:3" x14ac:dyDescent="0.3">
      <c r="A296" s="4" t="s">
        <v>424</v>
      </c>
      <c r="C296" s="4" t="s">
        <v>424</v>
      </c>
    </row>
    <row r="297" spans="1:3" x14ac:dyDescent="0.3">
      <c r="A297" s="4" t="s">
        <v>425</v>
      </c>
      <c r="C297" s="4" t="s">
        <v>425</v>
      </c>
    </row>
    <row r="298" spans="1:3" x14ac:dyDescent="0.3">
      <c r="A298" s="4" t="s">
        <v>426</v>
      </c>
      <c r="C298" s="4" t="s">
        <v>426</v>
      </c>
    </row>
    <row r="299" spans="1:3" x14ac:dyDescent="0.3">
      <c r="A299" s="4" t="s">
        <v>427</v>
      </c>
      <c r="C299" s="4" t="s">
        <v>427</v>
      </c>
    </row>
    <row r="300" spans="1:3" x14ac:dyDescent="0.3">
      <c r="A300" s="4" t="s">
        <v>428</v>
      </c>
      <c r="C300" s="4" t="s">
        <v>428</v>
      </c>
    </row>
    <row r="301" spans="1:3" x14ac:dyDescent="0.3">
      <c r="A301" s="4" t="s">
        <v>430</v>
      </c>
      <c r="C301" s="4" t="s">
        <v>430</v>
      </c>
    </row>
    <row r="302" spans="1:3" x14ac:dyDescent="0.3">
      <c r="A302" s="4" t="s">
        <v>432</v>
      </c>
      <c r="C302" s="4" t="s">
        <v>432</v>
      </c>
    </row>
    <row r="303" spans="1:3" x14ac:dyDescent="0.3">
      <c r="A303" s="4" t="s">
        <v>433</v>
      </c>
      <c r="C303" s="4" t="s">
        <v>433</v>
      </c>
    </row>
    <row r="304" spans="1:3" x14ac:dyDescent="0.3">
      <c r="A304" s="4" t="s">
        <v>434</v>
      </c>
      <c r="C304" s="4" t="s">
        <v>434</v>
      </c>
    </row>
    <row r="305" spans="1:3" x14ac:dyDescent="0.3">
      <c r="A305" s="4" t="s">
        <v>435</v>
      </c>
      <c r="C305" s="4" t="s">
        <v>435</v>
      </c>
    </row>
    <row r="306" spans="1:3" x14ac:dyDescent="0.3">
      <c r="A306" s="4" t="s">
        <v>436</v>
      </c>
      <c r="C306" s="4" t="s">
        <v>436</v>
      </c>
    </row>
    <row r="307" spans="1:3" x14ac:dyDescent="0.3">
      <c r="A307" s="4" t="s">
        <v>437</v>
      </c>
      <c r="C307" s="4" t="s">
        <v>437</v>
      </c>
    </row>
    <row r="308" spans="1:3" x14ac:dyDescent="0.3">
      <c r="A308" s="4" t="s">
        <v>438</v>
      </c>
      <c r="C308" s="4" t="s">
        <v>438</v>
      </c>
    </row>
    <row r="309" spans="1:3" x14ac:dyDescent="0.3">
      <c r="A309" s="4" t="s">
        <v>439</v>
      </c>
      <c r="C309" s="4" t="s">
        <v>439</v>
      </c>
    </row>
    <row r="310" spans="1:3" x14ac:dyDescent="0.3">
      <c r="A310" s="4" t="s">
        <v>440</v>
      </c>
      <c r="C310" s="4" t="s">
        <v>440</v>
      </c>
    </row>
    <row r="311" spans="1:3" x14ac:dyDescent="0.3">
      <c r="A311" s="4" t="s">
        <v>441</v>
      </c>
      <c r="C311" s="4" t="s">
        <v>441</v>
      </c>
    </row>
    <row r="312" spans="1:3" x14ac:dyDescent="0.3">
      <c r="A312" s="4" t="s">
        <v>442</v>
      </c>
      <c r="C312" s="4" t="s">
        <v>442</v>
      </c>
    </row>
    <row r="313" spans="1:3" x14ac:dyDescent="0.3">
      <c r="A313" s="4" t="s">
        <v>443</v>
      </c>
      <c r="C313" s="4" t="s">
        <v>443</v>
      </c>
    </row>
    <row r="314" spans="1:3" x14ac:dyDescent="0.3">
      <c r="A314" s="4" t="s">
        <v>444</v>
      </c>
      <c r="C314" s="4" t="s">
        <v>444</v>
      </c>
    </row>
    <row r="315" spans="1:3" x14ac:dyDescent="0.3">
      <c r="A315" s="4" t="s">
        <v>445</v>
      </c>
      <c r="C315" s="4" t="s">
        <v>445</v>
      </c>
    </row>
    <row r="316" spans="1:3" x14ac:dyDescent="0.3">
      <c r="A316" s="4" t="s">
        <v>446</v>
      </c>
      <c r="C316" s="4" t="s">
        <v>446</v>
      </c>
    </row>
    <row r="317" spans="1:3" x14ac:dyDescent="0.3">
      <c r="A317" s="4" t="s">
        <v>447</v>
      </c>
      <c r="C317" s="4" t="s">
        <v>447</v>
      </c>
    </row>
    <row r="318" spans="1:3" x14ac:dyDescent="0.3">
      <c r="A318" s="4" t="s">
        <v>448</v>
      </c>
      <c r="C318" s="4" t="s">
        <v>448</v>
      </c>
    </row>
    <row r="319" spans="1:3" x14ac:dyDescent="0.3">
      <c r="A319" s="4" t="s">
        <v>449</v>
      </c>
      <c r="C319" s="4" t="s">
        <v>449</v>
      </c>
    </row>
    <row r="320" spans="1:3" x14ac:dyDescent="0.3">
      <c r="A320" s="4" t="s">
        <v>450</v>
      </c>
      <c r="C320" s="4" t="s">
        <v>450</v>
      </c>
    </row>
    <row r="321" spans="1:3" x14ac:dyDescent="0.3">
      <c r="A321" s="4" t="s">
        <v>451</v>
      </c>
      <c r="C321" s="4" t="s">
        <v>451</v>
      </c>
    </row>
    <row r="322" spans="1:3" x14ac:dyDescent="0.3">
      <c r="A322" s="4" t="s">
        <v>452</v>
      </c>
      <c r="C322" s="4" t="s">
        <v>452</v>
      </c>
    </row>
    <row r="323" spans="1:3" x14ac:dyDescent="0.3">
      <c r="A323" s="4" t="s">
        <v>453</v>
      </c>
      <c r="C323" s="4" t="s">
        <v>453</v>
      </c>
    </row>
    <row r="324" spans="1:3" x14ac:dyDescent="0.3">
      <c r="A324" s="4" t="s">
        <v>454</v>
      </c>
      <c r="C324" s="4" t="s">
        <v>454</v>
      </c>
    </row>
    <row r="325" spans="1:3" x14ac:dyDescent="0.3">
      <c r="A325" s="4" t="s">
        <v>455</v>
      </c>
      <c r="C325" s="4" t="s">
        <v>455</v>
      </c>
    </row>
    <row r="326" spans="1:3" x14ac:dyDescent="0.3">
      <c r="A326" s="4" t="s">
        <v>456</v>
      </c>
      <c r="C326" s="4" t="s">
        <v>456</v>
      </c>
    </row>
    <row r="327" spans="1:3" x14ac:dyDescent="0.3">
      <c r="A327" s="4" t="s">
        <v>457</v>
      </c>
      <c r="C327" s="4" t="s">
        <v>457</v>
      </c>
    </row>
    <row r="328" spans="1:3" x14ac:dyDescent="0.3">
      <c r="A328" s="4" t="s">
        <v>458</v>
      </c>
      <c r="C328" s="4" t="s">
        <v>458</v>
      </c>
    </row>
    <row r="329" spans="1:3" x14ac:dyDescent="0.3">
      <c r="A329" s="4" t="s">
        <v>459</v>
      </c>
      <c r="C329" s="4" t="s">
        <v>459</v>
      </c>
    </row>
    <row r="330" spans="1:3" x14ac:dyDescent="0.3">
      <c r="A330" s="4" t="s">
        <v>460</v>
      </c>
      <c r="C330" s="4" t="s">
        <v>460</v>
      </c>
    </row>
    <row r="331" spans="1:3" x14ac:dyDescent="0.3">
      <c r="A331" s="4" t="s">
        <v>461</v>
      </c>
      <c r="C331" s="4" t="s">
        <v>461</v>
      </c>
    </row>
    <row r="332" spans="1:3" x14ac:dyDescent="0.3">
      <c r="A332" s="4" t="s">
        <v>463</v>
      </c>
      <c r="C332" s="4" t="s">
        <v>463</v>
      </c>
    </row>
    <row r="333" spans="1:3" x14ac:dyDescent="0.3">
      <c r="A333" s="4" t="s">
        <v>464</v>
      </c>
      <c r="C333" s="4" t="s">
        <v>464</v>
      </c>
    </row>
    <row r="334" spans="1:3" x14ac:dyDescent="0.3">
      <c r="A334" s="4" t="s">
        <v>465</v>
      </c>
      <c r="C334" s="4" t="s">
        <v>465</v>
      </c>
    </row>
    <row r="335" spans="1:3" x14ac:dyDescent="0.3">
      <c r="A335" s="4" t="s">
        <v>466</v>
      </c>
      <c r="C335" s="4" t="s">
        <v>466</v>
      </c>
    </row>
    <row r="336" spans="1:3" x14ac:dyDescent="0.3">
      <c r="A336" s="4" t="s">
        <v>467</v>
      </c>
      <c r="C336" s="4" t="s">
        <v>467</v>
      </c>
    </row>
    <row r="337" spans="1:3" x14ac:dyDescent="0.3">
      <c r="A337" s="4" t="s">
        <v>468</v>
      </c>
      <c r="C337" s="4" t="s">
        <v>468</v>
      </c>
    </row>
    <row r="338" spans="1:3" x14ac:dyDescent="0.3">
      <c r="A338" s="4" t="s">
        <v>469</v>
      </c>
      <c r="C338" s="4" t="s">
        <v>469</v>
      </c>
    </row>
    <row r="339" spans="1:3" x14ac:dyDescent="0.3">
      <c r="A339" s="4" t="s">
        <v>470</v>
      </c>
      <c r="C339" s="4" t="s">
        <v>470</v>
      </c>
    </row>
    <row r="340" spans="1:3" x14ac:dyDescent="0.3">
      <c r="A340" s="4" t="s">
        <v>471</v>
      </c>
      <c r="C340" s="4" t="s">
        <v>471</v>
      </c>
    </row>
    <row r="341" spans="1:3" x14ac:dyDescent="0.3">
      <c r="A341" s="4" t="s">
        <v>472</v>
      </c>
      <c r="C341" s="4" t="s">
        <v>472</v>
      </c>
    </row>
    <row r="342" spans="1:3" x14ac:dyDescent="0.3">
      <c r="A342" s="4" t="s">
        <v>473</v>
      </c>
      <c r="C342" s="4" t="s">
        <v>473</v>
      </c>
    </row>
    <row r="343" spans="1:3" x14ac:dyDescent="0.3">
      <c r="A343" s="4" t="s">
        <v>474</v>
      </c>
      <c r="C343" s="4" t="s">
        <v>474</v>
      </c>
    </row>
    <row r="344" spans="1:3" x14ac:dyDescent="0.3">
      <c r="A344" s="4" t="s">
        <v>475</v>
      </c>
      <c r="C344" s="4" t="s">
        <v>475</v>
      </c>
    </row>
    <row r="345" spans="1:3" x14ac:dyDescent="0.3">
      <c r="A345" s="4" t="s">
        <v>476</v>
      </c>
      <c r="C345" s="4" t="s">
        <v>476</v>
      </c>
    </row>
    <row r="346" spans="1:3" x14ac:dyDescent="0.3">
      <c r="A346" s="4" t="s">
        <v>477</v>
      </c>
      <c r="C346" s="4" t="s">
        <v>477</v>
      </c>
    </row>
    <row r="347" spans="1:3" x14ac:dyDescent="0.3">
      <c r="A347" s="4" t="s">
        <v>479</v>
      </c>
      <c r="C347" s="4" t="s">
        <v>479</v>
      </c>
    </row>
    <row r="348" spans="1:3" x14ac:dyDescent="0.3">
      <c r="A348" s="4" t="s">
        <v>481</v>
      </c>
      <c r="C348" s="4" t="s">
        <v>481</v>
      </c>
    </row>
    <row r="349" spans="1:3" x14ac:dyDescent="0.3">
      <c r="A349" s="4" t="s">
        <v>482</v>
      </c>
      <c r="C349" s="4" t="s">
        <v>482</v>
      </c>
    </row>
    <row r="350" spans="1:3" x14ac:dyDescent="0.3">
      <c r="A350" s="4" t="s">
        <v>483</v>
      </c>
      <c r="C350" s="4" t="s">
        <v>483</v>
      </c>
    </row>
    <row r="351" spans="1:3" x14ac:dyDescent="0.3">
      <c r="A351" s="4" t="s">
        <v>484</v>
      </c>
      <c r="C351" s="4" t="s">
        <v>484</v>
      </c>
    </row>
    <row r="352" spans="1:3" x14ac:dyDescent="0.3">
      <c r="A352" s="4" t="s">
        <v>485</v>
      </c>
      <c r="C352" s="4" t="s">
        <v>485</v>
      </c>
    </row>
    <row r="353" spans="1:3" x14ac:dyDescent="0.3">
      <c r="A353" s="4" t="s">
        <v>486</v>
      </c>
      <c r="C353" s="4" t="s">
        <v>486</v>
      </c>
    </row>
    <row r="354" spans="1:3" x14ac:dyDescent="0.3">
      <c r="A354" s="4" t="s">
        <v>487</v>
      </c>
      <c r="C354" s="4" t="s">
        <v>487</v>
      </c>
    </row>
    <row r="355" spans="1:3" x14ac:dyDescent="0.3">
      <c r="A355" s="4" t="s">
        <v>488</v>
      </c>
      <c r="C355" s="4" t="s">
        <v>488</v>
      </c>
    </row>
    <row r="356" spans="1:3" x14ac:dyDescent="0.3">
      <c r="A356" s="4" t="s">
        <v>490</v>
      </c>
      <c r="C356" s="4" t="s">
        <v>490</v>
      </c>
    </row>
    <row r="357" spans="1:3" x14ac:dyDescent="0.3">
      <c r="A357" s="4" t="s">
        <v>492</v>
      </c>
      <c r="C357" s="4" t="s">
        <v>492</v>
      </c>
    </row>
    <row r="358" spans="1:3" x14ac:dyDescent="0.3">
      <c r="A358" s="4" t="s">
        <v>493</v>
      </c>
      <c r="C358" s="4" t="s">
        <v>493</v>
      </c>
    </row>
    <row r="359" spans="1:3" x14ac:dyDescent="0.3">
      <c r="A359" s="4" t="s">
        <v>494</v>
      </c>
      <c r="C359" s="4" t="s">
        <v>494</v>
      </c>
    </row>
    <row r="360" spans="1:3" x14ac:dyDescent="0.3">
      <c r="A360" s="4" t="s">
        <v>495</v>
      </c>
      <c r="C360" s="4" t="s">
        <v>495</v>
      </c>
    </row>
    <row r="361" spans="1:3" x14ac:dyDescent="0.3">
      <c r="A361" s="4" t="s">
        <v>496</v>
      </c>
      <c r="C361" s="4" t="s">
        <v>496</v>
      </c>
    </row>
    <row r="362" spans="1:3" x14ac:dyDescent="0.3">
      <c r="A362" s="4" t="s">
        <v>497</v>
      </c>
      <c r="C362" s="4" t="s">
        <v>497</v>
      </c>
    </row>
    <row r="363" spans="1:3" x14ac:dyDescent="0.3">
      <c r="A363" s="4" t="s">
        <v>498</v>
      </c>
      <c r="C363" s="4" t="s">
        <v>498</v>
      </c>
    </row>
    <row r="364" spans="1:3" x14ac:dyDescent="0.3">
      <c r="A364" s="4" t="s">
        <v>500</v>
      </c>
      <c r="C364" s="4" t="s">
        <v>500</v>
      </c>
    </row>
    <row r="365" spans="1:3" x14ac:dyDescent="0.3">
      <c r="A365" s="4" t="s">
        <v>501</v>
      </c>
      <c r="C365" s="4" t="s">
        <v>501</v>
      </c>
    </row>
    <row r="366" spans="1:3" x14ac:dyDescent="0.3">
      <c r="A366" s="4" t="s">
        <v>503</v>
      </c>
      <c r="C366" s="4" t="s">
        <v>503</v>
      </c>
    </row>
    <row r="367" spans="1:3" x14ac:dyDescent="0.3">
      <c r="A367" s="4" t="s">
        <v>504</v>
      </c>
      <c r="C367" s="4" t="s">
        <v>504</v>
      </c>
    </row>
    <row r="368" spans="1:3" x14ac:dyDescent="0.3">
      <c r="A368" s="4" t="s">
        <v>505</v>
      </c>
      <c r="C368" s="4" t="s">
        <v>505</v>
      </c>
    </row>
    <row r="369" spans="1:3" x14ac:dyDescent="0.3">
      <c r="A369" s="4" t="s">
        <v>507</v>
      </c>
      <c r="C369" s="4" t="s">
        <v>507</v>
      </c>
    </row>
    <row r="370" spans="1:3" x14ac:dyDescent="0.3">
      <c r="A370" s="4" t="s">
        <v>509</v>
      </c>
      <c r="C370" s="4" t="s">
        <v>509</v>
      </c>
    </row>
    <row r="371" spans="1:3" x14ac:dyDescent="0.3">
      <c r="A371" s="4" t="s">
        <v>510</v>
      </c>
      <c r="C371" s="4" t="s">
        <v>510</v>
      </c>
    </row>
    <row r="372" spans="1:3" x14ac:dyDescent="0.3">
      <c r="A372" s="4" t="s">
        <v>511</v>
      </c>
      <c r="C372" s="4" t="s">
        <v>511</v>
      </c>
    </row>
    <row r="373" spans="1:3" x14ac:dyDescent="0.3">
      <c r="A373" s="4" t="s">
        <v>512</v>
      </c>
      <c r="C373" s="4" t="s">
        <v>512</v>
      </c>
    </row>
    <row r="374" spans="1:3" x14ac:dyDescent="0.3">
      <c r="A374" s="4" t="s">
        <v>513</v>
      </c>
      <c r="C374" s="4" t="s">
        <v>513</v>
      </c>
    </row>
    <row r="375" spans="1:3" x14ac:dyDescent="0.3">
      <c r="A375" s="4" t="s">
        <v>514</v>
      </c>
      <c r="C375" s="4" t="s">
        <v>514</v>
      </c>
    </row>
    <row r="376" spans="1:3" x14ac:dyDescent="0.3">
      <c r="A376" s="4" t="s">
        <v>515</v>
      </c>
      <c r="C376" s="4" t="s">
        <v>515</v>
      </c>
    </row>
    <row r="377" spans="1:3" x14ac:dyDescent="0.3">
      <c r="A377" s="4" t="s">
        <v>516</v>
      </c>
      <c r="C377" s="4" t="s">
        <v>516</v>
      </c>
    </row>
    <row r="378" spans="1:3" x14ac:dyDescent="0.3">
      <c r="A378" s="4" t="s">
        <v>518</v>
      </c>
      <c r="C378" s="4" t="s">
        <v>518</v>
      </c>
    </row>
    <row r="379" spans="1:3" x14ac:dyDescent="0.3">
      <c r="A379" s="4" t="s">
        <v>519</v>
      </c>
      <c r="C379" s="4" t="s">
        <v>519</v>
      </c>
    </row>
    <row r="380" spans="1:3" x14ac:dyDescent="0.3">
      <c r="A380" s="4" t="s">
        <v>520</v>
      </c>
      <c r="C380" s="4" t="s">
        <v>520</v>
      </c>
    </row>
    <row r="381" spans="1:3" x14ac:dyDescent="0.3">
      <c r="A381" s="4" t="s">
        <v>521</v>
      </c>
      <c r="C381" s="4" t="s">
        <v>521</v>
      </c>
    </row>
    <row r="382" spans="1:3" x14ac:dyDescent="0.3">
      <c r="A382" s="4" t="s">
        <v>522</v>
      </c>
      <c r="C382" s="4" t="s">
        <v>522</v>
      </c>
    </row>
    <row r="383" spans="1:3" x14ac:dyDescent="0.3">
      <c r="A383" s="4" t="s">
        <v>523</v>
      </c>
      <c r="C383" s="4" t="s">
        <v>523</v>
      </c>
    </row>
    <row r="384" spans="1:3" x14ac:dyDescent="0.3">
      <c r="A384" s="4" t="s">
        <v>524</v>
      </c>
      <c r="C384" s="4" t="s">
        <v>524</v>
      </c>
    </row>
    <row r="385" spans="1:3" x14ac:dyDescent="0.3">
      <c r="A385" s="4" t="s">
        <v>525</v>
      </c>
      <c r="C385" s="4" t="s">
        <v>525</v>
      </c>
    </row>
    <row r="386" spans="1:3" x14ac:dyDescent="0.3">
      <c r="A386" s="4" t="s">
        <v>526</v>
      </c>
      <c r="C386" s="4" t="s">
        <v>526</v>
      </c>
    </row>
    <row r="387" spans="1:3" x14ac:dyDescent="0.3">
      <c r="A387" s="4" t="s">
        <v>527</v>
      </c>
      <c r="C387" s="4" t="s">
        <v>527</v>
      </c>
    </row>
    <row r="388" spans="1:3" x14ac:dyDescent="0.3">
      <c r="A388" s="4" t="s">
        <v>528</v>
      </c>
      <c r="C388" s="4" t="s">
        <v>528</v>
      </c>
    </row>
    <row r="389" spans="1:3" x14ac:dyDescent="0.3">
      <c r="A389" s="4" t="s">
        <v>529</v>
      </c>
      <c r="C389" s="4" t="s">
        <v>529</v>
      </c>
    </row>
    <row r="390" spans="1:3" x14ac:dyDescent="0.3">
      <c r="A390" s="4" t="s">
        <v>530</v>
      </c>
      <c r="C390" s="4" t="s">
        <v>530</v>
      </c>
    </row>
    <row r="391" spans="1:3" x14ac:dyDescent="0.3">
      <c r="A391" s="4" t="s">
        <v>531</v>
      </c>
      <c r="C391" s="4" t="s">
        <v>531</v>
      </c>
    </row>
    <row r="392" spans="1:3" x14ac:dyDescent="0.3">
      <c r="A392" s="4" t="s">
        <v>532</v>
      </c>
      <c r="C392" s="4" t="s">
        <v>532</v>
      </c>
    </row>
    <row r="393" spans="1:3" x14ac:dyDescent="0.3">
      <c r="A393" s="4" t="s">
        <v>533</v>
      </c>
      <c r="C393" s="4" t="s">
        <v>533</v>
      </c>
    </row>
    <row r="394" spans="1:3" x14ac:dyDescent="0.3">
      <c r="A394" s="4" t="s">
        <v>534</v>
      </c>
      <c r="C394" s="4" t="s">
        <v>534</v>
      </c>
    </row>
    <row r="395" spans="1:3" x14ac:dyDescent="0.3">
      <c r="A395" s="4" t="s">
        <v>535</v>
      </c>
      <c r="C395" s="4" t="s">
        <v>535</v>
      </c>
    </row>
    <row r="396" spans="1:3" x14ac:dyDescent="0.3">
      <c r="A396" s="4" t="s">
        <v>536</v>
      </c>
      <c r="C396" s="4" t="s">
        <v>536</v>
      </c>
    </row>
    <row r="397" spans="1:3" x14ac:dyDescent="0.3">
      <c r="A397" s="4" t="s">
        <v>537</v>
      </c>
      <c r="C397" s="4" t="s">
        <v>537</v>
      </c>
    </row>
    <row r="398" spans="1:3" x14ac:dyDescent="0.3">
      <c r="A398" s="4" t="s">
        <v>538</v>
      </c>
      <c r="C398" s="4" t="s">
        <v>538</v>
      </c>
    </row>
    <row r="399" spans="1:3" x14ac:dyDescent="0.3">
      <c r="A399" s="4" t="s">
        <v>539</v>
      </c>
      <c r="C399" s="4" t="s">
        <v>539</v>
      </c>
    </row>
    <row r="400" spans="1:3" x14ac:dyDescent="0.3">
      <c r="A400" s="4" t="s">
        <v>540</v>
      </c>
      <c r="C400" s="4" t="s">
        <v>540</v>
      </c>
    </row>
    <row r="401" spans="1:12" x14ac:dyDescent="0.3">
      <c r="A401" s="4" t="s">
        <v>541</v>
      </c>
      <c r="C401" s="4" t="s">
        <v>541</v>
      </c>
    </row>
    <row r="402" spans="1:12" x14ac:dyDescent="0.3">
      <c r="A402" s="4" t="s">
        <v>542</v>
      </c>
      <c r="C402" s="4" t="s">
        <v>542</v>
      </c>
    </row>
    <row r="403" spans="1:12" x14ac:dyDescent="0.3">
      <c r="A403" s="4" t="s">
        <v>543</v>
      </c>
      <c r="C403" s="4" t="s">
        <v>543</v>
      </c>
    </row>
    <row r="404" spans="1:12" x14ac:dyDescent="0.3">
      <c r="A404" s="4" t="s">
        <v>544</v>
      </c>
      <c r="C404" s="4" t="s">
        <v>544</v>
      </c>
    </row>
    <row r="405" spans="1:12" x14ac:dyDescent="0.3">
      <c r="A405" s="4" t="s">
        <v>545</v>
      </c>
      <c r="C405" s="4" t="s">
        <v>545</v>
      </c>
    </row>
    <row r="406" spans="1:12" x14ac:dyDescent="0.3">
      <c r="A406" s="4" t="s">
        <v>546</v>
      </c>
      <c r="C406" s="4" t="s">
        <v>546</v>
      </c>
    </row>
    <row r="407" spans="1:12" x14ac:dyDescent="0.3">
      <c r="A407" s="4" t="s">
        <v>547</v>
      </c>
      <c r="C407" s="4" t="s">
        <v>547</v>
      </c>
    </row>
    <row r="408" spans="1:12" x14ac:dyDescent="0.3">
      <c r="A408" s="4" t="s">
        <v>548</v>
      </c>
      <c r="C408" s="4" t="s">
        <v>548</v>
      </c>
    </row>
    <row r="409" spans="1:12" x14ac:dyDescent="0.3">
      <c r="A409" s="4" t="s">
        <v>549</v>
      </c>
      <c r="C409" s="4" t="s">
        <v>549</v>
      </c>
    </row>
    <row r="410" spans="1:12" x14ac:dyDescent="0.3">
      <c r="A410" s="4" t="s">
        <v>550</v>
      </c>
      <c r="C410" s="4" t="s">
        <v>550</v>
      </c>
      <c r="H410" s="21" t="s">
        <v>597</v>
      </c>
      <c r="I410" s="21"/>
      <c r="J410" s="21"/>
      <c r="K410" s="21"/>
      <c r="L410" s="21"/>
    </row>
    <row r="411" spans="1:12" x14ac:dyDescent="0.3">
      <c r="A411" s="4" t="s">
        <v>551</v>
      </c>
      <c r="C411" s="4" t="s">
        <v>551</v>
      </c>
      <c r="H411">
        <f>IF('task-2'!C11=" $-   ",1,0)</f>
        <v>0</v>
      </c>
      <c r="I411">
        <f>IF(AND(H411=0,H412=0),1,0)</f>
        <v>0</v>
      </c>
      <c r="J411">
        <f>IF(AND(H411=0,H412=1),2,0)</f>
        <v>2</v>
      </c>
      <c r="K411">
        <f>IF(AND(H411=1,H412=0),3,0)</f>
        <v>0</v>
      </c>
      <c r="L411">
        <f>IF(AND(H411=1,H412=1),4,0)</f>
        <v>0</v>
      </c>
    </row>
    <row r="412" spans="1:12" x14ac:dyDescent="0.3">
      <c r="A412" s="4" t="s">
        <v>552</v>
      </c>
      <c r="C412" s="4" t="s">
        <v>552</v>
      </c>
      <c r="H412">
        <f>IF('task-2'!C12=" $-   ",1,0)</f>
        <v>1</v>
      </c>
    </row>
    <row r="413" spans="1:12" x14ac:dyDescent="0.3">
      <c r="A413" s="4" t="s">
        <v>553</v>
      </c>
      <c r="C413" s="4" t="s">
        <v>553</v>
      </c>
    </row>
    <row r="414" spans="1:12" x14ac:dyDescent="0.3">
      <c r="A414" s="4" t="s">
        <v>555</v>
      </c>
      <c r="C414" s="4" t="s">
        <v>555</v>
      </c>
    </row>
    <row r="415" spans="1:12" x14ac:dyDescent="0.3">
      <c r="A415" s="4" t="s">
        <v>556</v>
      </c>
      <c r="C415" s="4" t="s">
        <v>556</v>
      </c>
    </row>
    <row r="416" spans="1:12" x14ac:dyDescent="0.3">
      <c r="A416" s="4" t="s">
        <v>557</v>
      </c>
      <c r="C416" s="4" t="s">
        <v>557</v>
      </c>
    </row>
    <row r="417" spans="1:3" x14ac:dyDescent="0.3">
      <c r="A417" s="4" t="s">
        <v>558</v>
      </c>
      <c r="C417" s="4" t="s">
        <v>558</v>
      </c>
    </row>
    <row r="418" spans="1:3" x14ac:dyDescent="0.3">
      <c r="A418" s="4" t="s">
        <v>559</v>
      </c>
      <c r="C418" s="4" t="s">
        <v>559</v>
      </c>
    </row>
    <row r="419" spans="1:3" x14ac:dyDescent="0.3">
      <c r="A419" s="4" t="s">
        <v>560</v>
      </c>
      <c r="C419" s="4" t="s">
        <v>560</v>
      </c>
    </row>
    <row r="420" spans="1:3" x14ac:dyDescent="0.3">
      <c r="A420" s="4" t="s">
        <v>561</v>
      </c>
      <c r="C420" s="4" t="s">
        <v>561</v>
      </c>
    </row>
    <row r="421" spans="1:3" x14ac:dyDescent="0.3">
      <c r="A421" s="4" t="s">
        <v>563</v>
      </c>
      <c r="C421" s="4" t="s">
        <v>563</v>
      </c>
    </row>
    <row r="422" spans="1:3" x14ac:dyDescent="0.3">
      <c r="A422" s="4" t="s">
        <v>564</v>
      </c>
      <c r="C422" s="4" t="s">
        <v>564</v>
      </c>
    </row>
    <row r="423" spans="1:3" x14ac:dyDescent="0.3">
      <c r="A423" s="4" t="s">
        <v>565</v>
      </c>
      <c r="C423" s="4" t="s">
        <v>565</v>
      </c>
    </row>
    <row r="424" spans="1:3" x14ac:dyDescent="0.3">
      <c r="A424" s="4" t="s">
        <v>566</v>
      </c>
      <c r="C424" s="4" t="s">
        <v>566</v>
      </c>
    </row>
    <row r="425" spans="1:3" x14ac:dyDescent="0.3">
      <c r="A425" s="4" t="s">
        <v>567</v>
      </c>
      <c r="C425" s="4" t="s">
        <v>567</v>
      </c>
    </row>
    <row r="426" spans="1:3" x14ac:dyDescent="0.3">
      <c r="A426" s="4" t="s">
        <v>568</v>
      </c>
      <c r="C426" s="4" t="s">
        <v>568</v>
      </c>
    </row>
    <row r="427" spans="1:3" x14ac:dyDescent="0.3">
      <c r="A427" s="4" t="s">
        <v>569</v>
      </c>
      <c r="C427" s="4" t="s">
        <v>569</v>
      </c>
    </row>
    <row r="428" spans="1:3" x14ac:dyDescent="0.3">
      <c r="A428" s="4" t="s">
        <v>570</v>
      </c>
      <c r="C428" s="4" t="s">
        <v>570</v>
      </c>
    </row>
    <row r="429" spans="1:3" x14ac:dyDescent="0.3">
      <c r="A429" s="4" t="s">
        <v>571</v>
      </c>
      <c r="C429" s="4" t="s">
        <v>571</v>
      </c>
    </row>
    <row r="430" spans="1:3" x14ac:dyDescent="0.3">
      <c r="A430" s="4" t="s">
        <v>572</v>
      </c>
      <c r="C430" s="4" t="s">
        <v>572</v>
      </c>
    </row>
    <row r="431" spans="1:3" x14ac:dyDescent="0.3">
      <c r="A431" s="4" t="s">
        <v>573</v>
      </c>
      <c r="C431" s="4" t="s">
        <v>573</v>
      </c>
    </row>
    <row r="432" spans="1:3" x14ac:dyDescent="0.3">
      <c r="A432" s="4" t="s">
        <v>574</v>
      </c>
      <c r="C432" s="4" t="s">
        <v>574</v>
      </c>
    </row>
    <row r="433" spans="1:3" x14ac:dyDescent="0.3">
      <c r="A433" s="4" t="s">
        <v>575</v>
      </c>
      <c r="C433" s="4" t="s">
        <v>575</v>
      </c>
    </row>
    <row r="434" spans="1:3" x14ac:dyDescent="0.3">
      <c r="A434" s="4" t="s">
        <v>585</v>
      </c>
    </row>
    <row r="435" spans="1:3" x14ac:dyDescent="0.3">
      <c r="A435" s="4" t="s">
        <v>586</v>
      </c>
    </row>
  </sheetData>
  <mergeCells count="1">
    <mergeCell ref="H410:L4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K36"/>
  <sheetViews>
    <sheetView topLeftCell="A7" zoomScaleNormal="100" workbookViewId="0">
      <selection activeCell="H7" sqref="B7:H7"/>
    </sheetView>
  </sheetViews>
  <sheetFormatPr defaultRowHeight="14.4" x14ac:dyDescent="0.3"/>
  <cols>
    <col min="1" max="1" width="12.6640625" bestFit="1" customWidth="1"/>
    <col min="2" max="2" width="24.44140625" bestFit="1" customWidth="1"/>
    <col min="3" max="3" width="23.33203125" bestFit="1" customWidth="1"/>
    <col min="4" max="4" width="18.109375" bestFit="1" customWidth="1"/>
    <col min="5" max="8" width="17" bestFit="1" customWidth="1"/>
  </cols>
  <sheetData>
    <row r="2" spans="1:11" x14ac:dyDescent="0.3">
      <c r="A2" s="10" t="s">
        <v>583</v>
      </c>
      <c r="B2" s="10" t="s">
        <v>88</v>
      </c>
    </row>
    <row r="4" spans="1:11" x14ac:dyDescent="0.3">
      <c r="B4" s="5" t="s">
        <v>582</v>
      </c>
      <c r="C4" s="5"/>
      <c r="D4" s="5"/>
      <c r="E4" s="5"/>
      <c r="F4" s="5"/>
      <c r="G4" s="5"/>
      <c r="H4" s="5"/>
    </row>
    <row r="5" spans="1:11" x14ac:dyDescent="0.3">
      <c r="C5" s="22" t="s">
        <v>581</v>
      </c>
      <c r="D5" s="22"/>
      <c r="E5" s="22"/>
      <c r="F5" s="22"/>
      <c r="G5" s="25" t="s">
        <v>602</v>
      </c>
      <c r="H5" s="25"/>
    </row>
    <row r="6" spans="1:11" x14ac:dyDescent="0.3">
      <c r="C6" s="10" t="s">
        <v>11</v>
      </c>
      <c r="D6" s="10" t="s">
        <v>15</v>
      </c>
      <c r="E6" s="10" t="s">
        <v>16</v>
      </c>
      <c r="F6" s="10" t="s">
        <v>17</v>
      </c>
      <c r="G6" s="11" t="s">
        <v>603</v>
      </c>
      <c r="H6" s="11" t="s">
        <v>604</v>
      </c>
    </row>
    <row r="7" spans="1:11" x14ac:dyDescent="0.3">
      <c r="B7" t="s">
        <v>580</v>
      </c>
      <c r="C7" s="7" cm="1">
        <f t="array" ref="C7">INDEX(Total_Revenue,MATCH(1,($B$2=Ticker_Symbol)*(C6=years),0))</f>
        <v>4292100000</v>
      </c>
      <c r="D7" s="7" cm="1">
        <f t="array" ref="D7">INDEX(Total_Revenue,MATCH(1,($B$2=Ticker_Symbol)*(D6=years),0))</f>
        <v>4614700000</v>
      </c>
      <c r="E7" s="7" cm="1">
        <f t="array" ref="E7">INDEX(Total_Revenue,MATCH(1,($B$2=Ticker_Symbol)*(E6=years),0))</f>
        <v>5345500000</v>
      </c>
      <c r="F7" s="7" cm="1">
        <f t="array" ref="F7">INDEX(Total_Revenue,MATCH(1,($B$2=Ticker_Symbol)*(F6=years),0))</f>
        <v>5568700000</v>
      </c>
      <c r="G7" s="7">
        <f ca="1">F7*(G19+1)</f>
        <v>6163213633.3105717</v>
      </c>
      <c r="H7" s="7">
        <f ca="1">G7*(H19+1)</f>
        <v>6913645663.4802628</v>
      </c>
    </row>
    <row r="8" spans="1:11" x14ac:dyDescent="0.3">
      <c r="B8" t="s">
        <v>579</v>
      </c>
      <c r="C8" s="7" cm="1">
        <f t="array" ref="C8">INDEX(Cost_of_Goods_Sold,MATCH(1,($B$2=Ticker_Symbol)*(C6=years),0))</f>
        <v>2948900000</v>
      </c>
      <c r="D8" s="7" cm="1">
        <f t="array" ref="D8">INDEX(Cost_of_Goods_Sold,MATCH(1,($B$2=Ticker_Symbol)*(D6=years),0))</f>
        <v>3163900000</v>
      </c>
      <c r="E8" s="7" cm="1">
        <f t="array" ref="E8">INDEX(Cost_of_Goods_Sold,MATCH(1,($B$2=Ticker_Symbol)*(E6=years),0))</f>
        <v>3651700000</v>
      </c>
      <c r="F8" s="7" cm="1">
        <f t="array" ref="F8">INDEX(Cost_of_Goods_Sold,MATCH(1,($B$2=Ticker_Symbol)*(F6=years),0))</f>
        <v>3789200000</v>
      </c>
      <c r="G8" s="14"/>
      <c r="H8" s="14"/>
    </row>
    <row r="9" spans="1:11" x14ac:dyDescent="0.3">
      <c r="B9" t="s">
        <v>578</v>
      </c>
      <c r="C9" s="7">
        <f>C7-C8</f>
        <v>1343200000</v>
      </c>
      <c r="D9" s="7">
        <f t="shared" ref="D9:F9" si="0">D7-D8</f>
        <v>1450800000</v>
      </c>
      <c r="E9" s="7">
        <f t="shared" si="0"/>
        <v>1693800000</v>
      </c>
      <c r="F9" s="7">
        <f t="shared" si="0"/>
        <v>1779500000</v>
      </c>
      <c r="G9" s="7">
        <f ca="1">G7*G20</f>
        <v>2039642000.3962388</v>
      </c>
      <c r="H9" s="7">
        <f ca="1">H7*H20</f>
        <v>2391693210.1069155</v>
      </c>
    </row>
    <row r="10" spans="1:11" x14ac:dyDescent="0.3">
      <c r="B10" t="s">
        <v>5</v>
      </c>
      <c r="C10" s="7" cm="1">
        <f t="array" ref="C10">INDEX(Sales_General_and_Admin,MATCH(1,($B$2=Ticker_Symbol)*(C6=years),0))</f>
        <v>512900000</v>
      </c>
      <c r="D10" s="7" cm="1">
        <f t="array" ref="D10">INDEX(Sales_General_and_Admin,MATCH(1,($B$2=Ticker_Symbol)*(D6=years),0))</f>
        <v>548000000</v>
      </c>
      <c r="E10" s="7" cm="1">
        <f t="array" ref="E10">INDEX(Sales_General_and_Admin,MATCH(1,($B$2=Ticker_Symbol)*(E6=years),0))</f>
        <v>645100000</v>
      </c>
      <c r="F10" s="7" cm="1">
        <f t="array" ref="F10">INDEX(Sales_General_and_Admin,MATCH(1,($B$2=Ticker_Symbol)*(F6=years),0))</f>
        <v>669100000</v>
      </c>
      <c r="G10" s="14"/>
      <c r="H10" s="15"/>
      <c r="I10" s="9"/>
      <c r="J10" s="9"/>
      <c r="K10" s="9"/>
    </row>
    <row r="11" spans="1:11" x14ac:dyDescent="0.3">
      <c r="B11" t="s">
        <v>6</v>
      </c>
      <c r="C11" s="7" t="str" cm="1">
        <f t="array" ref="C11">INDEX(Research_and_Development,MATCH(1,($B$2=Ticker_Symbol)*(C6=years),0))</f>
        <v xml:space="preserve"> $-   </v>
      </c>
      <c r="D11" s="7" t="str" cm="1">
        <f t="array" ref="D11">INDEX(Research_and_Development,MATCH(1,($B$2=Ticker_Symbol)*(D6=years),0))</f>
        <v xml:space="preserve"> $-   </v>
      </c>
      <c r="E11" s="7" t="str" cm="1">
        <f t="array" ref="E11">INDEX(Research_and_Development,MATCH(1,($B$2=Ticker_Symbol)*(E6=years),0))</f>
        <v xml:space="preserve"> $-   </v>
      </c>
      <c r="F11" s="7" t="str" cm="1">
        <f t="array" ref="F11">INDEX(Research_and_Development,MATCH(1,($B$2=Ticker_Symbol)*(F6=years),0))</f>
        <v xml:space="preserve"> $-   </v>
      </c>
      <c r="G11" s="14"/>
      <c r="H11" s="14"/>
    </row>
    <row r="12" spans="1:11" x14ac:dyDescent="0.3">
      <c r="B12" t="s">
        <v>7</v>
      </c>
      <c r="C12" s="7" t="str" cm="1">
        <f t="array" ref="C12">INDEX(Other_Operating_Items,MATCH(1,($B$2=Ticker_Symbol)*(C6=years),0))</f>
        <v xml:space="preserve"> $-   </v>
      </c>
      <c r="D12" s="7" t="str" cm="1">
        <f t="array" ref="D12">INDEX(Other_Operating_Items,MATCH(1,($B$2=Ticker_Symbol)*(D6=years),0))</f>
        <v xml:space="preserve"> $-   </v>
      </c>
      <c r="E12" s="7" t="str" cm="1">
        <f t="array" ref="E12">INDEX(Other_Operating_Items,MATCH(1,($B$2=Ticker_Symbol)*(E6=years),0))</f>
        <v xml:space="preserve"> $-   </v>
      </c>
      <c r="F12" s="7" t="str" cm="1">
        <f t="array" ref="F12">INDEX(Other_Operating_Items,MATCH(1,($B$2=Ticker_Symbol)*(F6=years),0))</f>
        <v xml:space="preserve"> $-   </v>
      </c>
      <c r="G12" s="14"/>
      <c r="H12" s="14"/>
    </row>
    <row r="13" spans="1:11" x14ac:dyDescent="0.3">
      <c r="B13" t="s">
        <v>577</v>
      </c>
      <c r="C13" s="7">
        <f>IF('task-3 note'!I412=1,C12+C11+C10,IF('task-3 note'!J412=2,C11+C10,IF('task-3 note'!K412=3,C10+C12,IF('task-3 note'!L412=4,C10))))</f>
        <v>512900000</v>
      </c>
      <c r="D13" s="7">
        <f>IF('task-3 note'!I412=1,D12+D11+D10,IF('task-3 note'!J412=2,D11+D10,IF('task-3 note'!K412=3,D10+D12,IF('task-3 note'!L412=4,D10))))</f>
        <v>548000000</v>
      </c>
      <c r="E13" s="7">
        <f>IF('task-3 note'!I412=1,E12+E11+E10,IF('task-3 note'!J412=2,E11+E10,IF('task-3 note'!K412=3,E10+E12,IF('task-3 note'!L412=4,E10))))</f>
        <v>645100000</v>
      </c>
      <c r="F13" s="7">
        <f>IF('task-3 note'!I412=1,F12+F11+F10,IF('task-3 note'!J412=2,F11+F10,IF('task-3 note'!K412=3,F10+F12,IF('task-3 note'!L412=4,F10))))</f>
        <v>669100000</v>
      </c>
      <c r="G13" s="14"/>
      <c r="H13" s="14"/>
    </row>
    <row r="14" spans="1:11" x14ac:dyDescent="0.3">
      <c r="B14" t="s">
        <v>576</v>
      </c>
      <c r="C14" s="7">
        <f>C9-C13</f>
        <v>830300000</v>
      </c>
      <c r="D14" s="7">
        <f t="shared" ref="D14:F14" si="1">D9-D13</f>
        <v>902800000</v>
      </c>
      <c r="E14" s="7">
        <f t="shared" si="1"/>
        <v>1048700000</v>
      </c>
      <c r="F14" s="7">
        <f t="shared" si="1"/>
        <v>1110400000</v>
      </c>
      <c r="G14" s="7">
        <f ca="1">G7*G21</f>
        <v>1301467394.1220281</v>
      </c>
      <c r="H14" s="7">
        <f ca="1">H7*H21</f>
        <v>1563638566.9941123</v>
      </c>
    </row>
    <row r="16" spans="1:11" x14ac:dyDescent="0.3">
      <c r="B16" s="5" t="s">
        <v>605</v>
      </c>
      <c r="C16" s="12"/>
      <c r="D16" s="12"/>
      <c r="E16" s="12"/>
      <c r="F16" s="12"/>
      <c r="G16" s="5"/>
      <c r="H16" s="5"/>
    </row>
    <row r="17" spans="1:8" x14ac:dyDescent="0.3">
      <c r="C17" s="22" t="s">
        <v>581</v>
      </c>
      <c r="D17" s="22"/>
      <c r="E17" s="22"/>
      <c r="F17" s="22"/>
      <c r="G17" s="25" t="s">
        <v>602</v>
      </c>
      <c r="H17" s="25"/>
    </row>
    <row r="18" spans="1:8" x14ac:dyDescent="0.3">
      <c r="C18" s="10" t="s">
        <v>11</v>
      </c>
      <c r="D18" s="10" t="s">
        <v>15</v>
      </c>
      <c r="E18" s="10" t="s">
        <v>16</v>
      </c>
      <c r="F18" s="10" t="s">
        <v>17</v>
      </c>
      <c r="G18" s="11" t="s">
        <v>603</v>
      </c>
      <c r="H18" s="11" t="s">
        <v>604</v>
      </c>
    </row>
    <row r="19" spans="1:8" x14ac:dyDescent="0.3">
      <c r="B19" t="s">
        <v>607</v>
      </c>
      <c r="D19" s="13">
        <f>(D7/C7)-1</f>
        <v>7.5161342932364095E-2</v>
      </c>
      <c r="E19" s="13">
        <f t="shared" ref="E19:F19" si="2">(E7/D7)-1</f>
        <v>0.15836349058443666</v>
      </c>
      <c r="F19" s="13">
        <f t="shared" si="2"/>
        <v>4.1754746983444058E-2</v>
      </c>
      <c r="G19" s="13">
        <f ca="1">OFFSET(C25,MATCH($B$23,$B$26:$B$28,0),0)</f>
        <v>0.10675986016674827</v>
      </c>
      <c r="H19" s="13">
        <f ca="1">OFFSET(D25,MATCH($B$23,$B$26:$B$28,0),0)</f>
        <v>0.12175986016674827</v>
      </c>
    </row>
    <row r="20" spans="1:8" x14ac:dyDescent="0.3">
      <c r="B20" t="s">
        <v>606</v>
      </c>
      <c r="C20" s="6">
        <f>C9/C7</f>
        <v>0.31294704224039516</v>
      </c>
      <c r="D20" s="6">
        <f>D9/D7</f>
        <v>0.31438663401737926</v>
      </c>
      <c r="E20" s="6">
        <f t="shared" ref="E20:F20" si="3">E9/E7</f>
        <v>0.31686465251145823</v>
      </c>
      <c r="F20" s="6">
        <f t="shared" si="3"/>
        <v>0.31955393538886995</v>
      </c>
      <c r="G20" s="6">
        <f ca="1">OFFSET(C29,MATCH($B$23,$B$30:$B$32,0),0)</f>
        <v>0.33093806603952564</v>
      </c>
      <c r="H20" s="6">
        <f ca="1">OFFSET(D29,MATCH($B$23,$B$30:$B$32,0),0)</f>
        <v>0.34593806603952565</v>
      </c>
    </row>
    <row r="21" spans="1:8" x14ac:dyDescent="0.3">
      <c r="B21" t="s">
        <v>608</v>
      </c>
      <c r="C21">
        <f>C14/C7</f>
        <v>0.19344842850818947</v>
      </c>
      <c r="D21">
        <f t="shared" ref="D21:F21" si="4">D14/D7</f>
        <v>0.19563568596008407</v>
      </c>
      <c r="E21">
        <f t="shared" si="4"/>
        <v>0.19618370592086801</v>
      </c>
      <c r="F21">
        <f t="shared" si="4"/>
        <v>0.19940021908165281</v>
      </c>
      <c r="G21">
        <f ca="1">OFFSET(C33,MATCH($B$23,$B$34:$B$36,0),0)</f>
        <v>0.2111670098676986</v>
      </c>
      <c r="H21">
        <f ca="1">OFFSET(D33,MATCH($B$23,$B$34:$B$36,0),0)</f>
        <v>0.22616700986769861</v>
      </c>
    </row>
    <row r="22" spans="1:8" x14ac:dyDescent="0.3">
      <c r="C22" s="7"/>
    </row>
    <row r="23" spans="1:8" x14ac:dyDescent="0.3">
      <c r="A23" s="10" t="s">
        <v>598</v>
      </c>
      <c r="B23" s="10" t="s">
        <v>601</v>
      </c>
      <c r="G23" s="11" t="s">
        <v>610</v>
      </c>
      <c r="H23" s="16">
        <v>1.4999999999999999E-2</v>
      </c>
    </row>
    <row r="24" spans="1:8" x14ac:dyDescent="0.3">
      <c r="B24" s="5" t="s">
        <v>609</v>
      </c>
      <c r="C24" s="5"/>
      <c r="D24" s="5"/>
      <c r="E24" s="5"/>
      <c r="F24" s="5"/>
      <c r="G24" s="5"/>
      <c r="H24" s="5"/>
    </row>
    <row r="25" spans="1:8" x14ac:dyDescent="0.3">
      <c r="B25" s="10" t="s">
        <v>607</v>
      </c>
      <c r="C25" s="11" t="s">
        <v>603</v>
      </c>
      <c r="D25" s="11" t="s">
        <v>604</v>
      </c>
    </row>
    <row r="26" spans="1:8" x14ac:dyDescent="0.3">
      <c r="B26" t="s">
        <v>599</v>
      </c>
      <c r="C26" s="13">
        <f>C27-H23</f>
        <v>7.6759860166748267E-2</v>
      </c>
      <c r="D26" s="13">
        <f>D27-H23</f>
        <v>9.1759860166748267E-2</v>
      </c>
    </row>
    <row r="27" spans="1:8" x14ac:dyDescent="0.3">
      <c r="B27" t="s">
        <v>600</v>
      </c>
      <c r="C27" s="13">
        <f>AVERAGE(D19:F19)</f>
        <v>9.1759860166748267E-2</v>
      </c>
      <c r="D27" s="13">
        <f>C27+H23</f>
        <v>0.10675986016674827</v>
      </c>
    </row>
    <row r="28" spans="1:8" x14ac:dyDescent="0.3">
      <c r="B28" t="s">
        <v>601</v>
      </c>
      <c r="C28" s="13">
        <f>C27+H23</f>
        <v>0.10675986016674827</v>
      </c>
      <c r="D28" s="13">
        <f>D27+H23</f>
        <v>0.12175986016674827</v>
      </c>
    </row>
    <row r="29" spans="1:8" x14ac:dyDescent="0.3">
      <c r="B29" s="10" t="s">
        <v>606</v>
      </c>
      <c r="C29" s="11" t="s">
        <v>603</v>
      </c>
      <c r="D29" s="11" t="s">
        <v>604</v>
      </c>
    </row>
    <row r="30" spans="1:8" x14ac:dyDescent="0.3">
      <c r="B30" t="s">
        <v>599</v>
      </c>
      <c r="C30" s="13">
        <f>C31-H23</f>
        <v>0.30093806603952561</v>
      </c>
      <c r="D30" s="13">
        <f>D31-H23</f>
        <v>0.31593806603952562</v>
      </c>
    </row>
    <row r="31" spans="1:8" x14ac:dyDescent="0.3">
      <c r="B31" t="s">
        <v>600</v>
      </c>
      <c r="C31" s="13">
        <f>AVERAGE(C20:F20)</f>
        <v>0.31593806603952562</v>
      </c>
      <c r="D31" s="13">
        <f>C31+H23</f>
        <v>0.33093806603952564</v>
      </c>
    </row>
    <row r="32" spans="1:8" x14ac:dyDescent="0.3">
      <c r="B32" t="s">
        <v>601</v>
      </c>
      <c r="C32" s="13">
        <f>C31+H23</f>
        <v>0.33093806603952564</v>
      </c>
      <c r="D32" s="13">
        <f>D31+H23</f>
        <v>0.34593806603952565</v>
      </c>
    </row>
    <row r="33" spans="2:4" x14ac:dyDescent="0.3">
      <c r="B33" s="10" t="s">
        <v>608</v>
      </c>
      <c r="C33" s="11" t="s">
        <v>603</v>
      </c>
      <c r="D33" s="11" t="s">
        <v>604</v>
      </c>
    </row>
    <row r="34" spans="2:4" x14ac:dyDescent="0.3">
      <c r="B34" t="s">
        <v>599</v>
      </c>
      <c r="C34" s="13">
        <f>C35-H23</f>
        <v>0.18116700986769857</v>
      </c>
      <c r="D34" s="13">
        <f>D35-H23</f>
        <v>0.19616700986769858</v>
      </c>
    </row>
    <row r="35" spans="2:4" x14ac:dyDescent="0.3">
      <c r="B35" t="s">
        <v>600</v>
      </c>
      <c r="C35" s="13">
        <f>AVERAGE(C21:F21)</f>
        <v>0.19616700986769858</v>
      </c>
      <c r="D35" s="13">
        <f>C35+H23</f>
        <v>0.2111670098676986</v>
      </c>
    </row>
    <row r="36" spans="2:4" x14ac:dyDescent="0.3">
      <c r="B36" t="s">
        <v>601</v>
      </c>
      <c r="C36" s="13">
        <f>C35+H23</f>
        <v>0.2111670098676986</v>
      </c>
      <c r="D36" s="13">
        <f>D35+H23</f>
        <v>0.22616700986769861</v>
      </c>
    </row>
  </sheetData>
  <mergeCells count="4">
    <mergeCell ref="C5:F5"/>
    <mergeCell ref="G5:H5"/>
    <mergeCell ref="C17:F17"/>
    <mergeCell ref="G17:H17"/>
  </mergeCells>
  <dataValidations count="1">
    <dataValidation type="list" allowBlank="1" showInputMessage="1" showErrorMessage="1" sqref="H23" xr:uid="{00000000-0002-0000-0500-000000000000}">
      <formula1>Assumption</formula1>
    </dataValidation>
  </dataValidations>
  <pageMargins left="0.7" right="0.7" top="0.75" bottom="0.75" header="0.3" footer="0.3"/>
  <pageSetup scale="47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1000000}">
          <x14:formula1>
            <xm:f>'task-2 note'!$C$4:$C$433</xm:f>
          </x14:formula1>
          <xm:sqref>B2</xm:sqref>
        </x14:dataValidation>
        <x14:dataValidation type="list" allowBlank="1" showInputMessage="1" showErrorMessage="1" xr:uid="{00000000-0002-0000-0500-000002000000}">
          <x14:formula1>
            <xm:f>'task-3 note'!$A$2:$A$4</xm:f>
          </x14:formula1>
          <xm:sqref>B23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H13"/>
  <sheetViews>
    <sheetView tabSelected="1" topLeftCell="A7" zoomScaleNormal="100" workbookViewId="0">
      <selection activeCell="C19" sqref="C19"/>
    </sheetView>
  </sheetViews>
  <sheetFormatPr defaultRowHeight="14.4" x14ac:dyDescent="0.3"/>
  <cols>
    <col min="1" max="1" width="12.6640625" bestFit="1" customWidth="1"/>
    <col min="2" max="2" width="24.44140625" bestFit="1" customWidth="1"/>
    <col min="3" max="8" width="16" bestFit="1" customWidth="1"/>
  </cols>
  <sheetData>
    <row r="2" spans="1:8" x14ac:dyDescent="0.3">
      <c r="A2" s="10" t="s">
        <v>583</v>
      </c>
      <c r="B2" s="11" t="s">
        <v>88</v>
      </c>
    </row>
    <row r="4" spans="1:8" x14ac:dyDescent="0.3">
      <c r="B4" s="5" t="s">
        <v>613</v>
      </c>
      <c r="C4" s="5"/>
      <c r="D4" s="5"/>
      <c r="E4" s="5"/>
      <c r="F4" s="5"/>
      <c r="G4" s="5"/>
      <c r="H4" s="5"/>
    </row>
    <row r="5" spans="1:8" x14ac:dyDescent="0.3">
      <c r="C5" s="25" t="s">
        <v>602</v>
      </c>
      <c r="D5" s="25"/>
      <c r="E5" s="25"/>
      <c r="F5" s="25"/>
      <c r="G5" s="25"/>
      <c r="H5" s="25"/>
    </row>
    <row r="6" spans="1:8" x14ac:dyDescent="0.3">
      <c r="C6" s="26" t="s">
        <v>603</v>
      </c>
      <c r="D6" s="26"/>
      <c r="E6" s="26"/>
      <c r="F6" s="26" t="s">
        <v>604</v>
      </c>
      <c r="G6" s="26"/>
      <c r="H6" s="26"/>
    </row>
    <row r="7" spans="1:8" x14ac:dyDescent="0.3">
      <c r="B7" s="17" t="s">
        <v>611</v>
      </c>
      <c r="C7" t="s">
        <v>599</v>
      </c>
      <c r="D7" t="s">
        <v>600</v>
      </c>
      <c r="E7" t="s">
        <v>601</v>
      </c>
      <c r="F7" t="s">
        <v>599</v>
      </c>
      <c r="G7" t="s">
        <v>600</v>
      </c>
      <c r="H7" t="s">
        <v>601</v>
      </c>
    </row>
    <row r="8" spans="1:8" x14ac:dyDescent="0.3">
      <c r="B8" t="s">
        <v>580</v>
      </c>
      <c r="C8" s="7">
        <v>5996152633.3105717</v>
      </c>
      <c r="D8" s="7">
        <v>6079683133.3105707</v>
      </c>
      <c r="E8" s="7">
        <v>6163213633.3105717</v>
      </c>
      <c r="F8" s="7">
        <v>6546358760.4816284</v>
      </c>
      <c r="G8" s="7">
        <v>6728749254.4809456</v>
      </c>
      <c r="H8" s="7">
        <v>6913645663.4802628</v>
      </c>
    </row>
    <row r="9" spans="1:8" x14ac:dyDescent="0.3">
      <c r="B9" t="s">
        <v>578</v>
      </c>
      <c r="C9" s="7">
        <v>1804470577.1462922</v>
      </c>
      <c r="D9" s="7">
        <v>1920803331.2712653</v>
      </c>
      <c r="E9" s="7">
        <v>2039642000.3962388</v>
      </c>
      <c r="F9" s="7">
        <v>2068243926.3874719</v>
      </c>
      <c r="G9" s="7">
        <v>2226799265.1428242</v>
      </c>
      <c r="H9" s="7">
        <v>2391693210.1069155</v>
      </c>
    </row>
    <row r="10" spans="1:8" x14ac:dyDescent="0.3">
      <c r="B10" t="s">
        <v>576</v>
      </c>
      <c r="C10" s="7">
        <v>1086305043.2872031</v>
      </c>
      <c r="D10" s="7">
        <v>1192633261.2046154</v>
      </c>
      <c r="E10" s="7">
        <v>1301467394.1220281</v>
      </c>
      <c r="F10" s="7">
        <v>1284179623.5648947</v>
      </c>
      <c r="G10" s="7">
        <v>1420889860.2182474</v>
      </c>
      <c r="H10" s="7">
        <v>1563638566.9941123</v>
      </c>
    </row>
    <row r="11" spans="1:8" x14ac:dyDescent="0.3">
      <c r="B11" t="s">
        <v>607</v>
      </c>
      <c r="C11" s="13">
        <v>7.6759860166748267E-2</v>
      </c>
      <c r="D11" s="13">
        <v>9.1759860166748267E-2</v>
      </c>
      <c r="E11" s="13">
        <v>0.10675986016674827</v>
      </c>
      <c r="F11" s="13">
        <v>9.1759860166748267E-2</v>
      </c>
      <c r="G11" s="13">
        <v>0.10675986016674827</v>
      </c>
      <c r="H11" s="13">
        <v>0.12175986016674827</v>
      </c>
    </row>
    <row r="12" spans="1:8" x14ac:dyDescent="0.3">
      <c r="B12" t="s">
        <v>606</v>
      </c>
      <c r="C12">
        <v>0.30093806603952561</v>
      </c>
      <c r="D12" s="6">
        <v>0.31593806603952562</v>
      </c>
      <c r="E12" s="6">
        <v>0.33093806603952564</v>
      </c>
      <c r="F12">
        <v>0.31593806603952562</v>
      </c>
      <c r="G12" s="6">
        <v>0.33093806603952564</v>
      </c>
      <c r="H12" s="6">
        <v>0.34593806603952565</v>
      </c>
    </row>
    <row r="13" spans="1:8" x14ac:dyDescent="0.3">
      <c r="B13" t="s">
        <v>608</v>
      </c>
      <c r="C13">
        <v>0.18116700986769857</v>
      </c>
      <c r="D13">
        <v>0.19616700986769858</v>
      </c>
      <c r="E13">
        <v>0.2111670098676986</v>
      </c>
      <c r="F13">
        <v>0.19616700986769858</v>
      </c>
      <c r="G13">
        <v>0.2111670098676986</v>
      </c>
      <c r="H13">
        <v>0.22616700986769861</v>
      </c>
    </row>
  </sheetData>
  <mergeCells count="3">
    <mergeCell ref="C6:E6"/>
    <mergeCell ref="F6:H6"/>
    <mergeCell ref="C5:H5"/>
  </mergeCells>
  <pageMargins left="0.7" right="0.7" top="0.75" bottom="0.75" header="0.3" footer="0.3"/>
  <pageSetup scale="53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413"/>
  <sheetViews>
    <sheetView workbookViewId="0">
      <selection activeCell="H202" sqref="H202:H203"/>
    </sheetView>
  </sheetViews>
  <sheetFormatPr defaultRowHeight="14.4" x14ac:dyDescent="0.3"/>
  <cols>
    <col min="2" max="2" width="8.88671875" style="13"/>
  </cols>
  <sheetData>
    <row r="1" spans="1:2" x14ac:dyDescent="0.3">
      <c r="B1" s="13">
        <v>5.0000000000000001E-3</v>
      </c>
    </row>
    <row r="2" spans="1:2" x14ac:dyDescent="0.3">
      <c r="A2" t="s">
        <v>599</v>
      </c>
      <c r="B2" s="13">
        <v>0.01</v>
      </c>
    </row>
    <row r="3" spans="1:2" x14ac:dyDescent="0.3">
      <c r="A3" t="s">
        <v>600</v>
      </c>
      <c r="B3" s="13">
        <v>1.4999999999999999E-2</v>
      </c>
    </row>
    <row r="4" spans="1:2" x14ac:dyDescent="0.3">
      <c r="A4" t="s">
        <v>601</v>
      </c>
      <c r="B4" s="13">
        <v>0.02</v>
      </c>
    </row>
    <row r="5" spans="1:2" x14ac:dyDescent="0.3">
      <c r="B5" s="13">
        <v>2.5000000000000001E-2</v>
      </c>
    </row>
    <row r="6" spans="1:2" x14ac:dyDescent="0.3">
      <c r="B6" s="13">
        <v>0.03</v>
      </c>
    </row>
    <row r="7" spans="1:2" x14ac:dyDescent="0.3">
      <c r="B7" s="13">
        <v>3.5000000000000003E-2</v>
      </c>
    </row>
    <row r="8" spans="1:2" x14ac:dyDescent="0.3">
      <c r="B8" s="13">
        <v>0.04</v>
      </c>
    </row>
    <row r="9" spans="1:2" x14ac:dyDescent="0.3">
      <c r="B9" s="13">
        <v>4.4999999999999998E-2</v>
      </c>
    </row>
    <row r="10" spans="1:2" x14ac:dyDescent="0.3">
      <c r="B10" s="13">
        <v>0.05</v>
      </c>
    </row>
    <row r="11" spans="1:2" x14ac:dyDescent="0.3">
      <c r="B11" s="13">
        <v>5.5E-2</v>
      </c>
    </row>
    <row r="12" spans="1:2" x14ac:dyDescent="0.3">
      <c r="B12" s="13">
        <v>0.06</v>
      </c>
    </row>
    <row r="13" spans="1:2" x14ac:dyDescent="0.3">
      <c r="B13" s="13">
        <v>6.5000000000000002E-2</v>
      </c>
    </row>
    <row r="14" spans="1:2" x14ac:dyDescent="0.3">
      <c r="B14" s="13">
        <v>7.0000000000000007E-2</v>
      </c>
    </row>
    <row r="15" spans="1:2" x14ac:dyDescent="0.3">
      <c r="B15" s="13">
        <v>7.4999999999999997E-2</v>
      </c>
    </row>
    <row r="16" spans="1:2" x14ac:dyDescent="0.3">
      <c r="B16" s="13">
        <v>0.08</v>
      </c>
    </row>
    <row r="17" spans="2:2" x14ac:dyDescent="0.3">
      <c r="B17" s="13">
        <v>8.5000000000000006E-2</v>
      </c>
    </row>
    <row r="18" spans="2:2" x14ac:dyDescent="0.3">
      <c r="B18" s="13">
        <v>0.09</v>
      </c>
    </row>
    <row r="19" spans="2:2" x14ac:dyDescent="0.3">
      <c r="B19" s="13">
        <v>9.5000000000000001E-2</v>
      </c>
    </row>
    <row r="20" spans="2:2" x14ac:dyDescent="0.3">
      <c r="B20" s="13">
        <v>0.1</v>
      </c>
    </row>
    <row r="21" spans="2:2" x14ac:dyDescent="0.3">
      <c r="B21" s="13">
        <v>0.105</v>
      </c>
    </row>
    <row r="22" spans="2:2" x14ac:dyDescent="0.3">
      <c r="B22" s="13">
        <v>0.11</v>
      </c>
    </row>
    <row r="23" spans="2:2" x14ac:dyDescent="0.3">
      <c r="B23" s="13">
        <v>0.115</v>
      </c>
    </row>
    <row r="24" spans="2:2" x14ac:dyDescent="0.3">
      <c r="B24" s="13">
        <v>0.12</v>
      </c>
    </row>
    <row r="25" spans="2:2" x14ac:dyDescent="0.3">
      <c r="B25" s="13">
        <v>0.125</v>
      </c>
    </row>
    <row r="26" spans="2:2" x14ac:dyDescent="0.3">
      <c r="B26" s="13">
        <v>0.13</v>
      </c>
    </row>
    <row r="27" spans="2:2" x14ac:dyDescent="0.3">
      <c r="B27" s="13">
        <v>0.13500000000000001</v>
      </c>
    </row>
    <row r="28" spans="2:2" x14ac:dyDescent="0.3">
      <c r="B28" s="13">
        <v>0.14000000000000001</v>
      </c>
    </row>
    <row r="29" spans="2:2" x14ac:dyDescent="0.3">
      <c r="B29" s="13">
        <v>0.14499999999999999</v>
      </c>
    </row>
    <row r="30" spans="2:2" x14ac:dyDescent="0.3">
      <c r="B30" s="13">
        <v>0.15</v>
      </c>
    </row>
    <row r="31" spans="2:2" x14ac:dyDescent="0.3">
      <c r="B31" s="13">
        <v>0.155</v>
      </c>
    </row>
    <row r="32" spans="2:2" x14ac:dyDescent="0.3">
      <c r="B32" s="13">
        <v>0.16</v>
      </c>
    </row>
    <row r="33" spans="2:2" x14ac:dyDescent="0.3">
      <c r="B33" s="13">
        <v>0.16500000000000001</v>
      </c>
    </row>
    <row r="34" spans="2:2" x14ac:dyDescent="0.3">
      <c r="B34" s="13">
        <v>0.17</v>
      </c>
    </row>
    <row r="35" spans="2:2" x14ac:dyDescent="0.3">
      <c r="B35" s="13">
        <v>0.17499999999999999</v>
      </c>
    </row>
    <row r="36" spans="2:2" x14ac:dyDescent="0.3">
      <c r="B36" s="13">
        <v>0.18</v>
      </c>
    </row>
    <row r="37" spans="2:2" x14ac:dyDescent="0.3">
      <c r="B37" s="13">
        <v>0.185</v>
      </c>
    </row>
    <row r="38" spans="2:2" x14ac:dyDescent="0.3">
      <c r="B38" s="13">
        <v>0.19</v>
      </c>
    </row>
    <row r="39" spans="2:2" x14ac:dyDescent="0.3">
      <c r="B39" s="13">
        <v>0.19500000000000001</v>
      </c>
    </row>
    <row r="40" spans="2:2" x14ac:dyDescent="0.3">
      <c r="B40" s="13">
        <v>0.2</v>
      </c>
    </row>
    <row r="41" spans="2:2" x14ac:dyDescent="0.3">
      <c r="B41" s="13">
        <v>0.20499999999999999</v>
      </c>
    </row>
    <row r="42" spans="2:2" x14ac:dyDescent="0.3">
      <c r="B42" s="13">
        <v>0.21</v>
      </c>
    </row>
    <row r="43" spans="2:2" x14ac:dyDescent="0.3">
      <c r="B43" s="13">
        <v>0.215</v>
      </c>
    </row>
    <row r="44" spans="2:2" x14ac:dyDescent="0.3">
      <c r="B44" s="13">
        <v>0.22</v>
      </c>
    </row>
    <row r="45" spans="2:2" x14ac:dyDescent="0.3">
      <c r="B45" s="13">
        <v>0.22500000000000001</v>
      </c>
    </row>
    <row r="46" spans="2:2" x14ac:dyDescent="0.3">
      <c r="B46" s="13">
        <v>0.23</v>
      </c>
    </row>
    <row r="47" spans="2:2" x14ac:dyDescent="0.3">
      <c r="B47" s="13">
        <v>0.23499999999999999</v>
      </c>
    </row>
    <row r="48" spans="2:2" x14ac:dyDescent="0.3">
      <c r="B48" s="13">
        <v>0.24</v>
      </c>
    </row>
    <row r="49" spans="2:2" x14ac:dyDescent="0.3">
      <c r="B49" s="13">
        <v>0.245</v>
      </c>
    </row>
    <row r="50" spans="2:2" x14ac:dyDescent="0.3">
      <c r="B50" s="13">
        <v>0.25</v>
      </c>
    </row>
    <row r="51" spans="2:2" x14ac:dyDescent="0.3">
      <c r="B51" s="13">
        <v>0.255</v>
      </c>
    </row>
    <row r="52" spans="2:2" x14ac:dyDescent="0.3">
      <c r="B52" s="13">
        <v>0.26</v>
      </c>
    </row>
    <row r="53" spans="2:2" x14ac:dyDescent="0.3">
      <c r="B53" s="13">
        <v>0.26500000000000001</v>
      </c>
    </row>
    <row r="54" spans="2:2" x14ac:dyDescent="0.3">
      <c r="B54" s="13">
        <v>0.27</v>
      </c>
    </row>
    <row r="55" spans="2:2" x14ac:dyDescent="0.3">
      <c r="B55" s="13">
        <v>0.27500000000000002</v>
      </c>
    </row>
    <row r="56" spans="2:2" x14ac:dyDescent="0.3">
      <c r="B56" s="13">
        <v>0.28000000000000003</v>
      </c>
    </row>
    <row r="57" spans="2:2" x14ac:dyDescent="0.3">
      <c r="B57" s="13">
        <v>0.28499999999999998</v>
      </c>
    </row>
    <row r="58" spans="2:2" x14ac:dyDescent="0.3">
      <c r="B58" s="13">
        <v>0.28999999999999998</v>
      </c>
    </row>
    <row r="59" spans="2:2" x14ac:dyDescent="0.3">
      <c r="B59" s="13">
        <v>0.29499999999999998</v>
      </c>
    </row>
    <row r="60" spans="2:2" x14ac:dyDescent="0.3">
      <c r="B60" s="13">
        <v>0.3</v>
      </c>
    </row>
    <row r="61" spans="2:2" x14ac:dyDescent="0.3">
      <c r="B61" s="13">
        <v>0.30499999999999999</v>
      </c>
    </row>
    <row r="62" spans="2:2" x14ac:dyDescent="0.3">
      <c r="B62" s="13">
        <v>0.31</v>
      </c>
    </row>
    <row r="63" spans="2:2" x14ac:dyDescent="0.3">
      <c r="B63" s="13">
        <v>0.315</v>
      </c>
    </row>
    <row r="64" spans="2:2" x14ac:dyDescent="0.3">
      <c r="B64" s="13">
        <v>0.32</v>
      </c>
    </row>
    <row r="65" spans="2:2" x14ac:dyDescent="0.3">
      <c r="B65" s="13">
        <v>0.32500000000000001</v>
      </c>
    </row>
    <row r="66" spans="2:2" x14ac:dyDescent="0.3">
      <c r="B66" s="13">
        <v>0.33</v>
      </c>
    </row>
    <row r="67" spans="2:2" x14ac:dyDescent="0.3">
      <c r="B67" s="13">
        <v>0.33500000000000002</v>
      </c>
    </row>
    <row r="68" spans="2:2" x14ac:dyDescent="0.3">
      <c r="B68" s="13">
        <v>0.34</v>
      </c>
    </row>
    <row r="69" spans="2:2" x14ac:dyDescent="0.3">
      <c r="B69" s="13">
        <v>0.34499999999999997</v>
      </c>
    </row>
    <row r="70" spans="2:2" x14ac:dyDescent="0.3">
      <c r="B70" s="13">
        <v>0.35</v>
      </c>
    </row>
    <row r="71" spans="2:2" x14ac:dyDescent="0.3">
      <c r="B71" s="13">
        <v>0.35499999999999998</v>
      </c>
    </row>
    <row r="72" spans="2:2" x14ac:dyDescent="0.3">
      <c r="B72" s="13">
        <v>0.36</v>
      </c>
    </row>
    <row r="73" spans="2:2" x14ac:dyDescent="0.3">
      <c r="B73" s="13">
        <v>0.36499999999999999</v>
      </c>
    </row>
    <row r="74" spans="2:2" x14ac:dyDescent="0.3">
      <c r="B74" s="13">
        <v>0.37</v>
      </c>
    </row>
    <row r="75" spans="2:2" x14ac:dyDescent="0.3">
      <c r="B75" s="13">
        <v>0.375</v>
      </c>
    </row>
    <row r="76" spans="2:2" x14ac:dyDescent="0.3">
      <c r="B76" s="13">
        <v>0.38</v>
      </c>
    </row>
    <row r="77" spans="2:2" x14ac:dyDescent="0.3">
      <c r="B77" s="13">
        <v>0.38500000000000001</v>
      </c>
    </row>
    <row r="78" spans="2:2" x14ac:dyDescent="0.3">
      <c r="B78" s="13">
        <v>0.39</v>
      </c>
    </row>
    <row r="79" spans="2:2" x14ac:dyDescent="0.3">
      <c r="B79" s="13">
        <v>0.39500000000000002</v>
      </c>
    </row>
    <row r="80" spans="2:2" x14ac:dyDescent="0.3">
      <c r="B80" s="13">
        <v>0.4</v>
      </c>
    </row>
    <row r="81" spans="2:2" x14ac:dyDescent="0.3">
      <c r="B81" s="13">
        <v>0.40500000000000003</v>
      </c>
    </row>
    <row r="82" spans="2:2" x14ac:dyDescent="0.3">
      <c r="B82" s="13">
        <v>0.41</v>
      </c>
    </row>
    <row r="83" spans="2:2" x14ac:dyDescent="0.3">
      <c r="B83" s="13">
        <v>0.41499999999999998</v>
      </c>
    </row>
    <row r="84" spans="2:2" x14ac:dyDescent="0.3">
      <c r="B84" s="13">
        <v>0.42</v>
      </c>
    </row>
    <row r="85" spans="2:2" x14ac:dyDescent="0.3">
      <c r="B85" s="13">
        <v>0.42499999999999999</v>
      </c>
    </row>
    <row r="86" spans="2:2" x14ac:dyDescent="0.3">
      <c r="B86" s="13">
        <v>0.43</v>
      </c>
    </row>
    <row r="87" spans="2:2" x14ac:dyDescent="0.3">
      <c r="B87" s="13">
        <v>0.435</v>
      </c>
    </row>
    <row r="88" spans="2:2" x14ac:dyDescent="0.3">
      <c r="B88" s="13">
        <v>0.44</v>
      </c>
    </row>
    <row r="89" spans="2:2" x14ac:dyDescent="0.3">
      <c r="B89" s="13">
        <v>0.44500000000000001</v>
      </c>
    </row>
    <row r="90" spans="2:2" x14ac:dyDescent="0.3">
      <c r="B90" s="13">
        <v>0.45</v>
      </c>
    </row>
    <row r="91" spans="2:2" x14ac:dyDescent="0.3">
      <c r="B91" s="13">
        <v>0.45500000000000002</v>
      </c>
    </row>
    <row r="92" spans="2:2" x14ac:dyDescent="0.3">
      <c r="B92" s="13">
        <v>0.46</v>
      </c>
    </row>
    <row r="93" spans="2:2" x14ac:dyDescent="0.3">
      <c r="B93" s="13">
        <v>0.46500000000000002</v>
      </c>
    </row>
    <row r="94" spans="2:2" x14ac:dyDescent="0.3">
      <c r="B94" s="13">
        <v>0.47</v>
      </c>
    </row>
    <row r="95" spans="2:2" x14ac:dyDescent="0.3">
      <c r="B95" s="13">
        <v>0.47499999999999998</v>
      </c>
    </row>
    <row r="96" spans="2:2" x14ac:dyDescent="0.3">
      <c r="B96" s="13">
        <v>0.48</v>
      </c>
    </row>
    <row r="97" spans="2:2" x14ac:dyDescent="0.3">
      <c r="B97" s="13">
        <v>0.48499999999999999</v>
      </c>
    </row>
    <row r="98" spans="2:2" x14ac:dyDescent="0.3">
      <c r="B98" s="13">
        <v>0.49</v>
      </c>
    </row>
    <row r="99" spans="2:2" x14ac:dyDescent="0.3">
      <c r="B99" s="13">
        <v>0.495</v>
      </c>
    </row>
    <row r="100" spans="2:2" x14ac:dyDescent="0.3">
      <c r="B100" s="13">
        <v>0.5</v>
      </c>
    </row>
    <row r="101" spans="2:2" x14ac:dyDescent="0.3">
      <c r="B101" s="13">
        <v>0.505</v>
      </c>
    </row>
    <row r="102" spans="2:2" x14ac:dyDescent="0.3">
      <c r="B102" s="13">
        <v>0.51</v>
      </c>
    </row>
    <row r="103" spans="2:2" x14ac:dyDescent="0.3">
      <c r="B103" s="13">
        <v>0.51500000000000001</v>
      </c>
    </row>
    <row r="104" spans="2:2" x14ac:dyDescent="0.3">
      <c r="B104" s="13">
        <v>0.52</v>
      </c>
    </row>
    <row r="105" spans="2:2" x14ac:dyDescent="0.3">
      <c r="B105" s="13">
        <v>0.52500000000000002</v>
      </c>
    </row>
    <row r="106" spans="2:2" x14ac:dyDescent="0.3">
      <c r="B106" s="13">
        <v>0.53</v>
      </c>
    </row>
    <row r="107" spans="2:2" x14ac:dyDescent="0.3">
      <c r="B107" s="13">
        <v>0.53500000000000003</v>
      </c>
    </row>
    <row r="108" spans="2:2" x14ac:dyDescent="0.3">
      <c r="B108" s="13">
        <v>0.54</v>
      </c>
    </row>
    <row r="109" spans="2:2" x14ac:dyDescent="0.3">
      <c r="B109" s="13">
        <v>0.54500000000000004</v>
      </c>
    </row>
    <row r="110" spans="2:2" x14ac:dyDescent="0.3">
      <c r="B110" s="13">
        <v>0.55000000000000004</v>
      </c>
    </row>
    <row r="111" spans="2:2" x14ac:dyDescent="0.3">
      <c r="B111" s="13">
        <v>0.55500000000000005</v>
      </c>
    </row>
    <row r="112" spans="2:2" x14ac:dyDescent="0.3">
      <c r="B112" s="13">
        <v>0.56000000000000005</v>
      </c>
    </row>
    <row r="113" spans="2:2" x14ac:dyDescent="0.3">
      <c r="B113" s="13">
        <v>0.56499999999999995</v>
      </c>
    </row>
    <row r="114" spans="2:2" x14ac:dyDescent="0.3">
      <c r="B114" s="13">
        <v>0.56999999999999995</v>
      </c>
    </row>
    <row r="115" spans="2:2" x14ac:dyDescent="0.3">
      <c r="B115" s="13">
        <v>0.57499999999999996</v>
      </c>
    </row>
    <row r="116" spans="2:2" x14ac:dyDescent="0.3">
      <c r="B116" s="13">
        <v>0.57999999999999996</v>
      </c>
    </row>
    <row r="117" spans="2:2" x14ac:dyDescent="0.3">
      <c r="B117" s="13">
        <v>0.58499999999999996</v>
      </c>
    </row>
    <row r="118" spans="2:2" x14ac:dyDescent="0.3">
      <c r="B118" s="13">
        <v>0.59</v>
      </c>
    </row>
    <row r="119" spans="2:2" x14ac:dyDescent="0.3">
      <c r="B119" s="13">
        <v>0.59499999999999997</v>
      </c>
    </row>
    <row r="120" spans="2:2" x14ac:dyDescent="0.3">
      <c r="B120" s="13">
        <v>0.6</v>
      </c>
    </row>
    <row r="121" spans="2:2" x14ac:dyDescent="0.3">
      <c r="B121" s="13">
        <v>0.60499999999999998</v>
      </c>
    </row>
    <row r="122" spans="2:2" x14ac:dyDescent="0.3">
      <c r="B122" s="13">
        <v>0.61</v>
      </c>
    </row>
    <row r="123" spans="2:2" x14ac:dyDescent="0.3">
      <c r="B123" s="13">
        <v>0.61499999999999999</v>
      </c>
    </row>
    <row r="124" spans="2:2" x14ac:dyDescent="0.3">
      <c r="B124" s="13">
        <v>0.62</v>
      </c>
    </row>
    <row r="125" spans="2:2" x14ac:dyDescent="0.3">
      <c r="B125" s="13">
        <v>0.625</v>
      </c>
    </row>
    <row r="126" spans="2:2" x14ac:dyDescent="0.3">
      <c r="B126" s="13">
        <v>0.63</v>
      </c>
    </row>
    <row r="127" spans="2:2" x14ac:dyDescent="0.3">
      <c r="B127" s="13">
        <v>0.63500000000000001</v>
      </c>
    </row>
    <row r="128" spans="2:2" x14ac:dyDescent="0.3">
      <c r="B128" s="13">
        <v>0.64</v>
      </c>
    </row>
    <row r="129" spans="2:2" x14ac:dyDescent="0.3">
      <c r="B129" s="13">
        <v>0.64500000000000002</v>
      </c>
    </row>
    <row r="130" spans="2:2" x14ac:dyDescent="0.3">
      <c r="B130" s="13">
        <v>0.65</v>
      </c>
    </row>
    <row r="131" spans="2:2" x14ac:dyDescent="0.3">
      <c r="B131" s="13">
        <v>0.65500000000000003</v>
      </c>
    </row>
    <row r="132" spans="2:2" x14ac:dyDescent="0.3">
      <c r="B132" s="13">
        <v>0.66</v>
      </c>
    </row>
    <row r="133" spans="2:2" x14ac:dyDescent="0.3">
      <c r="B133" s="13">
        <v>0.66500000000000004</v>
      </c>
    </row>
    <row r="134" spans="2:2" x14ac:dyDescent="0.3">
      <c r="B134" s="13">
        <v>0.67</v>
      </c>
    </row>
    <row r="135" spans="2:2" x14ac:dyDescent="0.3">
      <c r="B135" s="13">
        <v>0.67500000000000004</v>
      </c>
    </row>
    <row r="136" spans="2:2" x14ac:dyDescent="0.3">
      <c r="B136" s="13">
        <v>0.68</v>
      </c>
    </row>
    <row r="137" spans="2:2" x14ac:dyDescent="0.3">
      <c r="B137" s="13">
        <v>0.68500000000000005</v>
      </c>
    </row>
    <row r="138" spans="2:2" x14ac:dyDescent="0.3">
      <c r="B138" s="13">
        <v>0.69</v>
      </c>
    </row>
    <row r="139" spans="2:2" x14ac:dyDescent="0.3">
      <c r="B139" s="13">
        <v>0.69499999999999995</v>
      </c>
    </row>
    <row r="140" spans="2:2" x14ac:dyDescent="0.3">
      <c r="B140" s="13">
        <v>0.7</v>
      </c>
    </row>
    <row r="141" spans="2:2" x14ac:dyDescent="0.3">
      <c r="B141" s="13">
        <v>0.70499999999999996</v>
      </c>
    </row>
    <row r="142" spans="2:2" x14ac:dyDescent="0.3">
      <c r="B142" s="13">
        <v>0.71</v>
      </c>
    </row>
    <row r="143" spans="2:2" x14ac:dyDescent="0.3">
      <c r="B143" s="13">
        <v>0.71499999999999997</v>
      </c>
    </row>
    <row r="144" spans="2:2" x14ac:dyDescent="0.3">
      <c r="B144" s="13">
        <v>0.72</v>
      </c>
    </row>
    <row r="145" spans="2:2" x14ac:dyDescent="0.3">
      <c r="B145" s="13">
        <v>0.72499999999999998</v>
      </c>
    </row>
    <row r="146" spans="2:2" x14ac:dyDescent="0.3">
      <c r="B146" s="13">
        <v>0.73</v>
      </c>
    </row>
    <row r="147" spans="2:2" x14ac:dyDescent="0.3">
      <c r="B147" s="13">
        <v>0.73499999999999999</v>
      </c>
    </row>
    <row r="148" spans="2:2" x14ac:dyDescent="0.3">
      <c r="B148" s="13">
        <v>0.74</v>
      </c>
    </row>
    <row r="149" spans="2:2" x14ac:dyDescent="0.3">
      <c r="B149" s="13">
        <v>0.745</v>
      </c>
    </row>
    <row r="150" spans="2:2" x14ac:dyDescent="0.3">
      <c r="B150" s="13">
        <v>0.75</v>
      </c>
    </row>
    <row r="151" spans="2:2" x14ac:dyDescent="0.3">
      <c r="B151" s="13">
        <v>0.755</v>
      </c>
    </row>
    <row r="152" spans="2:2" x14ac:dyDescent="0.3">
      <c r="B152" s="13">
        <v>0.76</v>
      </c>
    </row>
    <row r="153" spans="2:2" x14ac:dyDescent="0.3">
      <c r="B153" s="13">
        <v>0.76500000000000001</v>
      </c>
    </row>
    <row r="154" spans="2:2" x14ac:dyDescent="0.3">
      <c r="B154" s="13">
        <v>0.77</v>
      </c>
    </row>
    <row r="155" spans="2:2" x14ac:dyDescent="0.3">
      <c r="B155" s="13">
        <v>0.77500000000000002</v>
      </c>
    </row>
    <row r="156" spans="2:2" x14ac:dyDescent="0.3">
      <c r="B156" s="13">
        <v>0.78</v>
      </c>
    </row>
    <row r="157" spans="2:2" x14ac:dyDescent="0.3">
      <c r="B157" s="13">
        <v>0.78500000000000003</v>
      </c>
    </row>
    <row r="158" spans="2:2" x14ac:dyDescent="0.3">
      <c r="B158" s="13">
        <v>0.79</v>
      </c>
    </row>
    <row r="159" spans="2:2" x14ac:dyDescent="0.3">
      <c r="B159" s="13">
        <v>0.79500000000000004</v>
      </c>
    </row>
    <row r="160" spans="2:2" x14ac:dyDescent="0.3">
      <c r="B160" s="13">
        <v>0.8</v>
      </c>
    </row>
    <row r="161" spans="2:2" x14ac:dyDescent="0.3">
      <c r="B161" s="13">
        <v>0.80500000000000005</v>
      </c>
    </row>
    <row r="162" spans="2:2" x14ac:dyDescent="0.3">
      <c r="B162" s="13">
        <v>0.81</v>
      </c>
    </row>
    <row r="163" spans="2:2" x14ac:dyDescent="0.3">
      <c r="B163" s="13">
        <v>0.81499999999999995</v>
      </c>
    </row>
    <row r="164" spans="2:2" x14ac:dyDescent="0.3">
      <c r="B164" s="13">
        <v>0.82</v>
      </c>
    </row>
    <row r="165" spans="2:2" x14ac:dyDescent="0.3">
      <c r="B165" s="13">
        <v>0.82499999999999996</v>
      </c>
    </row>
    <row r="166" spans="2:2" x14ac:dyDescent="0.3">
      <c r="B166" s="13">
        <v>0.83</v>
      </c>
    </row>
    <row r="167" spans="2:2" x14ac:dyDescent="0.3">
      <c r="B167" s="13">
        <v>0.83499999999999996</v>
      </c>
    </row>
    <row r="168" spans="2:2" x14ac:dyDescent="0.3">
      <c r="B168" s="13">
        <v>0.84</v>
      </c>
    </row>
    <row r="169" spans="2:2" x14ac:dyDescent="0.3">
      <c r="B169" s="13">
        <v>0.84499999999999997</v>
      </c>
    </row>
    <row r="170" spans="2:2" x14ac:dyDescent="0.3">
      <c r="B170" s="13">
        <v>0.85</v>
      </c>
    </row>
    <row r="171" spans="2:2" x14ac:dyDescent="0.3">
      <c r="B171" s="13">
        <v>0.85499999999999998</v>
      </c>
    </row>
    <row r="172" spans="2:2" x14ac:dyDescent="0.3">
      <c r="B172" s="13">
        <v>0.86</v>
      </c>
    </row>
    <row r="173" spans="2:2" x14ac:dyDescent="0.3">
      <c r="B173" s="13">
        <v>0.86499999999999999</v>
      </c>
    </row>
    <row r="174" spans="2:2" x14ac:dyDescent="0.3">
      <c r="B174" s="13">
        <v>0.87</v>
      </c>
    </row>
    <row r="175" spans="2:2" x14ac:dyDescent="0.3">
      <c r="B175" s="13">
        <v>0.875</v>
      </c>
    </row>
    <row r="176" spans="2:2" x14ac:dyDescent="0.3">
      <c r="B176" s="13">
        <v>0.88</v>
      </c>
    </row>
    <row r="177" spans="2:2" x14ac:dyDescent="0.3">
      <c r="B177" s="13">
        <v>0.88500000000000001</v>
      </c>
    </row>
    <row r="178" spans="2:2" x14ac:dyDescent="0.3">
      <c r="B178" s="13">
        <v>0.89</v>
      </c>
    </row>
    <row r="179" spans="2:2" x14ac:dyDescent="0.3">
      <c r="B179" s="13">
        <v>0.89500000000000002</v>
      </c>
    </row>
    <row r="180" spans="2:2" x14ac:dyDescent="0.3">
      <c r="B180" s="13">
        <v>0.9</v>
      </c>
    </row>
    <row r="181" spans="2:2" x14ac:dyDescent="0.3">
      <c r="B181" s="13">
        <v>0.90500000000000003</v>
      </c>
    </row>
    <row r="182" spans="2:2" x14ac:dyDescent="0.3">
      <c r="B182" s="13">
        <v>0.91</v>
      </c>
    </row>
    <row r="183" spans="2:2" x14ac:dyDescent="0.3">
      <c r="B183" s="13">
        <v>0.91500000000000004</v>
      </c>
    </row>
    <row r="184" spans="2:2" x14ac:dyDescent="0.3">
      <c r="B184" s="13">
        <v>0.92</v>
      </c>
    </row>
    <row r="185" spans="2:2" x14ac:dyDescent="0.3">
      <c r="B185" s="13">
        <v>0.92500000000000004</v>
      </c>
    </row>
    <row r="186" spans="2:2" x14ac:dyDescent="0.3">
      <c r="B186" s="13">
        <v>0.93</v>
      </c>
    </row>
    <row r="187" spans="2:2" x14ac:dyDescent="0.3">
      <c r="B187" s="13">
        <v>0.93500000000000005</v>
      </c>
    </row>
    <row r="188" spans="2:2" x14ac:dyDescent="0.3">
      <c r="B188" s="13">
        <v>0.94</v>
      </c>
    </row>
    <row r="189" spans="2:2" x14ac:dyDescent="0.3">
      <c r="B189" s="13">
        <v>0.94499999999999995</v>
      </c>
    </row>
    <row r="190" spans="2:2" x14ac:dyDescent="0.3">
      <c r="B190" s="13">
        <v>0.95</v>
      </c>
    </row>
    <row r="191" spans="2:2" x14ac:dyDescent="0.3">
      <c r="B191" s="13">
        <v>0.95499999999999996</v>
      </c>
    </row>
    <row r="192" spans="2:2" x14ac:dyDescent="0.3">
      <c r="B192" s="13">
        <v>0.96</v>
      </c>
    </row>
    <row r="193" spans="2:2" x14ac:dyDescent="0.3">
      <c r="B193" s="13">
        <v>0.96499999999999997</v>
      </c>
    </row>
    <row r="194" spans="2:2" x14ac:dyDescent="0.3">
      <c r="B194" s="13">
        <v>0.97</v>
      </c>
    </row>
    <row r="195" spans="2:2" x14ac:dyDescent="0.3">
      <c r="B195" s="13">
        <v>0.97499999999999998</v>
      </c>
    </row>
    <row r="196" spans="2:2" x14ac:dyDescent="0.3">
      <c r="B196" s="13">
        <v>0.98</v>
      </c>
    </row>
    <row r="197" spans="2:2" x14ac:dyDescent="0.3">
      <c r="B197" s="13">
        <v>0.98499999999999999</v>
      </c>
    </row>
    <row r="198" spans="2:2" x14ac:dyDescent="0.3">
      <c r="B198" s="13">
        <v>0.99</v>
      </c>
    </row>
    <row r="199" spans="2:2" x14ac:dyDescent="0.3">
      <c r="B199" s="13">
        <v>0.995</v>
      </c>
    </row>
    <row r="200" spans="2:2" x14ac:dyDescent="0.3">
      <c r="B200" s="13">
        <v>1</v>
      </c>
    </row>
    <row r="411" spans="8:12" x14ac:dyDescent="0.3">
      <c r="H411" s="21" t="s">
        <v>597</v>
      </c>
      <c r="I411" s="21"/>
      <c r="J411" s="21"/>
      <c r="K411" s="21"/>
      <c r="L411" s="21"/>
    </row>
    <row r="412" spans="8:12" x14ac:dyDescent="0.3">
      <c r="H412">
        <f>IF('task-3'!C11=" $-   ",1,0)</f>
        <v>1</v>
      </c>
      <c r="I412">
        <f>IF(AND(H412=0,H413=0),1,0)</f>
        <v>0</v>
      </c>
      <c r="J412">
        <f>IF(AND(H412=0,H413=1),2,0)</f>
        <v>0</v>
      </c>
      <c r="K412">
        <f>IF(AND(H412=1,H413=0),3,0)</f>
        <v>0</v>
      </c>
      <c r="L412">
        <f>IF(AND(H412=1,H413=1),4,0)</f>
        <v>4</v>
      </c>
    </row>
    <row r="413" spans="8:12" x14ac:dyDescent="0.3">
      <c r="H413">
        <f>IF('task-3'!C12=" $-   ",1,0)</f>
        <v>1</v>
      </c>
    </row>
  </sheetData>
  <mergeCells count="1">
    <mergeCell ref="H411:L4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11</vt:i4>
      </vt:variant>
    </vt:vector>
  </HeadingPairs>
  <TitlesOfParts>
    <vt:vector size="19" baseType="lpstr">
      <vt:lpstr>projectdata-nyse</vt:lpstr>
      <vt:lpstr>task-1</vt:lpstr>
      <vt:lpstr>task-1 data</vt:lpstr>
      <vt:lpstr>task-2</vt:lpstr>
      <vt:lpstr>task-2 note</vt:lpstr>
      <vt:lpstr>task-3</vt:lpstr>
      <vt:lpstr>task-3.1</vt:lpstr>
      <vt:lpstr>task-3 note</vt:lpstr>
      <vt:lpstr>Assumption</vt:lpstr>
      <vt:lpstr>Cost_of_Goods_Sold</vt:lpstr>
      <vt:lpstr>Other_Operating_Items</vt:lpstr>
      <vt:lpstr>'task-2'!Print_Area</vt:lpstr>
      <vt:lpstr>'task-3'!Print_Area</vt:lpstr>
      <vt:lpstr>'task-3.1'!Print_Area</vt:lpstr>
      <vt:lpstr>Research_and_Development</vt:lpstr>
      <vt:lpstr>Sales_General_and_Admin</vt:lpstr>
      <vt:lpstr>Ticker_Symbol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Abdulaziz Alsaaran</dc:creator>
  <cp:lastModifiedBy>Abdulaziz Alsaaran</cp:lastModifiedBy>
  <dcterms:created xsi:type="dcterms:W3CDTF">2021-01-06T23:11:54Z</dcterms:created>
  <dcterms:modified xsi:type="dcterms:W3CDTF">2021-01-08T15:21:06Z</dcterms:modified>
</cp:coreProperties>
</file>