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Week1\HomeWork\"/>
    </mc:Choice>
  </mc:AlternateContent>
  <xr:revisionPtr revIDLastSave="0" documentId="13_ncr:1_{007B8589-4E46-4C3D-9270-008510272C8D}" xr6:coauthVersionLast="37" xr6:coauthVersionMax="37" xr10:uidLastSave="{00000000-0000-0000-0000-000000000000}"/>
  <bookViews>
    <workbookView xWindow="0" yWindow="0" windowWidth="14376" windowHeight="6840" xr2:uid="{00000000-000D-0000-FFFF-FFFF00000000}"/>
  </bookViews>
  <sheets>
    <sheet name="Sheet1" sheetId="1" r:id="rId1"/>
    <sheet name="Sheet2" sheetId="3" r:id="rId2"/>
    <sheet name="Sheet4" sheetId="5" r:id="rId3"/>
    <sheet name="Sheet5" sheetId="6" r:id="rId4"/>
    <sheet name="Sheet6" sheetId="7" r:id="rId5"/>
    <sheet name="Sheet7" sheetId="8" r:id="rId6"/>
  </sheets>
  <definedNames>
    <definedName name="_xlnm._FilterDatabase" localSheetId="0" hidden="1">Sheet1!$A$1:$T$4115</definedName>
  </definedNames>
  <calcPr calcId="179021"/>
  <pivotCaches>
    <pivotCache cacheId="4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R2" i="1"/>
  <c r="Q2" i="1"/>
  <c r="P4111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<sst xmlns="http://schemas.openxmlformats.org/spreadsheetml/2006/main" count="24804" uniqueCount="8372">
  <si>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</si>
  <si>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</si>
  <si>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</si>
  <si>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</si>
  <si>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</si>
  <si>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</si>
  <si>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</si>
  <si>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</si>
  <si>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</si>
  <si>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</si>
  <si>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</si>
  <si>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</si>
  <si>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</si>
  <si>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</si>
  <si>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</si>
  <si>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</si>
  <si>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</si>
  <si>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</si>
  <si>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</si>
  <si>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</si>
  <si>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</si>
  <si>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</si>
  <si>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</si>
  <si>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</si>
  <si>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</si>
  <si>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</si>
  <si>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</si>
  <si>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</si>
  <si>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</si>
  <si>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</si>
  <si>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</si>
  <si>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</si>
  <si>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</si>
  <si>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</si>
  <si>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</si>
  <si>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</si>
  <si>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</si>
  <si>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</si>
  <si>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</si>
  <si>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</si>
  <si>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</si>
  <si>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</si>
  <si>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</si>
  <si>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</si>
  <si>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</si>
  <si>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</si>
  <si>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</si>
  <si>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</si>
  <si>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</si>
  <si>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</si>
  <si>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</si>
  <si>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</si>
  <si>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</si>
  <si>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</si>
  <si>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</si>
  <si>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</si>
  <si>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</si>
  <si>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</si>
  <si>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</si>
  <si>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</si>
  <si>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</si>
  <si>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</si>
  <si>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</si>
  <si>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</si>
  <si>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</si>
  <si>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</si>
  <si>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</si>
  <si>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</si>
  <si>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</si>
  <si>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</si>
  <si>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</si>
  <si>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</si>
  <si>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</si>
  <si>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</si>
  <si>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</si>
  <si>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</si>
  <si>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</si>
  <si>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</si>
  <si>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</si>
  <si>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</si>
  <si>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</si>
  <si>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</si>
  <si>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</si>
  <si>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</si>
  <si>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</si>
  <si>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</si>
  <si>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</si>
  <si>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</si>
  <si>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</si>
  <si>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</si>
  <si>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</si>
  <si>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</si>
  <si>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</si>
  <si>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</si>
  <si>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</si>
  <si>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</si>
  <si>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</si>
  <si>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</si>
  <si>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</si>
  <si>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</si>
  <si>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</si>
  <si>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</si>
  <si>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</si>
  <si>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</si>
  <si>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</si>
  <si>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</si>
  <si>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</si>
  <si>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</si>
  <si>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</si>
  <si>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</si>
  <si>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</si>
  <si>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</si>
  <si>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</si>
  <si>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</si>
  <si>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</si>
  <si>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</si>
  <si>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</si>
  <si>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</si>
  <si>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</si>
  <si>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</si>
  <si>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</si>
  <si>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</si>
  <si>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</si>
  <si>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</si>
  <si>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</si>
  <si>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</si>
  <si>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</si>
  <si>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</si>
  <si>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</si>
  <si>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</si>
  <si>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</si>
  <si>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</si>
  <si>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</si>
  <si>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</si>
  <si>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</si>
  <si>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</si>
  <si>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</si>
  <si>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</si>
  <si>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</si>
  <si>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</si>
  <si>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</si>
  <si>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</si>
  <si>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</si>
  <si>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</si>
  <si>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</si>
  <si>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</si>
  <si>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</si>
  <si>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</si>
  <si>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</si>
  <si>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</si>
  <si>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</si>
  <si>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</si>
  <si>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</si>
  <si>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</si>
  <si>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</si>
  <si>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</si>
  <si>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</si>
  <si>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</si>
  <si>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</si>
  <si>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</si>
  <si>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</si>
  <si>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</si>
  <si>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</si>
  <si>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</si>
  <si>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</si>
  <si>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</si>
  <si>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</si>
  <si>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</si>
  <si>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</si>
  <si>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</si>
  <si>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</si>
  <si>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</si>
  <si>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</si>
  <si>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</si>
  <si>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</si>
  <si>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</si>
  <si>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</si>
  <si>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</si>
  <si>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</si>
  <si>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</si>
  <si>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</si>
  <si>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</si>
  <si>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</si>
  <si>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</si>
  <si>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</si>
  <si>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</si>
  <si>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</si>
  <si>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</si>
  <si>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</si>
  <si>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</si>
  <si>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</si>
  <si>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</si>
  <si>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</si>
  <si>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</si>
  <si>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</si>
  <si>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</si>
  <si>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</si>
  <si>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</si>
  <si>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</si>
  <si>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</si>
  <si>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</si>
  <si>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</si>
  <si>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</si>
  <si>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</si>
  <si>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</si>
  <si>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</si>
  <si>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</si>
  <si>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</si>
  <si>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</si>
  <si>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</si>
  <si>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</si>
  <si>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</si>
  <si>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</si>
  <si>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</si>
  <si>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</si>
  <si>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</si>
  <si>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</si>
  <si>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</si>
  <si>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</si>
  <si>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</si>
  <si>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</si>
  <si>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</si>
  <si>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</si>
  <si>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</si>
  <si>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</si>
  <si>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</si>
  <si>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</si>
  <si>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</si>
  <si>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</si>
  <si>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</si>
  <si>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</si>
  <si>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</si>
  <si>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</si>
  <si>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</si>
  <si>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</si>
  <si>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</si>
  <si>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</si>
  <si>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</si>
  <si>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</si>
  <si>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</si>
  <si>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</si>
  <si>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</si>
  <si>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</si>
  <si>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</si>
  <si>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</si>
  <si>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</si>
  <si>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</si>
  <si>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</si>
  <si>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</si>
  <si>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</si>
  <si>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</si>
  <si>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</si>
  <si>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</si>
  <si>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</si>
  <si>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</si>
  <si>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</si>
  <si>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</si>
  <si>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</si>
  <si>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</si>
  <si>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</si>
  <si>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</si>
  <si>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</si>
  <si>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</si>
  <si>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</si>
  <si>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</si>
  <si>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</si>
  <si>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</si>
  <si>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</si>
  <si>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</si>
  <si>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</si>
  <si>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</si>
  <si>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</si>
  <si>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</si>
  <si>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</si>
  <si>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</si>
  <si>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</si>
  <si>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</si>
  <si>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</si>
  <si>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</si>
  <si>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</si>
  <si>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</si>
  <si>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</si>
  <si>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</si>
  <si>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</si>
  <si>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</si>
  <si>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</si>
  <si>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</si>
  <si>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</si>
  <si>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</si>
  <si>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</si>
  <si>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</si>
  <si>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</si>
  <si>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</si>
  <si>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</si>
  <si>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</si>
  <si>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</si>
  <si>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</si>
  <si>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</si>
  <si>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</si>
  <si>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</si>
  <si>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</si>
  <si>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</si>
  <si>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</si>
  <si>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</si>
  <si>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</si>
  <si>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</si>
  <si>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</si>
  <si>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</si>
  <si>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</si>
  <si>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</si>
  <si>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</si>
  <si>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</si>
  <si>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</si>
  <si>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</si>
  <si>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</si>
  <si>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</si>
  <si>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</si>
  <si>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</si>
  <si>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</si>
  <si>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</si>
  <si>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</si>
  <si>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</si>
  <si>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</si>
  <si>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</si>
  <si>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</si>
  <si>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</si>
  <si>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</si>
  <si>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</si>
  <si>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</si>
  <si>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</si>
  <si>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</si>
  <si>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</si>
  <si>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</si>
  <si>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</si>
  <si>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</si>
  <si>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</si>
  <si>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</si>
  <si>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</si>
  <si>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</si>
  <si>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</si>
  <si>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</si>
  <si>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</si>
  <si>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</si>
  <si>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</si>
  <si>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</si>
  <si>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</si>
  <si>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</si>
  <si>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</si>
  <si>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</si>
  <si>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</si>
  <si>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</si>
  <si>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</si>
  <si>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</si>
  <si>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</si>
  <si>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</si>
  <si>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</si>
  <si>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</si>
  <si>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</si>
  <si>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</si>
  <si>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</si>
  <si>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</si>
  <si>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</si>
  <si>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</si>
  <si>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</si>
  <si>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</si>
  <si>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</si>
  <si>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</si>
  <si>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</si>
  <si>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</si>
  <si>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</si>
  <si>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</si>
  <si>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</si>
  <si>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</si>
  <si>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</si>
  <si>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</si>
  <si>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</si>
  <si>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</si>
  <si>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</si>
  <si>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</si>
  <si>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</si>
  <si>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</si>
  <si>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</si>
  <si>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</si>
  <si>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</si>
  <si>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</si>
  <si>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</si>
  <si>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</si>
  <si>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</si>
  <si>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</si>
  <si>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</si>
  <si>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</si>
  <si>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</si>
  <si>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</si>
  <si>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</si>
  <si>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</si>
  <si>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</si>
  <si>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</si>
  <si>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</si>
  <si>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</si>
  <si>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</si>
  <si>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</si>
  <si>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</si>
  <si>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</si>
  <si>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</si>
  <si>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</si>
  <si>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</si>
  <si>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</si>
  <si>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</si>
  <si>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</si>
  <si>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</si>
  <si>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</si>
  <si>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</si>
  <si>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</si>
  <si>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</si>
  <si>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</si>
  <si>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</si>
  <si>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</si>
  <si>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</si>
  <si>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</si>
  <si>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</si>
  <si>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</si>
  <si>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</si>
  <si>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</si>
  <si>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</si>
  <si>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</si>
  <si>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</si>
  <si>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</si>
  <si>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</si>
  <si>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</si>
  <si>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</si>
  <si>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</si>
  <si>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</si>
  <si>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</si>
  <si>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</si>
  <si>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</si>
  <si>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</si>
  <si>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</si>
  <si>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</si>
  <si>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</si>
  <si>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</si>
  <si>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</si>
  <si>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</si>
  <si>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</si>
  <si>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</si>
  <si>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</si>
  <si>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</si>
  <si>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</si>
  <si>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</si>
  <si>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</si>
  <si>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</si>
  <si>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</si>
  <si>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</si>
  <si>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</si>
  <si>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</si>
  <si>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</si>
  <si>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</si>
  <si>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</si>
  <si>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</si>
  <si>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</si>
  <si>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</si>
  <si>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</si>
  <si>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</si>
  <si>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</si>
  <si>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</si>
  <si>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</si>
  <si>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</si>
  <si>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</si>
  <si>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</si>
  <si>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</si>
  <si>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</si>
  <si>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</si>
  <si>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</si>
  <si>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</si>
  <si>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</si>
  <si>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</si>
  <si>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</si>
  <si>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</si>
  <si>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</si>
  <si>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</si>
  <si>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</si>
  <si>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</si>
  <si>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</si>
  <si>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</si>
  <si>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</si>
  <si>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</si>
  <si>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</si>
  <si>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</si>
  <si>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</si>
  <si>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</si>
  <si>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</si>
  <si>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</si>
  <si>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</si>
  <si>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</si>
  <si>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</si>
  <si>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</si>
  <si>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</si>
  <si>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</si>
  <si>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</si>
  <si>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</si>
  <si>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</si>
  <si>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</si>
  <si>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</si>
  <si>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</si>
  <si>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</si>
  <si>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</si>
  <si>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</si>
  <si>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</si>
  <si>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</si>
  <si>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</si>
  <si>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</si>
  <si>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</si>
  <si>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</si>
  <si>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</si>
  <si>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</si>
  <si>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</si>
  <si>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</si>
  <si>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</si>
  <si>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</si>
  <si>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</si>
  <si>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</si>
  <si>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</si>
  <si>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</si>
  <si>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</si>
  <si>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</si>
  <si>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</si>
  <si>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</si>
  <si>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</si>
  <si>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</si>
  <si>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</si>
  <si>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</si>
  <si>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</si>
  <si>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</si>
  <si>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</si>
  <si>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</si>
  <si>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</si>
  <si>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</si>
  <si>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</si>
  <si>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</si>
  <si>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</si>
  <si>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</si>
  <si>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</si>
  <si>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</si>
  <si>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</si>
  <si>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</si>
  <si>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</si>
  <si>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</si>
  <si>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</si>
  <si>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</si>
  <si>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</si>
  <si>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</si>
  <si>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</si>
  <si>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</si>
  <si>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</si>
  <si>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</si>
  <si>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</si>
  <si>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</si>
  <si>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</si>
  <si>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</si>
  <si>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</si>
  <si>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</si>
  <si>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</si>
  <si>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</si>
  <si>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</si>
  <si>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</si>
  <si>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</si>
  <si>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</si>
  <si>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</si>
  <si>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</si>
  <si>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</si>
  <si>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</si>
  <si>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</si>
  <si>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</si>
  <si>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</si>
  <si>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</si>
  <si>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</si>
  <si>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</si>
  <si>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</si>
  <si>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</si>
  <si>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</si>
  <si>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</si>
  <si>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</si>
  <si>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</si>
  <si>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</si>
  <si>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</si>
  <si>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</si>
  <si>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</si>
  <si>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</si>
  <si>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</si>
  <si>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</si>
  <si>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</si>
  <si>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</si>
  <si>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</si>
  <si>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</si>
  <si>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</si>
  <si>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</si>
  <si>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</si>
  <si>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</si>
  <si>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</si>
  <si>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</si>
  <si>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</si>
  <si>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</si>
  <si>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</si>
  <si>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</si>
  <si>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</si>
  <si>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</si>
  <si>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</si>
  <si>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</si>
  <si>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</si>
  <si>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</si>
  <si>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</si>
  <si>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</si>
  <si>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</si>
  <si>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</si>
  <si>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</si>
  <si>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</si>
  <si>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</si>
  <si>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</si>
  <si>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</si>
  <si>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</si>
  <si>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</si>
  <si>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</si>
  <si>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</si>
  <si>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</si>
  <si>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</si>
  <si>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</si>
  <si>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</si>
  <si>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</si>
  <si>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</si>
  <si>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</si>
  <si>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</si>
  <si>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</si>
  <si>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</si>
  <si>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</si>
  <si>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</si>
  <si>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</si>
  <si>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</si>
  <si>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</si>
  <si>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</si>
  <si>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</si>
  <si>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</si>
  <si>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</si>
  <si>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</si>
  <si>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</si>
  <si>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</si>
  <si>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</si>
  <si>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</si>
  <si>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</si>
  <si>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</si>
  <si>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</si>
  <si>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</si>
  <si>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</si>
  <si>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</si>
  <si>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</si>
  <si>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</si>
  <si>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</si>
  <si>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</si>
  <si>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</si>
  <si>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</si>
  <si>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</si>
  <si>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</si>
  <si>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</si>
  <si>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</si>
  <si>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</si>
  <si>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</si>
  <si>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</si>
  <si>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</si>
  <si>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</si>
  <si>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</si>
  <si>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</si>
  <si>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</si>
  <si>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</si>
  <si>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</si>
  <si>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</si>
  <si>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</si>
  <si>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</si>
  <si>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</si>
  <si>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</si>
  <si>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</si>
  <si>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</si>
  <si>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</si>
  <si>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</si>
  <si>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</si>
  <si>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</si>
  <si>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</si>
  <si>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</si>
  <si>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</si>
  <si>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</si>
  <si>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</si>
  <si>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</si>
  <si>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</si>
  <si>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</si>
  <si>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</si>
  <si>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</si>
  <si>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</si>
  <si>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</si>
  <si>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</si>
  <si>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</si>
  <si>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</si>
  <si>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</si>
  <si>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</si>
  <si>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</si>
  <si>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</si>
  <si>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</si>
  <si>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</si>
  <si>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</si>
  <si>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</si>
  <si>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</si>
  <si>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</si>
  <si>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</si>
  <si>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</si>
  <si>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</si>
  <si>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</si>
  <si>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</si>
  <si>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</si>
  <si>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</si>
  <si>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</si>
  <si>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</si>
  <si>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</si>
  <si>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</si>
  <si>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</si>
  <si>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</si>
  <si>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</si>
  <si>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</si>
  <si>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</si>
  <si>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</si>
  <si>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</si>
  <si>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</si>
  <si>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</si>
  <si>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</si>
  <si>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</si>
  <si>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</si>
  <si>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</si>
  <si>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</si>
  <si>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</si>
  <si>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</si>
  <si>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</si>
  <si>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</si>
  <si>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</si>
  <si>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</si>
  <si>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</si>
  <si>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</si>
  <si>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</si>
  <si>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</si>
  <si>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</si>
  <si>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</si>
  <si>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</si>
  <si>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</si>
  <si>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</si>
  <si>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</si>
  <si>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</si>
  <si>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</si>
  <si>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</si>
  <si>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</si>
  <si>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</si>
  <si>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</si>
  <si>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</si>
  <si>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</si>
  <si>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</si>
  <si>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</si>
  <si>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</si>
  <si>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</si>
  <si>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</si>
  <si>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</si>
  <si>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</si>
  <si>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</si>
  <si>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</si>
  <si>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</si>
  <si>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</si>
  <si>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</si>
  <si>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</si>
  <si>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</si>
  <si>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</si>
  <si>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</si>
  <si>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</si>
  <si>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</si>
  <si>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</si>
  <si>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</si>
  <si>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</si>
  <si>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</si>
  <si>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</si>
  <si>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</si>
  <si>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</si>
  <si>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</si>
  <si>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</si>
  <si>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</si>
  <si>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</si>
  <si>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</si>
  <si>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</si>
  <si>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</si>
  <si>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</si>
  <si>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</si>
  <si>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</si>
  <si>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</si>
  <si>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</si>
  <si>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</si>
  <si>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</si>
  <si>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</si>
  <si>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</si>
  <si>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</si>
  <si>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</si>
  <si>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</si>
  <si>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</si>
  <si>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</si>
  <si>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</si>
  <si>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</si>
  <si>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</si>
  <si>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</si>
  <si>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</si>
  <si>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</si>
  <si>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</si>
  <si>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</si>
  <si>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</si>
  <si>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</si>
  <si>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</si>
  <si>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</si>
  <si>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</si>
  <si>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</si>
  <si>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</si>
  <si>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</si>
  <si>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</si>
  <si>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</si>
  <si>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</si>
  <si>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</si>
  <si>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</si>
  <si>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</si>
  <si>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</si>
  <si>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</si>
  <si>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</si>
  <si>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</si>
  <si>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</si>
  <si>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</si>
  <si>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</si>
  <si>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</si>
  <si>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</si>
  <si>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</si>
  <si>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</si>
  <si>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</si>
  <si>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</si>
  <si>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</si>
  <si>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</si>
  <si>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</si>
  <si>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</si>
  <si>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</si>
  <si>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</si>
  <si>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</si>
  <si>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</si>
  <si>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</si>
  <si>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</si>
  <si>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</si>
  <si>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</si>
  <si>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</si>
  <si>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</si>
  <si>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</si>
  <si>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</si>
  <si>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</si>
  <si>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</si>
  <si>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</si>
  <si>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</si>
  <si>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</si>
  <si>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</si>
  <si>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</si>
  <si>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</si>
  <si>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</si>
  <si>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</si>
  <si>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</si>
  <si>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</si>
  <si>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</si>
  <si>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</si>
  <si>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</si>
  <si>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</si>
  <si>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</si>
  <si>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</si>
  <si>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</si>
  <si>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</si>
  <si>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</si>
  <si>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</si>
  <si>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</si>
  <si>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</si>
  <si>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</si>
  <si>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</si>
  <si>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</si>
  <si>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</si>
  <si>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</si>
  <si>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</si>
  <si>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</si>
  <si>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</si>
  <si>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</si>
  <si>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</si>
  <si>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</si>
  <si>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</si>
  <si>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</si>
  <si>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</si>
  <si>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</si>
  <si>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</si>
  <si>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</si>
  <si>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</si>
  <si>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</si>
  <si>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</si>
  <si>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</si>
  <si>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</si>
  <si>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</si>
  <si>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</si>
  <si>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</si>
  <si>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</si>
  <si>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</si>
  <si>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</si>
  <si>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</si>
  <si>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</si>
  <si>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</si>
  <si>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</si>
  <si>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</si>
  <si>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</si>
  <si>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</si>
  <si>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</si>
  <si>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</si>
  <si>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</si>
  <si>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</si>
  <si>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</si>
  <si>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</si>
  <si>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</si>
  <si>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</si>
  <si>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</si>
  <si>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</si>
  <si>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</si>
  <si>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</si>
  <si>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</si>
  <si>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</si>
  <si>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</si>
  <si>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</si>
  <si>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</si>
  <si>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</si>
  <si>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</si>
  <si>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</si>
  <si>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</si>
  <si>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</si>
  <si>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</si>
  <si>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</si>
  <si>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</si>
  <si>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</si>
  <si>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</si>
  <si>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</si>
  <si>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</si>
  <si>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</si>
  <si>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</si>
  <si>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</si>
  <si>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</si>
  <si>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</si>
  <si>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</si>
  <si>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</si>
  <si>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</si>
  <si>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</si>
  <si>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</si>
  <si>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</si>
  <si>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</si>
  <si>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</si>
  <si>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</si>
  <si>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</si>
  <si>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</si>
  <si>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</si>
  <si>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</si>
  <si>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</si>
  <si>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</si>
  <si>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</si>
  <si>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</si>
  <si>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</si>
  <si>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</si>
  <si>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</si>
  <si>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</si>
  <si>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</si>
  <si>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</si>
  <si>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</si>
  <si>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</si>
  <si>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</si>
  <si>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</si>
  <si>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</si>
  <si>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</si>
  <si>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</si>
  <si>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</si>
  <si>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</si>
  <si>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</si>
  <si>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</si>
  <si>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</si>
  <si>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</si>
  <si>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</si>
  <si>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</si>
  <si>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</si>
  <si>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</si>
  <si>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</si>
  <si>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</si>
  <si>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</si>
  <si>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</si>
  <si>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</si>
  <si>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</si>
  <si>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</si>
  <si>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</si>
  <si>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</si>
  <si>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</si>
  <si>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</si>
  <si>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</si>
  <si>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</si>
  <si>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</si>
  <si>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</si>
  <si>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</si>
  <si>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</si>
  <si>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</si>
  <si>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</si>
  <si>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</si>
  <si>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</si>
  <si>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</si>
  <si>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</si>
  <si>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</si>
  <si>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</si>
  <si>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</si>
  <si>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</si>
  <si>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</si>
  <si>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</si>
  <si>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</si>
  <si>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</si>
  <si>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</si>
  <si>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</si>
  <si>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</si>
  <si>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</si>
  <si>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</si>
  <si>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</si>
  <si>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</si>
  <si>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</si>
  <si>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</si>
  <si>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</si>
  <si>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</si>
  <si>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</si>
  <si>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</si>
  <si>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</si>
  <si>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</si>
  <si>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</si>
  <si>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</si>
  <si>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</si>
  <si>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</si>
  <si>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</si>
  <si>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</si>
  <si>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</si>
  <si>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</si>
  <si>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</si>
  <si>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</si>
  <si>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</si>
  <si>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</si>
  <si>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</si>
  <si>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</si>
  <si>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</si>
  <si>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</si>
  <si>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</si>
  <si>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</si>
  <si>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</si>
  <si>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</si>
  <si>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</si>
  <si>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</si>
  <si>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</si>
  <si>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</si>
  <si>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</si>
  <si>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</si>
  <si>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</si>
  <si>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</si>
  <si>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</si>
  <si>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</si>
  <si>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</si>
  <si>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</si>
  <si>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</si>
  <si>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</si>
  <si>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</si>
  <si>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</si>
  <si>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</si>
  <si>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</si>
  <si>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</si>
  <si>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</si>
  <si>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</si>
  <si>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</si>
  <si>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</si>
  <si>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</si>
  <si>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</si>
  <si>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</si>
  <si>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</si>
  <si>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</si>
  <si>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</si>
  <si>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</si>
  <si>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</si>
  <si>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</si>
  <si>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</si>
  <si>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</si>
  <si>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</si>
  <si>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</si>
  <si>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</si>
  <si>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</si>
  <si>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</si>
  <si>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</si>
  <si>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</si>
  <si>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</si>
  <si>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</si>
  <si>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</si>
  <si>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</si>
  <si>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</si>
  <si>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</si>
  <si>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</si>
  <si>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</si>
  <si>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</si>
  <si>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</si>
  <si>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</si>
  <si>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</si>
  <si>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</si>
  <si>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</si>
  <si>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</si>
  <si>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</si>
  <si>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</si>
  <si>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</si>
  <si>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</si>
  <si>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</si>
  <si>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</si>
  <si>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</si>
  <si>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</si>
  <si>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</si>
  <si>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</si>
  <si>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</si>
  <si>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</si>
  <si>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</si>
  <si>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</si>
  <si>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</si>
  <si>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</si>
  <si>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</si>
  <si>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</si>
  <si>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</si>
  <si>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</si>
  <si>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</si>
  <si>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</si>
  <si>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</si>
  <si>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</si>
  <si>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</si>
  <si>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</si>
  <si>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</si>
  <si>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</si>
  <si>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</si>
  <si>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</si>
  <si>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</si>
  <si>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</si>
  <si>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</si>
  <si>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</si>
  <si>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</si>
  <si>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</si>
  <si>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</si>
  <si>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</si>
  <si>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</si>
  <si>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</si>
  <si>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</si>
  <si>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</si>
  <si>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</si>
  <si>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</si>
  <si>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</si>
  <si>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</si>
  <si>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</si>
  <si>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</si>
  <si>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</si>
  <si>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</si>
  <si>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</si>
  <si>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</si>
  <si>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</si>
  <si>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</si>
  <si>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</si>
  <si>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</si>
  <si>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</si>
  <si>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</si>
  <si>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</si>
  <si>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</si>
  <si>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</si>
  <si>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</si>
  <si>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</si>
  <si>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</si>
  <si>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</si>
  <si>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</si>
  <si>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</si>
  <si>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</si>
  <si>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</si>
  <si>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</si>
  <si>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</si>
  <si>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</si>
  <si>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</si>
  <si>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</si>
  <si>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</si>
  <si>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</si>
  <si>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</si>
  <si>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</si>
  <si>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</si>
  <si>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</si>
  <si>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</si>
  <si>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</si>
  <si>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</si>
  <si>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</si>
  <si>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</si>
  <si>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</si>
  <si>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</si>
  <si>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</si>
  <si>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</si>
  <si>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</si>
  <si>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</si>
  <si>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</si>
  <si>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</si>
  <si>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</si>
  <si>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</si>
  <si>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</si>
  <si>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</si>
  <si>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</si>
  <si>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</si>
  <si>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</si>
  <si>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</si>
  <si>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</si>
  <si>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</si>
  <si>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</si>
  <si>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</si>
  <si>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</si>
  <si>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</si>
  <si>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</si>
  <si>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</si>
  <si>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</si>
  <si>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</si>
  <si>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</si>
  <si>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</si>
  <si>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</si>
  <si>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</si>
  <si>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</si>
  <si>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</si>
  <si>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</si>
  <si>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</si>
  <si>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</si>
  <si>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</si>
  <si>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</si>
  <si>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</si>
  <si>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</si>
  <si>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</si>
  <si>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</si>
  <si>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</si>
  <si>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</si>
  <si>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</si>
  <si>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</si>
  <si>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</si>
  <si>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</si>
  <si>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</si>
  <si>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</si>
  <si>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</si>
  <si>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</si>
  <si>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</si>
  <si>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</si>
  <si>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</si>
  <si>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</si>
  <si>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</si>
  <si>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</si>
  <si>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</si>
  <si>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</si>
  <si>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</si>
  <si>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</si>
  <si>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</si>
  <si>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</si>
  <si>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</si>
  <si>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</si>
  <si>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</si>
  <si>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</si>
  <si>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</si>
  <si>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</si>
  <si>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</si>
  <si>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</si>
  <si>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</si>
  <si>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</si>
  <si>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</si>
  <si>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</si>
  <si>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</si>
  <si>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</si>
  <si>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</si>
  <si>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</si>
  <si>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</si>
  <si>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</si>
  <si>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</si>
  <si>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</si>
  <si>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</si>
  <si>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</si>
  <si>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</si>
  <si>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</si>
  <si>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</si>
  <si>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</si>
  <si>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</si>
  <si>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</si>
  <si>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</si>
  <si>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</si>
  <si>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</si>
  <si>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</si>
  <si>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</si>
  <si>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</si>
  <si>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</si>
  <si>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</si>
  <si>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</si>
  <si>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</si>
  <si>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</si>
  <si>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</si>
  <si>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</si>
  <si>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</si>
  <si>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</si>
  <si>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</si>
  <si>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</si>
  <si>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</si>
  <si>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</si>
  <si>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</si>
  <si>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</si>
  <si>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</si>
  <si>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</si>
  <si>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</si>
  <si>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</si>
  <si>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</si>
  <si>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</si>
  <si>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</si>
  <si>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</si>
  <si>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</si>
  <si>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</si>
  <si>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</si>
  <si>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</si>
  <si>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</si>
  <si>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</si>
  <si>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</si>
  <si>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</si>
  <si>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</si>
  <si>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</si>
  <si>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</si>
  <si>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</si>
  <si>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</si>
  <si>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</si>
  <si>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</si>
  <si>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</si>
  <si>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</si>
  <si>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</si>
  <si>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</si>
  <si>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</si>
  <si>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</si>
  <si>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</si>
  <si>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</si>
  <si>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</si>
  <si>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</si>
  <si>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</si>
  <si>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</si>
  <si>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</si>
  <si>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</si>
  <si>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</si>
  <si>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</si>
  <si>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</si>
  <si>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</si>
  <si>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</si>
  <si>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</si>
  <si>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</si>
  <si>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</si>
  <si>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</si>
  <si>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</si>
  <si>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</si>
  <si>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</si>
  <si>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</si>
  <si>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</si>
  <si>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</si>
  <si>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</si>
  <si>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</si>
  <si>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</si>
  <si>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</si>
  <si>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</si>
  <si>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</si>
  <si>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</si>
  <si>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</si>
  <si>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</si>
  <si>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</si>
  <si>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</si>
  <si>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</si>
  <si>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</si>
  <si>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</si>
  <si>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</si>
  <si>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</si>
  <si>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</si>
  <si>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</si>
  <si>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</si>
  <si>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</si>
  <si>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</si>
  <si>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</si>
  <si>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</si>
  <si>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</si>
  <si>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</si>
  <si>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</si>
  <si>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</si>
  <si>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</si>
  <si>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</si>
  <si>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</si>
  <si>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</si>
  <si>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</si>
  <si>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</si>
  <si>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</si>
  <si>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</si>
  <si>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</si>
  <si>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</si>
  <si>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</si>
  <si>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</si>
  <si>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</si>
  <si>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</si>
  <si>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</si>
  <si>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</si>
  <si>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</si>
  <si>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</si>
  <si>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</si>
  <si>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</si>
  <si>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</si>
  <si>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</si>
  <si>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</si>
  <si>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</si>
  <si>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</si>
  <si>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</si>
  <si>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</si>
  <si>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</si>
  <si>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</si>
  <si>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</si>
  <si>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</si>
  <si>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</si>
  <si>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</si>
  <si>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</si>
  <si>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</si>
  <si>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</si>
  <si>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</si>
  <si>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</si>
  <si>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</si>
  <si>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</si>
  <si>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</si>
  <si>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</si>
  <si>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</si>
  <si>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</si>
  <si>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</si>
  <si>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</si>
  <si>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</si>
  <si>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</si>
  <si>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</si>
  <si>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</si>
  <si>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</si>
  <si>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</si>
  <si>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</si>
  <si>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</si>
  <si>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</si>
  <si>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</si>
  <si>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</si>
  <si>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</si>
  <si>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</si>
  <si>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</si>
  <si>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</si>
  <si>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</si>
  <si>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</si>
  <si>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</si>
  <si>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</si>
  <si>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</si>
  <si>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</si>
  <si>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</si>
  <si>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</si>
  <si>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</si>
  <si>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</si>
  <si>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</si>
  <si>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</si>
  <si>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</si>
  <si>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</si>
  <si>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</si>
  <si>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</si>
  <si>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</si>
  <si>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</si>
  <si>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</si>
  <si>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</si>
  <si>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</si>
  <si>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</si>
  <si>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</si>
  <si>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</si>
  <si>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</si>
  <si>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</si>
  <si>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</si>
  <si>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</si>
  <si>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</si>
  <si>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</si>
  <si>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</si>
  <si>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</si>
  <si>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</si>
  <si>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</si>
  <si>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</si>
  <si>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</si>
  <si>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</si>
  <si>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</si>
  <si>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</si>
  <si>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</si>
  <si>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</si>
  <si>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</si>
  <si>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</si>
  <si>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</si>
  <si>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</si>
  <si>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</si>
  <si>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</si>
  <si>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</si>
  <si>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</si>
  <si>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</si>
  <si>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</si>
  <si>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</si>
  <si>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</si>
  <si>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</si>
  <si>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</si>
  <si>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</si>
  <si>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</si>
  <si>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</si>
  <si>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</si>
  <si>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</si>
  <si>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</si>
  <si>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</si>
  <si>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</si>
  <si>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</si>
  <si>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</si>
  <si>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</si>
  <si>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</si>
  <si>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</si>
  <si>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</si>
  <si>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</si>
  <si>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</si>
  <si>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</si>
  <si>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</si>
  <si>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</si>
  <si>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</si>
  <si>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</si>
  <si>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</si>
  <si>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</si>
  <si>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</si>
  <si>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</si>
  <si>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</si>
  <si>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</si>
  <si>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</si>
  <si>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</si>
  <si>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</si>
  <si>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</si>
  <si>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</si>
  <si>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</si>
  <si>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</si>
  <si>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</si>
  <si>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</si>
  <si>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</si>
  <si>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</si>
  <si>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</si>
  <si>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</si>
  <si>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</si>
  <si>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</si>
  <si>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</si>
  <si>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</si>
  <si>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</si>
  <si>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</si>
  <si>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</si>
  <si>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</si>
  <si>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</si>
  <si>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</si>
  <si>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</si>
  <si>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</si>
  <si>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</si>
  <si>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</si>
  <si>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</si>
  <si>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</si>
  <si>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</si>
  <si>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</si>
  <si>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</si>
  <si>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</si>
  <si>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</si>
  <si>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</si>
  <si>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</si>
  <si>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</si>
  <si>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</si>
  <si>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</si>
  <si>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</si>
  <si>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</si>
  <si>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</si>
  <si>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</si>
  <si>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</si>
  <si>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</si>
  <si>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</si>
  <si>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</si>
  <si>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</si>
  <si>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</si>
  <si>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</si>
  <si>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</si>
  <si>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</si>
  <si>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</si>
  <si>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</si>
  <si>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</si>
  <si>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</si>
  <si>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</si>
  <si>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</si>
  <si>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</si>
  <si>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</si>
  <si>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</si>
  <si>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</si>
  <si>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</si>
  <si>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</si>
  <si>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</si>
  <si>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</si>
  <si>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</si>
  <si>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</si>
  <si>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</si>
  <si>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</si>
  <si>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</si>
  <si>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</si>
  <si>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</si>
  <si>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</si>
  <si>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</si>
  <si>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</si>
  <si>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</si>
  <si>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</si>
  <si>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</si>
  <si>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</si>
  <si>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</si>
  <si>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</si>
  <si>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</si>
  <si>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</si>
  <si>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</si>
  <si>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</si>
  <si>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</si>
  <si>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</si>
  <si>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</si>
  <si>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</si>
  <si>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</si>
  <si>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</si>
  <si>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</si>
  <si>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</si>
  <si>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</si>
  <si>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</si>
  <si>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</si>
  <si>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</si>
  <si>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</si>
  <si>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</si>
  <si>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</si>
  <si>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</si>
  <si>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</si>
  <si>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</si>
  <si>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</si>
  <si>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</si>
  <si>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</si>
  <si>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</si>
  <si>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</si>
  <si>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</si>
  <si>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</si>
  <si>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</si>
  <si>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</si>
  <si>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</si>
  <si>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</si>
  <si>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</si>
  <si>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</si>
  <si>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</si>
  <si>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</si>
  <si>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</si>
  <si>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</si>
  <si>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</si>
  <si>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</si>
  <si>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</si>
  <si>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</si>
  <si>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</si>
  <si>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</si>
  <si>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</si>
  <si>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</si>
  <si>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</si>
  <si>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</si>
  <si>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</si>
  <si>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</si>
  <si>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</si>
  <si>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</si>
  <si>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</si>
  <si>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</si>
  <si>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</si>
  <si>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</si>
  <si>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</si>
  <si>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</si>
  <si>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</si>
  <si>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</si>
  <si>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</si>
  <si>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</si>
  <si>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</si>
  <si>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</si>
  <si>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</si>
  <si>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</si>
  <si>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</si>
  <si>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</si>
  <si>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</si>
  <si>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</si>
  <si>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</si>
  <si>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</si>
  <si>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</si>
  <si>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</si>
  <si>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</si>
  <si>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</si>
  <si>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</si>
  <si>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</si>
  <si>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</si>
  <si>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</si>
  <si>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</si>
  <si>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</si>
  <si>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</si>
  <si>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</si>
  <si>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</si>
  <si>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</si>
  <si>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</si>
  <si>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</si>
  <si>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</si>
  <si>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</si>
  <si>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</si>
  <si>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</si>
  <si>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</si>
  <si>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</si>
  <si>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</si>
  <si>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</si>
  <si>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</si>
  <si>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</si>
  <si>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</si>
  <si>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</si>
  <si>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</si>
  <si>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</si>
  <si>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</si>
  <si>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</si>
  <si>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</si>
  <si>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</si>
  <si>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</si>
  <si>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</si>
  <si>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</si>
  <si>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</si>
  <si>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</si>
  <si>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</si>
  <si>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</si>
  <si>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</si>
  <si>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</si>
  <si>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</si>
  <si>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</si>
  <si>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</si>
  <si>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</si>
  <si>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</si>
  <si>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</si>
  <si>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</si>
  <si>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</si>
  <si>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</si>
  <si>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</si>
  <si>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</si>
  <si>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</si>
  <si>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</si>
  <si>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</si>
  <si>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</si>
  <si>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</si>
  <si>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</si>
  <si>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</si>
  <si>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</si>
  <si>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</si>
  <si>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</si>
  <si>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</si>
  <si>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</si>
  <si>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</si>
  <si>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</si>
  <si>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</si>
  <si>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</si>
  <si>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</si>
  <si>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</si>
  <si>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</si>
  <si>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</si>
  <si>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</si>
  <si>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</si>
  <si>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</si>
  <si>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</si>
  <si>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</si>
  <si>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</si>
  <si>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</si>
  <si>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</si>
  <si>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</si>
  <si>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</si>
  <si>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</si>
  <si>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</si>
  <si>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</si>
  <si>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</si>
  <si>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</si>
  <si>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</si>
  <si>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</si>
  <si>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</si>
  <si>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</si>
  <si>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</si>
  <si>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</si>
  <si>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</si>
  <si>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</si>
  <si>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</si>
  <si>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</si>
  <si>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</si>
  <si>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</si>
  <si>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</si>
  <si>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</si>
  <si>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</si>
  <si>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</si>
  <si>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</si>
  <si>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</si>
  <si>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</si>
  <si>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</si>
  <si>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</si>
  <si>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</si>
  <si>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</si>
  <si>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</si>
  <si>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</si>
  <si>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</si>
  <si>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</si>
  <si>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</si>
  <si>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</si>
  <si>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</si>
  <si>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</si>
  <si>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</si>
  <si>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</si>
  <si>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</si>
  <si>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</si>
  <si>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</si>
  <si>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</si>
  <si>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</si>
  <si>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</si>
  <si>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</si>
  <si>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</si>
  <si>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</si>
  <si>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</si>
  <si>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</si>
  <si>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</si>
  <si>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</si>
  <si>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</si>
  <si>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</si>
  <si>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</si>
  <si>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</si>
  <si>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</si>
  <si>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</si>
  <si>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</si>
  <si>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</si>
  <si>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</si>
  <si>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</si>
  <si>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</si>
  <si>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</si>
  <si>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</si>
  <si>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</si>
  <si>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</si>
  <si>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</si>
  <si>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</si>
  <si>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</si>
  <si>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</si>
  <si>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</si>
  <si>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</si>
  <si>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</si>
  <si>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</si>
  <si>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</si>
  <si>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</si>
  <si>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</si>
  <si>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</si>
  <si>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</si>
  <si>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</si>
  <si>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</si>
  <si>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</si>
  <si>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</si>
  <si>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</si>
  <si>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</si>
  <si>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</si>
  <si>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</si>
  <si>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</si>
  <si>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</si>
  <si>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</si>
  <si>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</si>
  <si>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</si>
  <si>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</si>
  <si>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</si>
  <si>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</si>
  <si>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</si>
  <si>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</si>
  <si>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</si>
  <si>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</si>
  <si>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</si>
  <si>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</si>
  <si>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</si>
  <si>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</si>
  <si>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</si>
  <si>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</si>
  <si>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</si>
  <si>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</si>
  <si>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</si>
  <si>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</si>
  <si>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</si>
  <si>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</si>
  <si>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</si>
  <si>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</si>
  <si>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</si>
  <si>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</si>
  <si>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</si>
  <si>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</si>
  <si>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</si>
  <si>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</si>
  <si>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</si>
  <si>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</si>
  <si>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</si>
  <si>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</si>
  <si>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</si>
  <si>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</si>
  <si>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</si>
  <si>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</si>
  <si>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</si>
  <si>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</si>
  <si>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</si>
  <si>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</si>
  <si>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</si>
  <si>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</si>
  <si>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</si>
  <si>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</si>
  <si>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</si>
  <si>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</si>
  <si>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</si>
  <si>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</si>
  <si>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</si>
  <si>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</si>
  <si>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</si>
  <si>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</si>
  <si>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</si>
  <si>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</si>
  <si>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</si>
  <si>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</si>
  <si>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</si>
  <si>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</si>
  <si>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</si>
  <si>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</si>
  <si>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</si>
  <si>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</si>
  <si>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</si>
  <si>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</si>
  <si>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</si>
  <si>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</si>
  <si>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</si>
  <si>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</si>
  <si>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</si>
  <si>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</si>
  <si>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</si>
  <si>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</si>
  <si>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</si>
  <si>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</si>
  <si>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</si>
  <si>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</si>
  <si>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</si>
  <si>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</si>
  <si>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</si>
  <si>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</si>
  <si>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</si>
  <si>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</si>
  <si>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</si>
  <si>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</si>
  <si>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</si>
  <si>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</si>
  <si>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</si>
  <si>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</si>
  <si>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</si>
  <si>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</si>
  <si>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</si>
  <si>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</si>
  <si>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</si>
  <si>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</si>
  <si>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</si>
  <si>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</si>
  <si>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</si>
  <si>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</si>
  <si>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</si>
  <si>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</si>
  <si>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</si>
  <si>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</si>
  <si>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</si>
  <si>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</si>
  <si>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</si>
  <si>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</si>
  <si>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</si>
  <si>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</si>
  <si>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</si>
  <si>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</si>
  <si>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</si>
  <si>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</si>
  <si>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</si>
  <si>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</si>
  <si>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</si>
  <si>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</si>
  <si>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</si>
  <si>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</si>
  <si>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</si>
  <si>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</si>
  <si>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</si>
  <si>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</si>
  <si>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</si>
  <si>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</si>
  <si>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</si>
  <si>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</si>
  <si>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</si>
  <si>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</si>
  <si>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</si>
  <si>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</si>
  <si>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</si>
  <si>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</si>
  <si>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</si>
  <si>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</si>
  <si>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</si>
  <si>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</si>
  <si>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</si>
  <si>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</si>
  <si>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</si>
  <si>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</si>
  <si>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</si>
  <si>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</si>
  <si>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</si>
  <si>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</si>
  <si>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</si>
  <si>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</si>
  <si>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</si>
  <si>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</si>
  <si>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</si>
  <si>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</si>
  <si>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</si>
  <si>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</si>
  <si>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</si>
  <si>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</si>
  <si>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</si>
  <si>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</si>
  <si>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</si>
  <si>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</si>
  <si>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</si>
  <si>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</si>
  <si>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</si>
  <si>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</si>
  <si>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</si>
  <si>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</si>
  <si>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</si>
  <si>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</si>
  <si>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</si>
  <si>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</si>
  <si>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</si>
  <si>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</si>
  <si>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</si>
  <si>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</si>
  <si>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</si>
  <si>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</si>
  <si>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</si>
  <si>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</si>
  <si>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</si>
  <si>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</si>
  <si>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</si>
  <si>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</si>
  <si>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</si>
  <si>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</si>
  <si>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</si>
  <si>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</si>
  <si>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</si>
  <si>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</si>
  <si>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</si>
  <si>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</si>
  <si>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</si>
  <si>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</si>
  <si>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</si>
  <si>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</si>
  <si>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</si>
  <si>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</si>
  <si>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</si>
  <si>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</si>
  <si>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</si>
  <si>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</si>
  <si>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</si>
  <si>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</si>
  <si>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</si>
  <si>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</si>
  <si>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</si>
  <si>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</si>
  <si>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</si>
  <si>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</si>
  <si>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</si>
  <si>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</si>
  <si>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</si>
  <si>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</si>
  <si>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</si>
  <si>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</si>
  <si>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</si>
  <si>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</si>
  <si>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</si>
  <si>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</si>
  <si>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</si>
  <si>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</si>
  <si>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</si>
  <si>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</si>
  <si>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</si>
  <si>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</si>
  <si>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</si>
  <si>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</si>
  <si>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</si>
  <si>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</si>
  <si>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</si>
  <si>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</si>
  <si>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</si>
  <si>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</si>
  <si>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</si>
  <si>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</si>
  <si>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</si>
  <si>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</si>
  <si>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</si>
  <si>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</si>
  <si>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</si>
  <si>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</si>
  <si>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</si>
  <si>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</si>
  <si>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</si>
  <si>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</si>
  <si>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</si>
  <si>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</si>
  <si>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</si>
  <si>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</si>
  <si>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</si>
  <si>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</si>
  <si>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</si>
  <si>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</si>
  <si>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</si>
  <si>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</si>
  <si>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</si>
  <si>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</si>
  <si>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</si>
  <si>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</si>
  <si>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</si>
  <si>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</si>
  <si>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</si>
  <si>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</si>
  <si>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</si>
  <si>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</si>
  <si>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</si>
  <si>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</si>
  <si>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</si>
  <si>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</si>
  <si>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</si>
  <si>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</si>
  <si>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</si>
  <si>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</si>
  <si>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</si>
  <si>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</si>
  <si>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</si>
  <si>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</si>
  <si>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</si>
  <si>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</si>
  <si>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</si>
  <si>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</si>
  <si>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</si>
  <si>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</si>
  <si>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</si>
  <si>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</si>
  <si>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</si>
  <si>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</si>
  <si>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</si>
  <si>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</si>
  <si>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</si>
  <si>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</si>
  <si>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</si>
  <si>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</si>
  <si>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</si>
  <si>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</si>
  <si>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</si>
  <si>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</si>
  <si>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</si>
  <si>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</si>
  <si>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</si>
  <si>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</si>
  <si>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</si>
  <si>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</si>
  <si>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</si>
  <si>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</si>
  <si>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</si>
  <si>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</si>
  <si>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</si>
  <si>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</si>
  <si>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</si>
  <si>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</si>
  <si>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</si>
  <si>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</si>
  <si>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</si>
  <si>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</si>
  <si>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</si>
  <si>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</si>
  <si>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</si>
  <si>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</si>
  <si>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</si>
  <si>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</si>
  <si>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</si>
  <si>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</si>
  <si>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</si>
  <si>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</si>
  <si>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</si>
  <si>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</si>
  <si>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</si>
  <si>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</si>
  <si>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</si>
  <si>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</si>
  <si>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</si>
  <si>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</si>
  <si>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</si>
  <si>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</si>
  <si>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</si>
  <si>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</si>
  <si>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</si>
  <si>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</si>
  <si>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</si>
  <si>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</si>
  <si>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</si>
  <si>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</si>
  <si>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</si>
  <si>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</si>
  <si>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</si>
  <si>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</si>
  <si>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</si>
  <si>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</si>
  <si>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</si>
  <si>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</si>
  <si>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</si>
  <si>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</si>
  <si>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</si>
  <si>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</si>
  <si>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</si>
  <si>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</si>
  <si>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</si>
  <si>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</si>
  <si>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</si>
  <si>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</si>
  <si>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</si>
  <si>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</si>
  <si>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</si>
  <si>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</si>
  <si>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</si>
  <si>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</si>
  <si>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</si>
  <si>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</si>
  <si>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</si>
  <si>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</si>
  <si>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</si>
  <si>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</si>
  <si>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</si>
  <si>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</si>
  <si>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</si>
  <si>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</si>
  <si>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</si>
  <si>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</si>
  <si>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</si>
  <si>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</si>
  <si>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</si>
  <si>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</si>
  <si>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</si>
  <si>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</si>
  <si>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</si>
  <si>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</si>
  <si>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</si>
  <si>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</si>
  <si>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</si>
  <si>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</si>
  <si>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</si>
  <si>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</si>
  <si>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</si>
  <si>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</si>
  <si>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</si>
  <si>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</si>
  <si>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</si>
  <si>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</si>
  <si>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</si>
  <si>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</si>
  <si>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</si>
  <si>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</si>
  <si>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</si>
  <si>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</si>
  <si>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</si>
  <si>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</si>
  <si>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</si>
  <si>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</si>
  <si>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</si>
  <si>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</si>
  <si>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</si>
  <si>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</si>
  <si>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</si>
  <si>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</si>
  <si>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</si>
  <si>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</si>
  <si>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</si>
  <si>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</si>
  <si>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</si>
  <si>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</si>
  <si>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</si>
  <si>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</si>
  <si>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</si>
  <si>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</si>
  <si>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</si>
  <si>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</si>
  <si>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</si>
  <si>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</si>
  <si>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</si>
  <si>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</si>
  <si>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</si>
  <si>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</si>
  <si>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</si>
  <si>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</si>
  <si>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</si>
  <si>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</si>
  <si>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</si>
  <si>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</si>
  <si>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</si>
  <si>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</si>
  <si>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</si>
  <si>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</si>
  <si>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</si>
  <si>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</si>
  <si>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</si>
  <si>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</si>
  <si>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</si>
  <si>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</si>
  <si>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</si>
  <si>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</si>
  <si>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</si>
  <si>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</si>
  <si>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</si>
  <si>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</si>
  <si>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</si>
  <si>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</si>
  <si>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</si>
  <si>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</si>
  <si>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</si>
  <si>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</si>
  <si>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</si>
  <si>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</si>
  <si>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</si>
  <si>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</si>
  <si>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</si>
  <si>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</si>
  <si>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</si>
  <si>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</si>
  <si>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</si>
  <si>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</si>
  <si>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</si>
  <si>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</si>
  <si>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</si>
  <si>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</si>
  <si>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</si>
  <si>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</si>
  <si>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</si>
  <si>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</si>
  <si>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</si>
  <si>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</si>
  <si>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</si>
  <si>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</si>
  <si>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</si>
  <si>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</si>
  <si>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</si>
  <si>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</si>
  <si>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</si>
  <si>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</si>
  <si>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</si>
  <si>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</si>
  <si>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</si>
  <si>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</si>
  <si>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</si>
  <si>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</si>
  <si>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</si>
  <si>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</si>
  <si>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</si>
  <si>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</si>
  <si>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</si>
  <si>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</si>
  <si>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</si>
  <si>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</si>
  <si>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</si>
  <si>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</si>
  <si>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</si>
  <si>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</si>
  <si>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</si>
  <si>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</si>
  <si>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</si>
  <si>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</si>
  <si>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</si>
  <si>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</si>
  <si>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</si>
  <si>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</si>
  <si>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</si>
  <si>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</si>
  <si>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</si>
  <si>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</si>
  <si>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</si>
  <si>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</si>
  <si>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</si>
  <si>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</si>
  <si>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</si>
  <si>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</si>
  <si>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</si>
  <si>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</si>
  <si>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</si>
  <si>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</si>
  <si>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</si>
  <si>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</si>
  <si>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</si>
  <si>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</si>
  <si>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</si>
  <si>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</si>
  <si>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</si>
  <si>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</si>
  <si>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</si>
  <si>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</si>
  <si>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</si>
  <si>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</si>
  <si>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</si>
  <si>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</si>
  <si>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</si>
  <si>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</si>
  <si>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</si>
  <si>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</si>
  <si>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</si>
  <si>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</si>
  <si>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</si>
  <si>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</si>
  <si>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</si>
  <si>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</si>
  <si>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</si>
  <si>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</si>
  <si>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</si>
  <si>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</si>
  <si>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</si>
  <si>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</si>
  <si>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</si>
  <si>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</si>
  <si>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</si>
  <si>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</si>
  <si>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</si>
  <si>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</si>
  <si>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</si>
  <si>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</si>
  <si>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</si>
  <si>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</si>
  <si>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</si>
  <si>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</si>
  <si>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</si>
  <si>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</si>
  <si>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</si>
  <si>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</si>
  <si>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</si>
  <si>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</si>
  <si>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</si>
  <si>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</si>
  <si>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</si>
  <si>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</si>
  <si>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</si>
  <si>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</si>
  <si>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</si>
  <si>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</si>
  <si>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</si>
  <si>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</si>
  <si>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</si>
  <si>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</si>
  <si>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</si>
  <si>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</si>
  <si>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</si>
  <si>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</si>
  <si>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</si>
  <si>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</si>
  <si>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</si>
  <si>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</si>
  <si>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</si>
  <si>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</si>
  <si>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</si>
  <si>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</si>
  <si>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</si>
  <si>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</si>
  <si>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</si>
  <si>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</si>
  <si>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</si>
  <si>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</si>
  <si>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</si>
  <si>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</si>
  <si>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</si>
  <si>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</si>
  <si>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</si>
  <si>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</si>
  <si>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</si>
  <si>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</si>
  <si>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</si>
  <si>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</si>
  <si>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</si>
  <si>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</si>
  <si>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</si>
  <si>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</si>
  <si>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</si>
  <si>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</si>
  <si>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</si>
  <si>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</si>
  <si>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</si>
  <si>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</si>
  <si>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</si>
  <si>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</si>
  <si>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</si>
  <si>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</si>
  <si>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</si>
  <si>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</si>
  <si>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</si>
  <si>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</si>
  <si>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</si>
  <si>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</si>
  <si>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</si>
  <si>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</si>
  <si>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</si>
  <si>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</si>
  <si>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</si>
  <si>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</si>
  <si>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</si>
  <si>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</si>
  <si>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</si>
  <si>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</si>
  <si>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</si>
  <si>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</si>
  <si>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</si>
  <si>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</si>
  <si>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</si>
  <si>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</si>
  <si>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</si>
  <si>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</si>
  <si>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</si>
  <si>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</si>
  <si>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</si>
  <si>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</si>
  <si>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</si>
  <si>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</si>
  <si>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</si>
  <si>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</si>
  <si>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</si>
  <si>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</si>
  <si>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</si>
  <si>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</si>
  <si>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</si>
  <si>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</si>
  <si>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</si>
  <si>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</si>
  <si>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</si>
  <si>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</si>
  <si>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</si>
  <si>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</si>
  <si>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</si>
  <si>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</si>
  <si>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</si>
  <si>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</si>
  <si>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</si>
  <si>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</si>
  <si>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</si>
  <si>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</si>
  <si>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</si>
  <si>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</si>
  <si>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</si>
  <si>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</si>
  <si>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</si>
  <si>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</si>
  <si>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</si>
  <si>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</si>
  <si>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</si>
  <si>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</si>
  <si>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</si>
  <si>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</si>
  <si>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</si>
  <si>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</si>
  <si>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</si>
  <si>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</si>
  <si>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</si>
  <si>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</si>
  <si>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</si>
  <si>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</si>
  <si>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</si>
  <si>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</si>
  <si>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</si>
  <si>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</si>
  <si>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</si>
  <si>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</si>
  <si>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</si>
  <si>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</si>
  <si>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</si>
  <si>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</si>
  <si>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</si>
  <si>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</si>
  <si>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</si>
  <si>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</si>
  <si>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</si>
  <si>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</si>
  <si>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</si>
  <si>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</si>
  <si>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</si>
  <si>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</si>
  <si>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</si>
  <si>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</si>
  <si>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</si>
  <si>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</si>
  <si>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</si>
  <si>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</si>
  <si>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</si>
  <si>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</si>
  <si>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</si>
  <si>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</si>
  <si>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</si>
  <si>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</si>
  <si>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</si>
  <si>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</si>
  <si>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</si>
  <si>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</si>
  <si>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</si>
  <si>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</si>
  <si>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</si>
  <si>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</si>
  <si>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</si>
  <si>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</si>
  <si>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</si>
  <si>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</si>
  <si>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</si>
  <si>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</si>
  <si>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</si>
  <si>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</si>
  <si>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</si>
  <si>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</si>
  <si>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</si>
  <si>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</si>
  <si>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</si>
  <si>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</si>
  <si>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</si>
  <si>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</si>
  <si>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</si>
  <si>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</si>
  <si>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</si>
  <si>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</si>
  <si>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</si>
  <si>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</si>
  <si>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</si>
  <si>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</si>
  <si>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</si>
  <si>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</si>
  <si>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</si>
  <si>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</si>
  <si>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</si>
  <si>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</si>
  <si>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</si>
  <si>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</si>
  <si>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</si>
  <si>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</si>
  <si>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</si>
  <si>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</si>
  <si>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</si>
  <si>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</si>
  <si>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</si>
  <si>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</si>
  <si>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</si>
  <si>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</si>
  <si>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</si>
  <si>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</si>
  <si>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</si>
  <si>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</si>
  <si>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</si>
  <si>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</si>
  <si>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</si>
  <si>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</si>
  <si>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</si>
  <si>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</si>
  <si>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</si>
  <si>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</si>
  <si>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</si>
  <si>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</si>
  <si>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</si>
  <si>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</si>
  <si>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</si>
  <si>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</si>
  <si>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</si>
  <si>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</si>
  <si>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</si>
  <si>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</si>
  <si>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</si>
  <si>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</si>
  <si>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</si>
  <si>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</si>
  <si>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</si>
  <si>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</si>
  <si>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</si>
  <si>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</si>
  <si>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</si>
  <si>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</si>
  <si>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</si>
  <si>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</si>
  <si>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</si>
  <si>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</si>
  <si>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</si>
  <si>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</si>
  <si>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</si>
  <si>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</si>
  <si>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</si>
  <si>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</si>
  <si>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</si>
  <si>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</si>
  <si>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</si>
  <si>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</si>
  <si>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</si>
  <si>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</si>
  <si>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</si>
  <si>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</si>
  <si>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</si>
  <si>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</si>
  <si>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</si>
  <si>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</si>
  <si>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</si>
  <si>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</si>
  <si>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</si>
  <si>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</si>
  <si>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</si>
  <si>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</si>
  <si>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</si>
  <si>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</si>
  <si>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</si>
  <si>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</si>
  <si>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</si>
  <si>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</si>
  <si>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</si>
  <si>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</si>
  <si>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</si>
  <si>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</si>
  <si>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</si>
  <si>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</si>
  <si>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</si>
  <si>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</si>
  <si>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</si>
  <si>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</si>
  <si>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</si>
  <si>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</si>
  <si>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</si>
  <si>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</si>
  <si>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</si>
  <si>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</si>
  <si>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</si>
  <si>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</si>
  <si>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</si>
  <si>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</si>
  <si>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</si>
  <si>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</si>
  <si>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</si>
  <si>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</si>
  <si>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</si>
  <si>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</si>
  <si>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</si>
  <si>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</si>
  <si>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</si>
  <si>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</si>
  <si>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</si>
  <si>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</si>
  <si>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</si>
  <si>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</si>
  <si>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</si>
  <si>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</si>
  <si>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</si>
  <si>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</si>
  <si>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</si>
  <si>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</si>
  <si>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</si>
  <si>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</si>
  <si>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</si>
  <si>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</si>
  <si>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</si>
  <si>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</si>
  <si>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</si>
  <si>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</si>
  <si>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</si>
  <si>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</si>
  <si>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</si>
  <si>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</si>
  <si>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</si>
  <si>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</si>
  <si>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</si>
  <si>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</si>
  <si>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</si>
  <si>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</si>
  <si>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</si>
  <si>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</si>
  <si>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</si>
  <si>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</si>
  <si>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</si>
  <si>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</si>
  <si>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</si>
  <si>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</si>
  <si>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</si>
  <si>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</si>
  <si>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</si>
  <si>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</si>
  <si>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</si>
  <si>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</si>
  <si>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</si>
  <si>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</si>
  <si>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</si>
  <si>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</si>
  <si>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</si>
  <si>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</si>
  <si>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</si>
  <si>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</si>
  <si>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</si>
  <si>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</si>
  <si>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</si>
  <si>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</si>
  <si>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</si>
  <si>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</si>
  <si>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</si>
  <si>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</si>
  <si>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</si>
  <si>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</si>
  <si>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</si>
  <si>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</si>
  <si>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</si>
  <si>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</si>
  <si>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</si>
  <si>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</si>
  <si>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</si>
  <si>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</si>
  <si>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</si>
  <si>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</si>
  <si>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</si>
  <si>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</si>
  <si>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</si>
  <si>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</si>
  <si>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</si>
  <si>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</si>
  <si>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</si>
  <si>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</si>
  <si>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</si>
  <si>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</si>
  <si>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</si>
  <si>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</si>
  <si>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</si>
  <si>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</si>
  <si>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</si>
  <si>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</si>
  <si>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</si>
  <si>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</si>
  <si>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</si>
  <si>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</si>
  <si>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</si>
  <si>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</si>
  <si>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</si>
  <si>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</si>
  <si>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</si>
  <si>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</si>
  <si>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</si>
  <si>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</si>
  <si>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</si>
  <si>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</si>
  <si>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</si>
  <si>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</si>
  <si>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</si>
  <si>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</si>
  <si>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</si>
  <si>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</si>
  <si>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</si>
  <si>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</si>
  <si>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</si>
  <si>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</si>
  <si>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</si>
  <si>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</si>
  <si>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</si>
  <si>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</si>
  <si>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</si>
  <si>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</si>
  <si>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</si>
  <si>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</si>
  <si>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</si>
  <si>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</si>
  <si>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</si>
  <si>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</si>
  <si>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</si>
  <si>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</si>
  <si>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</si>
  <si>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</si>
  <si>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</si>
  <si>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</si>
  <si>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</si>
  <si>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</si>
  <si>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</si>
  <si>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</si>
  <si>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</si>
  <si>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</si>
  <si>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</si>
  <si>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</si>
  <si>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</si>
  <si>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</si>
  <si>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</si>
  <si>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</si>
  <si>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</si>
  <si>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</si>
  <si>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</si>
  <si>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</si>
  <si>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</si>
  <si>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</si>
  <si>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</si>
  <si>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</si>
  <si>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</si>
  <si>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</si>
  <si>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</si>
  <si>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</si>
  <si>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</si>
  <si>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</si>
  <si>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</si>
  <si>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</si>
  <si>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</si>
  <si>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</si>
  <si>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</si>
  <si>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</si>
  <si>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</si>
  <si>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</si>
  <si>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</si>
  <si>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</si>
  <si>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</si>
  <si>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</si>
  <si>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</si>
  <si>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</si>
  <si>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</si>
  <si>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</si>
  <si>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</si>
  <si>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</si>
  <si>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</si>
  <si>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</si>
  <si>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</si>
  <si>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</si>
  <si>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</si>
  <si>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</si>
  <si>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</si>
  <si>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</si>
  <si>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</si>
  <si>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</si>
  <si>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</si>
  <si>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</si>
  <si>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</si>
  <si>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</si>
  <si>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</si>
  <si>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</si>
  <si>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</si>
  <si>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</si>
  <si>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</si>
  <si>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</si>
  <si>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</si>
  <si>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</si>
  <si>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</si>
  <si>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</si>
  <si>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</si>
  <si>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</si>
  <si>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</si>
  <si>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</si>
  <si>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</si>
  <si>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</si>
  <si>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</si>
  <si>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</si>
  <si>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</si>
  <si>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</si>
  <si>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</si>
  <si>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</si>
  <si>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</si>
  <si>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</si>
  <si>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</si>
  <si>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</si>
  <si>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</si>
  <si>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</si>
  <si>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</si>
  <si>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</si>
  <si>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</si>
  <si>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</si>
  <si>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</si>
  <si>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</si>
  <si>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</si>
  <si>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</si>
  <si>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</si>
  <si>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</si>
  <si>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</si>
  <si>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</si>
  <si>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</si>
  <si>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</si>
  <si>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</si>
  <si>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</si>
  <si>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</si>
  <si>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</si>
  <si>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</si>
  <si>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</si>
  <si>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</si>
  <si>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</si>
  <si>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</si>
  <si>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</si>
  <si>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</si>
  <si>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</si>
  <si>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</si>
  <si>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</si>
  <si>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</si>
  <si>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</si>
  <si>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</si>
  <si>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</si>
  <si>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</si>
  <si>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</si>
  <si>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</si>
  <si>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</si>
  <si>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</si>
  <si>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</si>
  <si>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</si>
  <si>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</si>
  <si>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</si>
  <si>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</si>
  <si>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</si>
  <si>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</si>
  <si>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</si>
  <si>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</si>
  <si>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</si>
  <si>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</si>
  <si>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</si>
  <si>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</si>
  <si>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</si>
  <si>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</si>
  <si>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</si>
  <si>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</si>
  <si>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</si>
  <si>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</si>
  <si>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</si>
  <si>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</si>
  <si>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</si>
  <si>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</si>
  <si>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</si>
  <si>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</si>
  <si>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</si>
  <si>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</si>
  <si>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</si>
  <si>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</si>
  <si>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</si>
  <si>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</si>
  <si>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</si>
  <si>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</si>
  <si>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</si>
  <si>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</si>
  <si>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</si>
  <si>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</si>
  <si>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</si>
  <si>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</si>
  <si>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</si>
  <si>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</si>
  <si>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</si>
  <si>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</si>
  <si>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</si>
  <si>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</si>
  <si>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</si>
  <si>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</si>
  <si>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</si>
  <si>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</si>
  <si>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</si>
  <si>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</si>
  <si>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</si>
  <si>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</si>
  <si>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</si>
  <si>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</si>
  <si>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</si>
  <si>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</si>
  <si>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</si>
  <si>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</si>
  <si>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</si>
  <si>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</si>
  <si>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</si>
  <si>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</si>
  <si>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</si>
  <si>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</si>
  <si>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</si>
  <si>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</si>
  <si>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</si>
  <si>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</si>
  <si>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</si>
  <si>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</si>
  <si>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</si>
  <si>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</si>
  <si>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</si>
  <si>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</si>
  <si>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</si>
  <si>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</si>
  <si>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</si>
  <si>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</si>
  <si>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</si>
  <si>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</si>
  <si>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</si>
  <si>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</si>
  <si>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</si>
  <si>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</si>
  <si>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</si>
  <si>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</si>
  <si>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</si>
  <si>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</si>
  <si>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</si>
  <si>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</si>
  <si>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</si>
  <si>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</si>
  <si>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</si>
  <si>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</si>
  <si>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</si>
  <si>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</si>
  <si>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</si>
  <si>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</si>
  <si>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</si>
  <si>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</si>
  <si>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</si>
  <si>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</si>
  <si>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</si>
  <si>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</si>
  <si>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</si>
  <si>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</si>
  <si>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</si>
  <si>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</si>
  <si>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</si>
  <si>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</si>
  <si>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</si>
  <si>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</si>
  <si>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</si>
  <si>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</si>
  <si>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</si>
  <si>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</si>
  <si>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</si>
  <si>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</si>
  <si>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</si>
  <si>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</si>
  <si>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</si>
  <si>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</si>
  <si>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</si>
  <si>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</si>
  <si>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</si>
  <si>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</si>
  <si>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</si>
  <si>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</si>
  <si>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</si>
  <si>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</si>
  <si>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</si>
  <si>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</si>
  <si>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</si>
  <si>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</si>
  <si>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</si>
  <si>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</si>
  <si>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</si>
  <si>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</si>
  <si>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</si>
  <si>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</si>
  <si>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</si>
  <si>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</si>
  <si>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</si>
  <si>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</si>
  <si>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</si>
  <si>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</si>
  <si>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</si>
  <si>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</si>
  <si>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</si>
  <si>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</si>
  <si>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</si>
  <si>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</si>
  <si>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</si>
  <si>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</si>
  <si>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</si>
  <si>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</si>
  <si>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</si>
  <si>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</si>
  <si>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</si>
  <si>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</si>
  <si>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</si>
  <si>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</si>
  <si>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</si>
  <si>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</si>
  <si>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</si>
  <si>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</si>
  <si>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</si>
  <si>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</si>
  <si>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</si>
  <si>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</si>
  <si>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</si>
  <si>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</si>
  <si>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</si>
  <si>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</si>
  <si>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</si>
  <si>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</si>
  <si>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</si>
  <si>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</si>
  <si>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</si>
  <si>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</si>
  <si>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</si>
  <si>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</si>
  <si>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</si>
  <si>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</si>
  <si>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</si>
  <si>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</si>
  <si>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</si>
  <si>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</si>
  <si>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</si>
  <si>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</si>
  <si>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</si>
  <si>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</si>
  <si>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</si>
  <si>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</si>
  <si>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</si>
  <si>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</si>
  <si>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</si>
  <si>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</si>
  <si>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</si>
  <si>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</si>
  <si>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</si>
  <si>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</si>
  <si>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</si>
  <si>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</si>
  <si>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</si>
  <si>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</si>
  <si>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</si>
  <si>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</si>
  <si>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</si>
  <si>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</si>
  <si>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</si>
  <si>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</si>
  <si>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</si>
  <si>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</si>
  <si>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</si>
  <si>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</si>
  <si>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</si>
  <si>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</si>
  <si>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</si>
  <si>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</si>
  <si>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</si>
  <si>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</si>
  <si>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</si>
  <si>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</si>
  <si>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</si>
  <si>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</si>
  <si>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</si>
  <si>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</si>
  <si>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</si>
  <si>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</si>
  <si>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</si>
  <si>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</si>
  <si>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</si>
  <si>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</si>
  <si>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</si>
  <si>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</si>
  <si>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</si>
  <si>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</si>
  <si>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</si>
  <si>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</si>
  <si>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</si>
  <si>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</si>
  <si>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</si>
  <si>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</si>
  <si>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</si>
  <si>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</si>
  <si>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</si>
  <si>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</si>
  <si>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</si>
  <si>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</si>
  <si>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</si>
  <si>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</si>
  <si>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</si>
  <si>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</si>
  <si>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</si>
  <si>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</si>
  <si>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</si>
  <si>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</si>
  <si>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</si>
  <si>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</si>
  <si>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</si>
  <si>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</si>
  <si>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</si>
  <si>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</si>
  <si>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</si>
  <si>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</si>
  <si>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</si>
  <si>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</si>
  <si>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</si>
  <si>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</si>
  <si>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</si>
  <si>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</si>
  <si>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</si>
  <si>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</si>
  <si>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</si>
  <si>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</si>
  <si>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</si>
  <si>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</si>
  <si>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</si>
  <si>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</si>
  <si>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</si>
  <si>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</si>
  <si>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</si>
  <si>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</si>
  <si>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</si>
  <si>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</si>
  <si>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</si>
  <si>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</si>
  <si>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</si>
  <si>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</si>
  <si>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</si>
  <si>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</si>
  <si>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</si>
  <si>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</si>
  <si>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</si>
  <si>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</si>
  <si>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</si>
  <si>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</si>
  <si>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</si>
  <si>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</si>
  <si>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</si>
  <si>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</si>
  <si>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</si>
  <si>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</si>
  <si>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</si>
  <si>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</si>
  <si>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</si>
  <si>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</si>
  <si>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</si>
  <si>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</si>
  <si>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</si>
  <si>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</si>
  <si>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</si>
  <si>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</si>
  <si>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</si>
  <si>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</si>
  <si>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</si>
  <si>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</si>
  <si>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</si>
  <si>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</si>
  <si>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</si>
  <si>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</si>
  <si>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</si>
  <si>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</si>
  <si>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</si>
  <si>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</si>
  <si>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</si>
  <si>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</si>
  <si>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</si>
  <si>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</si>
  <si>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</si>
  <si>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</si>
  <si>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</si>
  <si>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</si>
  <si>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</si>
  <si>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</si>
  <si>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</si>
  <si>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</si>
  <si>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</si>
  <si>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</si>
  <si>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</si>
  <si>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</si>
  <si>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</si>
  <si>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</si>
  <si>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</si>
  <si>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</si>
  <si>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</si>
  <si>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</si>
  <si>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</si>
  <si>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</si>
  <si>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</si>
  <si>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</si>
  <si>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</si>
  <si>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</si>
  <si>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</si>
  <si>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</si>
  <si>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</si>
  <si>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</si>
  <si>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</si>
  <si>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</si>
  <si>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</si>
  <si>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</si>
  <si>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</si>
  <si>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</si>
  <si>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</si>
  <si>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</si>
  <si>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</si>
  <si>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</si>
  <si>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</si>
  <si>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</si>
  <si>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</si>
  <si>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</si>
  <si>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</si>
  <si>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</si>
  <si>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</si>
  <si>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</si>
  <si>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</si>
  <si>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</si>
  <si>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</si>
  <si>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</si>
  <si>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</si>
  <si>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</si>
  <si>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</si>
  <si>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</si>
  <si>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</si>
  <si>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</si>
  <si>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</si>
  <si>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</si>
  <si>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</si>
  <si>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</si>
  <si>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</si>
  <si>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</si>
  <si>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</si>
  <si>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</si>
  <si>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</si>
  <si>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</si>
  <si>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</si>
  <si>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</si>
  <si>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</si>
  <si>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</si>
  <si>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</si>
  <si>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</si>
  <si>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</si>
  <si>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</si>
  <si>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</si>
  <si>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</si>
  <si>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</si>
  <si>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</si>
  <si>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</si>
  <si>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</si>
  <si>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</si>
  <si>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</si>
  <si>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</si>
  <si>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</si>
  <si>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</si>
  <si>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</si>
  <si>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</si>
  <si>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</si>
  <si>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</si>
  <si>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</si>
  <si>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</si>
  <si>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</si>
  <si>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</si>
  <si>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</si>
  <si>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</si>
  <si>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</si>
  <si>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</si>
  <si>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</si>
  <si>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</si>
  <si>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</si>
  <si>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</si>
  <si>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</si>
  <si>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</si>
  <si>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</si>
  <si>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</si>
  <si>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</si>
  <si>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</si>
  <si>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</si>
  <si>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</si>
  <si>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</si>
  <si>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</si>
  <si>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</si>
  <si>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</si>
  <si>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</si>
  <si>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</si>
  <si>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</si>
  <si>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</si>
  <si>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</si>
  <si>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</si>
  <si>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</si>
  <si>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</si>
  <si>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</si>
  <si>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</si>
  <si>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</si>
  <si>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</si>
  <si>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</si>
  <si>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</si>
  <si>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</si>
  <si>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</si>
  <si>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</si>
  <si>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</si>
  <si>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</si>
  <si>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</si>
  <si>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</si>
  <si>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</si>
  <si>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</si>
  <si>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</si>
  <si>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</si>
  <si>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</si>
  <si>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</si>
  <si>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</si>
  <si>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</si>
  <si>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</si>
  <si>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</si>
  <si>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</si>
  <si>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</si>
  <si>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</si>
  <si>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</si>
  <si>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</si>
  <si>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</si>
  <si>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</si>
  <si>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</si>
  <si>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</si>
  <si>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</si>
  <si>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</si>
  <si>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</si>
  <si>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</si>
  <si>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</si>
  <si>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</si>
  <si>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</si>
  <si>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</si>
  <si>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</si>
  <si>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</si>
  <si>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</si>
  <si>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</si>
  <si>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</si>
  <si>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</si>
  <si>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</si>
  <si>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</si>
  <si>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</si>
  <si>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</si>
  <si>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</si>
  <si>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</si>
  <si>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</si>
  <si>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</si>
  <si>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</si>
  <si>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</si>
  <si>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</si>
  <si>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</si>
  <si>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</si>
  <si>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</si>
  <si>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</si>
  <si>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</si>
  <si>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</si>
  <si>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</si>
  <si>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</si>
  <si>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</si>
  <si>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</si>
  <si>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</si>
  <si>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</si>
  <si>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</si>
  <si>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</si>
  <si>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</si>
  <si>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</si>
  <si>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</si>
  <si>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</si>
  <si>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</si>
  <si>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</si>
  <si>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</si>
  <si>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</si>
  <si>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</si>
  <si>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</si>
  <si>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</si>
  <si>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</si>
  <si>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</si>
  <si>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</si>
  <si>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</si>
  <si>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</si>
  <si>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</si>
  <si>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</si>
  <si>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</si>
  <si>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</si>
  <si>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</si>
  <si>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</si>
  <si>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</si>
  <si>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</si>
  <si>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</si>
  <si>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</si>
  <si>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</si>
  <si>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</si>
  <si>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</si>
  <si>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</si>
  <si>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</si>
  <si>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</si>
  <si>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</si>
  <si>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</si>
  <si>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</si>
  <si>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</si>
  <si>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</si>
  <si>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</si>
  <si>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</si>
  <si>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</si>
  <si>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</si>
  <si>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</si>
  <si>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</si>
  <si>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</si>
  <si>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</si>
  <si>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</si>
  <si>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</si>
  <si>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</si>
  <si>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</si>
  <si>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</si>
  <si>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</si>
  <si>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</si>
  <si>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</si>
  <si>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</si>
  <si>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</si>
  <si>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</si>
  <si>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</si>
  <si>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</si>
  <si>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</si>
  <si>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</si>
  <si>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</si>
  <si>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</si>
  <si>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</si>
  <si>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</si>
  <si>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</si>
  <si>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</si>
  <si>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</si>
  <si>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</si>
  <si>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</si>
  <si>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</si>
  <si>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</si>
  <si>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</si>
  <si>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</si>
  <si>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</si>
  <si>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</si>
  <si>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</si>
  <si>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</si>
  <si>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</si>
  <si>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</si>
  <si>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</si>
  <si>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</si>
  <si>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</si>
  <si>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</si>
  <si>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</si>
  <si>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</si>
  <si>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</si>
  <si>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</si>
  <si>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</si>
  <si>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</si>
  <si>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</si>
  <si>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</si>
  <si>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</si>
  <si>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</si>
  <si>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</si>
  <si>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</si>
  <si>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</si>
  <si>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</si>
  <si>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</si>
  <si>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</si>
  <si>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</si>
  <si>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</si>
  <si>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</si>
  <si>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</si>
  <si>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</si>
  <si>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</si>
  <si>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</si>
  <si>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</si>
  <si>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</si>
  <si>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</si>
  <si>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</si>
  <si>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</si>
  <si>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</si>
  <si>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</si>
  <si>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</si>
  <si>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</si>
  <si>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</si>
  <si>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</si>
  <si>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</si>
  <si>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</si>
  <si>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</si>
  <si>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</si>
  <si>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</si>
  <si>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</si>
  <si>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</si>
  <si>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</si>
  <si>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</si>
  <si>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</si>
  <si>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</si>
  <si>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</si>
  <si>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</si>
  <si>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</si>
  <si>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</si>
  <si>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</si>
  <si>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</si>
  <si>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</si>
  <si>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</si>
  <si>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</si>
  <si>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</si>
  <si>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</si>
  <si>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</si>
  <si>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</si>
  <si>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</si>
  <si>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</si>
  <si>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</si>
  <si>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</si>
  <si>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</si>
  <si>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</si>
  <si>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</si>
  <si>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</si>
  <si>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</si>
  <si>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</si>
  <si>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</si>
  <si>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</si>
  <si>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</si>
  <si>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</si>
  <si>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</si>
  <si>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</si>
  <si>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</si>
  <si>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</si>
  <si>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</si>
  <si>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</si>
  <si>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</si>
  <si>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</si>
  <si>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</si>
  <si>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</si>
  <si>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</si>
  <si>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</si>
  <si>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</si>
  <si>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</si>
  <si>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</si>
  <si>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</si>
  <si>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</si>
  <si>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</si>
  <si>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</si>
  <si>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</si>
  <si>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</si>
  <si>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</si>
  <si>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</si>
  <si>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</si>
  <si>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</si>
  <si>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</si>
  <si>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</si>
  <si>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</si>
  <si>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</si>
  <si>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</si>
  <si>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</si>
  <si>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</si>
  <si>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</si>
  <si>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</si>
  <si>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</si>
  <si>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</si>
  <si>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</si>
  <si>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</si>
  <si>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</si>
  <si>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</si>
  <si>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</si>
  <si>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</si>
  <si>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</si>
  <si>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</si>
  <si>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</si>
  <si>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</si>
  <si>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</si>
  <si>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</si>
  <si>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</si>
  <si>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</si>
  <si>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</si>
  <si>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</si>
  <si>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</si>
  <si>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</si>
  <si>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</si>
  <si>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</si>
  <si>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</si>
  <si>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</si>
  <si>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</si>
  <si>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</si>
  <si>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</si>
  <si>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</si>
  <si>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</si>
  <si>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</si>
  <si>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</si>
  <si>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</si>
  <si>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</si>
  <si>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</si>
  <si>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</si>
  <si>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</si>
  <si>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</si>
  <si>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</si>
  <si>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</si>
  <si>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</si>
  <si>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</si>
  <si>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</si>
  <si>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</si>
  <si>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</si>
  <si>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</si>
  <si>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</si>
  <si>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</si>
  <si>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</si>
  <si>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</si>
  <si>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</si>
  <si>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</si>
  <si>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</si>
  <si>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</si>
  <si>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</si>
  <si>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</si>
  <si>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</si>
  <si>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</si>
  <si>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</si>
  <si>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</si>
  <si>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</si>
  <si>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</si>
  <si>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</si>
  <si>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</si>
  <si>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</si>
  <si>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</si>
  <si>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</si>
  <si>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</si>
  <si>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</si>
  <si>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</si>
  <si>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</si>
  <si>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</si>
  <si>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</si>
  <si>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</si>
  <si>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</si>
  <si>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</si>
  <si>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</si>
  <si>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</si>
  <si>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</si>
  <si>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</si>
  <si>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</si>
  <si>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</si>
  <si>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</si>
  <si>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</si>
  <si>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</si>
  <si>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</si>
  <si>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</si>
  <si>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</si>
  <si>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</si>
  <si>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</si>
  <si>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</si>
  <si>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</si>
  <si>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</si>
  <si>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</si>
  <si>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</si>
  <si>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</si>
  <si>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</si>
  <si>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</si>
  <si>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</si>
  <si>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</si>
  <si>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</si>
  <si>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</si>
  <si>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</si>
  <si>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</si>
  <si>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</si>
  <si>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</si>
  <si>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</si>
  <si>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</si>
  <si>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</si>
  <si>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</si>
  <si>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</si>
  <si>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</si>
  <si>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</si>
  <si>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</si>
  <si>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</si>
  <si>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</si>
  <si>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</si>
  <si>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</si>
  <si>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</si>
  <si>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</si>
  <si>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</si>
  <si>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</si>
  <si>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</si>
  <si>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</si>
  <si>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</si>
  <si>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</si>
  <si>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</si>
  <si>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</si>
  <si>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</si>
  <si>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</si>
  <si>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</si>
  <si>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</si>
  <si>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</si>
  <si>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</si>
  <si>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</si>
  <si>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</si>
  <si>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</si>
  <si>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</si>
  <si>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</si>
  <si>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</si>
  <si>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</si>
  <si>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</si>
  <si>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</si>
  <si>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</si>
  <si>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</si>
  <si>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</si>
  <si>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</si>
  <si>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</si>
  <si>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</si>
  <si>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</si>
  <si>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</si>
  <si>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</si>
  <si>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</si>
  <si>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</si>
  <si>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</si>
  <si>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</si>
  <si>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</si>
  <si>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</si>
  <si>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</si>
  <si>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</si>
  <si>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</si>
  <si>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</si>
  <si>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</si>
  <si>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</si>
  <si>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</si>
  <si>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</si>
  <si>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</si>
  <si>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</si>
  <si>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</si>
  <si>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</si>
  <si>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</si>
  <si>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</si>
  <si>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</si>
  <si>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</si>
  <si>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</si>
  <si>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</si>
  <si>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</si>
  <si>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</si>
  <si>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</si>
  <si>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</si>
  <si>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</si>
  <si>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</si>
  <si>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</si>
  <si>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</si>
  <si>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</si>
  <si>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</si>
  <si>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</si>
  <si>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</si>
  <si>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</si>
  <si>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</si>
  <si>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</si>
  <si>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</si>
  <si>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</si>
  <si>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</si>
  <si>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</si>
  <si>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</si>
  <si>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</si>
  <si>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</si>
  <si>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</si>
  <si>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</si>
  <si>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</si>
  <si>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</si>
  <si>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</si>
  <si>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</si>
  <si>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</si>
  <si>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</si>
  <si>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</si>
  <si>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</si>
  <si>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</si>
  <si>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</si>
  <si>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</si>
  <si>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</si>
  <si>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</si>
  <si>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</si>
  <si>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</si>
  <si>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</si>
  <si>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</si>
  <si>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</si>
  <si>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</si>
  <si>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</si>
  <si>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</si>
  <si>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</si>
  <si>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</si>
  <si>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</si>
  <si>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</si>
  <si>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</si>
  <si>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</si>
  <si>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</si>
  <si>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</si>
  <si>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</si>
  <si>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</si>
  <si>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</si>
  <si>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</si>
  <si>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</si>
  <si>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</si>
  <si>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</si>
  <si>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</si>
  <si>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</si>
  <si>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</si>
  <si>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</si>
  <si>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</si>
  <si>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</si>
  <si>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</si>
  <si>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</si>
  <si>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</si>
  <si>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</si>
  <si>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</si>
  <si>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</si>
  <si>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</si>
  <si>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</si>
  <si>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</si>
  <si>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</si>
  <si>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</si>
  <si>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</si>
  <si>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</si>
  <si>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</si>
  <si>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</si>
  <si>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</si>
  <si>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</si>
  <si>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</si>
  <si>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</si>
  <si>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</si>
  <si>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</si>
  <si>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</si>
  <si>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</si>
  <si>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</si>
  <si>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</si>
  <si>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</si>
  <si>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</si>
  <si>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</si>
  <si>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</si>
  <si>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</si>
  <si>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</si>
  <si>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</si>
  <si>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</si>
  <si>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</si>
  <si>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</si>
  <si>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</si>
  <si>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</si>
  <si>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</si>
  <si>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</si>
  <si>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</si>
  <si>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</si>
  <si>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</si>
  <si>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</si>
  <si>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</si>
  <si>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</si>
  <si>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</si>
  <si>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</si>
  <si>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</si>
  <si>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</si>
  <si>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</si>
  <si>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</si>
  <si>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</si>
  <si>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</si>
  <si>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</si>
  <si>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</si>
  <si>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</si>
  <si>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</si>
  <si>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</si>
  <si>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</si>
  <si>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</si>
  <si>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</si>
  <si>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</si>
  <si>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</si>
  <si>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</si>
  <si>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</si>
  <si>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</si>
  <si>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</si>
  <si>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</si>
  <si>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</si>
  <si>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</si>
  <si>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</si>
  <si>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</si>
  <si>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</si>
  <si>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</si>
  <si>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</si>
  <si>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</si>
  <si>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</si>
  <si>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</si>
  <si>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</si>
  <si>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</si>
  <si>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</si>
  <si>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</si>
  <si>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</si>
  <si>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</si>
  <si>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</si>
  <si>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</si>
  <si>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</si>
  <si>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</si>
  <si>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</si>
  <si>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</si>
  <si>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</si>
  <si>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</si>
  <si>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</si>
  <si>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</si>
  <si>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</si>
  <si>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</si>
  <si>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</si>
  <si>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</si>
  <si>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</si>
  <si>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</si>
  <si>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</si>
  <si>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</si>
  <si>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</si>
  <si>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</si>
  <si>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</si>
  <si>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</si>
  <si>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</si>
  <si>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</si>
  <si>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</si>
  <si>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</si>
  <si>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</si>
  <si>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</si>
  <si>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</si>
  <si>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</si>
  <si>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</si>
  <si>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</si>
  <si>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</si>
  <si>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</si>
  <si>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</si>
  <si>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</si>
  <si>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</si>
  <si>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</si>
  <si>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</si>
  <si>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</si>
  <si>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</si>
  <si>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</si>
  <si>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</si>
  <si>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</si>
  <si>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</si>
  <si>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</si>
  <si>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</si>
  <si>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</si>
  <si>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</si>
  <si>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</si>
  <si>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</si>
  <si>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</si>
  <si>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</si>
  <si>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</si>
  <si>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</si>
  <si>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</si>
  <si>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</si>
  <si>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</si>
  <si>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</si>
  <si>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</si>
  <si>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</si>
  <si>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</si>
  <si>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</si>
  <si>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</si>
  <si>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</si>
  <si>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</si>
  <si>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</si>
  <si>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</si>
  <si>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</si>
  <si>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</si>
  <si>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</si>
  <si>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</si>
  <si>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</si>
  <si>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</si>
  <si>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</si>
  <si>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</si>
  <si>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</si>
  <si>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</si>
  <si>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</si>
  <si>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</si>
  <si>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</si>
  <si>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</si>
  <si>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</si>
  <si>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</si>
  <si>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</si>
  <si>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</si>
  <si>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</si>
  <si>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</si>
  <si>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</si>
  <si>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</si>
  <si>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</si>
  <si>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</si>
  <si>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</si>
  <si>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</si>
  <si>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</si>
  <si>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</si>
  <si>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</si>
  <si>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</si>
  <si>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</si>
  <si>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</si>
  <si>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</si>
  <si>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</si>
  <si>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</si>
  <si>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</si>
  <si>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</si>
  <si>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</si>
  <si>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</si>
  <si>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</si>
  <si>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</si>
  <si>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</si>
  <si>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</si>
  <si>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</si>
  <si>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</si>
  <si>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</si>
  <si>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</si>
  <si>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</si>
  <si>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</si>
  <si>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</si>
  <si>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</si>
  <si>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</si>
  <si>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</si>
  <si>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</si>
  <si>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</si>
  <si>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</si>
  <si>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</si>
  <si>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</si>
  <si>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</si>
  <si>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</si>
  <si>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</si>
  <si>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</si>
  <si>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</si>
  <si>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</si>
  <si>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</si>
  <si>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</si>
  <si>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</si>
  <si>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</si>
  <si>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</si>
  <si>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</si>
  <si>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</si>
  <si>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</si>
  <si>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</si>
  <si>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</si>
  <si>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</si>
  <si>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</si>
  <si>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</si>
  <si>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</si>
  <si>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</si>
  <si>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</si>
  <si>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</si>
  <si>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</si>
  <si>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</si>
  <si>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</si>
  <si>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</si>
  <si>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</si>
  <si>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</si>
  <si>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</si>
  <si>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</si>
  <si>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</si>
  <si>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</si>
  <si>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</si>
  <si>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</si>
  <si>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</si>
  <si>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</si>
  <si>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</si>
  <si>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</si>
  <si>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</si>
  <si>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</si>
  <si>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</si>
  <si>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</si>
  <si>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</si>
  <si>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</si>
  <si>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</si>
  <si>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</si>
  <si>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</si>
  <si>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</si>
  <si>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</si>
  <si>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</si>
  <si>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</si>
  <si>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</si>
  <si>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</si>
  <si>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</si>
  <si>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</si>
  <si>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</si>
  <si>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</si>
  <si>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</si>
  <si>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</si>
  <si>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</si>
  <si>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</si>
  <si>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</si>
  <si>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</si>
  <si>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</si>
  <si>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</si>
  <si>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</si>
  <si>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</si>
  <si>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</si>
  <si>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</si>
  <si>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</si>
  <si>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</si>
  <si>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</si>
  <si>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</si>
  <si>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</si>
  <si>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</si>
  <si>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</si>
  <si>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</si>
  <si>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</si>
  <si>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</si>
  <si>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</si>
  <si>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</si>
  <si>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</si>
  <si>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</si>
  <si>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</si>
  <si>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</si>
  <si>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</si>
  <si>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</si>
  <si>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</si>
  <si>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</si>
  <si>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</si>
  <si>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</si>
  <si>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</si>
  <si>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</si>
  <si>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</si>
  <si>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</si>
  <si>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</si>
  <si>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</si>
  <si>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</si>
  <si>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</si>
  <si>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</si>
  <si>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</si>
  <si>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</si>
  <si>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</si>
  <si>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</si>
  <si>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</si>
  <si>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</si>
  <si>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</si>
  <si>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</si>
  <si>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</si>
  <si>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</si>
  <si>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</si>
  <si>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</si>
  <si>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</si>
  <si>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</si>
  <si>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</si>
  <si>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</si>
  <si>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</si>
  <si>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</si>
  <si>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</si>
  <si>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</si>
  <si>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</si>
  <si>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</si>
  <si>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</si>
  <si>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</si>
  <si>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</si>
  <si>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</si>
  <si>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</si>
  <si>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</si>
  <si>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</si>
  <si>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</si>
  <si>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</si>
  <si>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</si>
  <si>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</si>
  <si>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</si>
  <si>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</si>
  <si>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</si>
  <si>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</si>
  <si>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</si>
  <si>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</si>
  <si>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</si>
  <si>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</si>
  <si>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</si>
  <si>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</si>
  <si>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</si>
  <si>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</si>
  <si>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</si>
  <si>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</si>
  <si>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</si>
  <si>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</si>
  <si>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</si>
  <si>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</si>
  <si>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</si>
  <si>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</si>
  <si>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</si>
  <si>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</si>
  <si>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</si>
  <si>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</si>
  <si>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</si>
  <si>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</si>
  <si>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</si>
  <si>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</si>
  <si>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</si>
  <si>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</si>
  <si>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</si>
  <si>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</si>
  <si>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</si>
  <si>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</si>
  <si>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</si>
  <si>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</si>
  <si>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</si>
  <si>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</si>
  <si>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</si>
  <si>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</si>
  <si>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</si>
  <si>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</si>
  <si>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</si>
  <si>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</si>
  <si>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</si>
  <si>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</si>
  <si>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</si>
  <si>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</si>
  <si>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</si>
  <si>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</si>
  <si>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</si>
  <si>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</si>
  <si>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</si>
  <si>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</si>
  <si>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</si>
  <si>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</si>
  <si>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</si>
  <si>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</si>
  <si>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</si>
  <si>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</si>
  <si>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</si>
  <si>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</si>
  <si>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</si>
  <si>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</si>
  <si>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</si>
  <si>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</si>
  <si>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</si>
  <si>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</si>
  <si>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</si>
  <si>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</si>
  <si>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</si>
  <si>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</si>
  <si>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</si>
  <si>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</si>
  <si>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</si>
  <si>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</si>
  <si>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</si>
  <si>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</si>
  <si>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</si>
  <si>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</si>
  <si>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</si>
  <si>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</si>
  <si>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</si>
  <si>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</si>
  <si>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</si>
  <si>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</si>
  <si>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</si>
  <si>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</si>
  <si>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</si>
  <si>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</si>
  <si>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</si>
  <si>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</si>
  <si>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</si>
  <si>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</si>
  <si>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</si>
  <si>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</si>
  <si>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</si>
  <si>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</si>
  <si>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</si>
  <si>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</si>
  <si>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</si>
  <si>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</si>
  <si>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</si>
  <si>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</si>
  <si>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</si>
  <si>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</si>
  <si>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</si>
  <si>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</si>
  <si>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</si>
  <si>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</si>
  <si>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</si>
  <si>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</si>
  <si>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</si>
  <si>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</si>
  <si>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</si>
  <si>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</si>
  <si>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</si>
  <si>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</si>
  <si>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</si>
  <si>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</si>
  <si>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</si>
  <si>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</si>
  <si>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</si>
  <si>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</si>
  <si>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</si>
  <si>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</si>
  <si>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</si>
  <si>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</si>
  <si>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</si>
  <si>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</si>
  <si>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</si>
  <si>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</si>
  <si>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</si>
  <si>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</si>
  <si>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</si>
  <si>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</si>
  <si>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</si>
  <si>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</si>
  <si>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</si>
  <si>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</si>
  <si>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</si>
  <si>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</si>
  <si>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</si>
  <si>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</si>
  <si>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</si>
  <si>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</si>
  <si>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</si>
  <si>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</si>
  <si>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</si>
  <si>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</si>
  <si>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</si>
  <si>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</si>
  <si>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</si>
  <si>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</si>
  <si>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</si>
  <si>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</si>
  <si>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</si>
  <si>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</si>
  <si>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</si>
  <si>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</si>
  <si>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</si>
  <si>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</si>
  <si>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</si>
  <si>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</si>
  <si>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</si>
  <si>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</si>
  <si>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</si>
  <si>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</si>
  <si>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</si>
  <si>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</si>
  <si>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</si>
  <si>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</si>
  <si>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</si>
  <si>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</si>
  <si>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</si>
  <si>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</si>
  <si>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</si>
  <si>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</si>
  <si>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</si>
  <si>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</si>
  <si>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</si>
  <si>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</si>
  <si>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</si>
  <si>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</si>
  <si>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</si>
  <si>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</si>
  <si>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</si>
  <si>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</si>
  <si>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</si>
  <si>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</si>
  <si>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</si>
  <si>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</si>
  <si>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</si>
  <si>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</si>
  <si>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</si>
  <si>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</si>
  <si>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</si>
  <si>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</si>
  <si>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</si>
  <si>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</si>
  <si>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</si>
  <si>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</si>
  <si>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</si>
  <si>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</si>
  <si>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</si>
  <si>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</si>
  <si>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</si>
  <si>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</si>
  <si>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</si>
  <si>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</si>
  <si>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</si>
  <si>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</si>
  <si>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</si>
  <si>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</si>
  <si>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</si>
  <si>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</si>
  <si>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</si>
  <si>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</si>
  <si>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</si>
  <si>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</si>
  <si>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</si>
  <si>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</si>
  <si>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</si>
  <si>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</si>
  <si>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</si>
  <si>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</si>
  <si>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</si>
  <si>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</si>
  <si>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</si>
  <si>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</si>
  <si>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</si>
  <si>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</si>
  <si>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</si>
  <si>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</si>
  <si>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</si>
  <si>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</si>
  <si>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</si>
  <si>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</si>
  <si>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</si>
  <si>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</si>
  <si>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</si>
  <si>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</si>
  <si>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</si>
  <si>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</si>
  <si>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</si>
  <si>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</si>
  <si>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</si>
  <si>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</si>
  <si>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</si>
  <si>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</si>
  <si>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</si>
  <si>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</si>
  <si>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</si>
  <si>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</si>
  <si>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</si>
  <si>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</si>
  <si>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</si>
  <si>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</si>
  <si>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</si>
  <si>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</si>
  <si>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</si>
  <si>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</si>
  <si>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</si>
  <si>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</si>
  <si>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</si>
  <si>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</si>
  <si>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</si>
  <si>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</si>
  <si>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</si>
  <si>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</si>
  <si>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</si>
  <si>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</si>
  <si>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</si>
  <si>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</si>
  <si>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</si>
  <si>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</si>
  <si>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</si>
  <si>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</si>
  <si>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</si>
  <si>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</si>
  <si>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</si>
  <si>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</si>
  <si>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</si>
  <si>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</si>
  <si>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</si>
  <si>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</si>
  <si>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</si>
  <si>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</si>
  <si>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</si>
  <si>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</si>
  <si>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</si>
  <si>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</si>
  <si>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</si>
  <si>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</si>
  <si>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</si>
  <si>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</si>
  <si>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</si>
  <si>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</si>
  <si>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</si>
  <si>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</si>
  <si>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</si>
  <si>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</si>
  <si>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</si>
  <si>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</si>
  <si>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</si>
  <si>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</si>
  <si>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</si>
  <si>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</si>
  <si>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</si>
  <si>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</si>
  <si>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</si>
  <si>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</si>
  <si>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</si>
  <si>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</si>
  <si>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</si>
  <si>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</si>
  <si>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</si>
  <si>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</si>
  <si>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</si>
  <si>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</si>
  <si>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</si>
  <si>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</si>
  <si>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</si>
  <si>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</si>
  <si>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</si>
  <si>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</si>
  <si>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</si>
  <si>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</si>
  <si>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</si>
  <si>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</si>
  <si>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</si>
  <si>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</si>
  <si>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</si>
  <si>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</si>
  <si>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</si>
  <si>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</si>
  <si>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</si>
  <si>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</si>
  <si>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</si>
  <si>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</si>
  <si>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</si>
  <si>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</si>
  <si>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</si>
  <si>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</si>
  <si>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</si>
  <si>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</si>
  <si>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</si>
  <si>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</si>
  <si>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</si>
  <si>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</si>
  <si>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</si>
  <si>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</si>
  <si>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</si>
  <si>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</si>
  <si>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</si>
  <si>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</si>
  <si>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</si>
  <si>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</si>
  <si>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</si>
  <si>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</si>
  <si>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</si>
  <si>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</si>
  <si>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</si>
  <si>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</si>
  <si>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</si>
  <si>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</si>
  <si>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</si>
  <si>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</si>
  <si>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</si>
  <si>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</si>
  <si>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</si>
  <si>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</si>
  <si>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</si>
  <si>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</si>
  <si>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</si>
  <si>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</si>
  <si>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</si>
  <si>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</si>
  <si>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</si>
  <si>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</si>
  <si>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</si>
  <si>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</si>
  <si>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</si>
  <si>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</si>
  <si>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</si>
  <si>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</si>
  <si>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</si>
  <si>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</si>
  <si>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</si>
  <si>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</si>
  <si>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</si>
  <si>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</si>
  <si>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</si>
  <si>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</si>
  <si>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</si>
  <si>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</si>
  <si>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</si>
  <si>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</si>
  <si>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</si>
  <si>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</si>
  <si>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</si>
  <si>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</si>
  <si>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</si>
  <si>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</si>
  <si>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</si>
  <si>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</si>
  <si>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</si>
  <si>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</si>
  <si>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</si>
  <si>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</si>
  <si>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</si>
  <si>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</si>
  <si>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</si>
  <si>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</si>
  <si>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</si>
  <si>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</si>
  <si>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</si>
  <si>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</si>
  <si>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</si>
  <si>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</si>
  <si>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</si>
  <si>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</si>
  <si>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</si>
  <si>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</si>
  <si>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</si>
  <si>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</si>
  <si>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</si>
  <si>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</si>
  <si>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</si>
  <si>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</si>
  <si>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</si>
  <si>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</si>
  <si>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</si>
  <si>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</si>
  <si>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</si>
  <si>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</si>
  <si>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</si>
  <si>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</si>
  <si>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</si>
  <si>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</si>
  <si>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</si>
  <si>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</si>
  <si>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</si>
  <si>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</si>
  <si>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</si>
  <si>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</si>
  <si>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</si>
  <si>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</si>
  <si>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</si>
  <si>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</si>
  <si>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</si>
  <si>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</si>
  <si>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</si>
  <si>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</si>
  <si>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</si>
  <si>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</si>
  <si>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</si>
  <si>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</si>
  <si>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</si>
  <si>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</si>
  <si>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</si>
  <si>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</si>
  <si>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</si>
  <si>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</si>
  <si>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</si>
  <si>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</si>
  <si>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</si>
  <si>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</si>
  <si>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</si>
  <si>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</si>
  <si>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</si>
  <si>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</si>
  <si>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</si>
  <si>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</si>
  <si>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</si>
  <si>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</si>
  <si>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</si>
  <si>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</si>
  <si>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</si>
  <si>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</si>
  <si>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</si>
  <si>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</si>
  <si>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</si>
  <si>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</si>
  <si>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</si>
  <si>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</si>
  <si>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</si>
  <si>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</si>
  <si>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</si>
  <si>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</si>
  <si>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</si>
  <si>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</si>
  <si>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</si>
  <si>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</si>
  <si>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</si>
  <si>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</si>
  <si>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</si>
  <si>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</si>
  <si>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</si>
  <si>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</si>
  <si>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</si>
  <si>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</si>
  <si>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</si>
  <si>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</si>
  <si>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</si>
  <si>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</si>
  <si>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</si>
  <si>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</si>
  <si>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</si>
  <si>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</si>
  <si>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</si>
  <si>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</si>
  <si>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</si>
  <si>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</si>
  <si>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</si>
  <si>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</si>
  <si>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</si>
  <si>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</si>
  <si>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</si>
  <si>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</si>
  <si>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</si>
  <si>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</si>
  <si>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</si>
  <si>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</si>
  <si>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</si>
  <si>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</si>
  <si>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</si>
  <si>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</si>
  <si>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</si>
  <si>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</si>
  <si>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</si>
  <si>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</si>
  <si>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</si>
  <si>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</si>
  <si>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</si>
  <si>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</si>
  <si>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</si>
  <si>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</si>
  <si>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</si>
  <si>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</si>
  <si>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</si>
  <si>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</si>
  <si>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</si>
  <si>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</si>
  <si>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</si>
  <si>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</si>
  <si>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</si>
  <si>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</si>
  <si>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</si>
  <si>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</si>
  <si>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</si>
  <si>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</si>
  <si>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</si>
  <si>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</si>
  <si>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</si>
  <si>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</si>
  <si>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</si>
  <si>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</si>
  <si>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</si>
  <si>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</si>
  <si>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</si>
  <si>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</si>
  <si>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</si>
  <si>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</si>
  <si>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</si>
  <si>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</si>
  <si>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</si>
  <si>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</si>
  <si>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</si>
  <si>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</si>
  <si>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</si>
  <si>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</si>
  <si>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</si>
  <si>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</si>
  <si>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</si>
  <si>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</si>
  <si>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</si>
  <si>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</si>
  <si>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</si>
  <si>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</si>
  <si>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</si>
  <si>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</si>
  <si>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</si>
  <si>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</si>
  <si>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</si>
  <si>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</si>
  <si>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</si>
  <si>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</si>
  <si>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</si>
  <si>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</si>
  <si>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</si>
  <si>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</si>
  <si>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</si>
  <si>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</si>
  <si>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</si>
  <si>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</si>
  <si>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</si>
  <si>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</si>
  <si>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</si>
  <si>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</si>
  <si>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</si>
  <si>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</si>
  <si>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</si>
  <si>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</si>
  <si>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</si>
  <si>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</si>
  <si>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</si>
  <si>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</si>
  <si>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</si>
  <si>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</si>
  <si>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</si>
  <si>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</si>
  <si>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</si>
  <si>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</si>
  <si>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</si>
  <si>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</si>
  <si>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</si>
  <si>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</si>
  <si>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</si>
  <si>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</si>
  <si>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</si>
  <si>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</si>
  <si>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</si>
  <si>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</si>
  <si>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</si>
  <si>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</si>
  <si>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</si>
  <si>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</si>
  <si>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</si>
  <si>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</si>
  <si>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</si>
  <si>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</si>
  <si>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</si>
  <si>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</si>
  <si>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</si>
  <si>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</si>
  <si>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</si>
  <si>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</si>
  <si>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</si>
  <si>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</si>
  <si>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</si>
  <si>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</si>
  <si>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</si>
  <si>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</si>
  <si>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</si>
  <si>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</si>
  <si>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</si>
  <si>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</si>
  <si>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</si>
  <si>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</si>
  <si>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</si>
  <si>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</si>
  <si>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</si>
  <si>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</si>
  <si>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</si>
  <si>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</si>
  <si>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</si>
  <si>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</si>
  <si>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</si>
  <si>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</si>
  <si>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</si>
  <si>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</si>
  <si>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</si>
  <si>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</si>
  <si>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</si>
  <si>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</si>
  <si>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</si>
  <si>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</si>
  <si>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</si>
  <si>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</si>
  <si>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</si>
  <si>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</si>
  <si>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</si>
  <si>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</si>
  <si>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</si>
  <si>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</si>
  <si>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</si>
  <si>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</si>
  <si>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</si>
  <si>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</si>
  <si>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</si>
  <si>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</si>
  <si>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</si>
  <si>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</si>
  <si>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</si>
  <si>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</si>
  <si>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</si>
  <si>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</si>
  <si>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</si>
  <si>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</si>
  <si>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</si>
  <si>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</si>
  <si>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</si>
  <si>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</si>
  <si>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</si>
  <si>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</si>
  <si>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</si>
  <si>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</si>
  <si>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</si>
  <si>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</si>
  <si>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</si>
  <si>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</si>
  <si>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</si>
  <si>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</si>
  <si>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</si>
  <si>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</si>
  <si>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</si>
  <si>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</si>
  <si>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</si>
  <si>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</si>
  <si>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</si>
  <si>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</si>
  <si>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</si>
  <si>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</si>
  <si>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</si>
  <si>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</si>
  <si>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</si>
  <si>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</si>
  <si>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</si>
  <si>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</si>
  <si>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</si>
  <si>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</si>
  <si>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</si>
  <si>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</si>
  <si>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</si>
  <si>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</si>
  <si>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</si>
  <si>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</si>
  <si>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</si>
  <si>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</si>
  <si>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</si>
  <si>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</si>
  <si>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</si>
  <si>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</si>
  <si>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</si>
  <si>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</si>
  <si>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</si>
  <si>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</si>
  <si>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</si>
  <si>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</si>
  <si>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</si>
  <si>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</si>
  <si>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</si>
  <si>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</si>
  <si>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</si>
  <si>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</si>
  <si>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</si>
  <si>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</si>
  <si>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</si>
  <si>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</si>
  <si>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</si>
  <si>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</si>
  <si>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</si>
  <si>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</si>
  <si>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</si>
  <si>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</si>
  <si>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</si>
  <si>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</si>
  <si>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</si>
  <si>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</si>
  <si>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</si>
  <si>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</si>
  <si>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</si>
  <si>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</si>
  <si>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</si>
  <si>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</si>
  <si>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</si>
  <si>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</si>
  <si>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</si>
  <si>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</si>
  <si>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</si>
  <si>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</si>
  <si>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</si>
  <si>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</si>
  <si>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</si>
  <si>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</si>
  <si>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</si>
  <si>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</si>
  <si>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</si>
  <si>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</si>
  <si>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</si>
  <si>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</si>
  <si>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</si>
  <si>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</si>
  <si>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</si>
  <si>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</si>
  <si>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</si>
  <si>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</si>
  <si>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</si>
  <si>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</si>
  <si>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</si>
  <si>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</si>
  <si>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</si>
  <si>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</si>
  <si>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</si>
  <si>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</si>
  <si>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</si>
  <si>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</si>
  <si>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</si>
  <si>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</si>
  <si>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</si>
  <si>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</si>
  <si>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</si>
  <si>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</si>
  <si>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</si>
  <si>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</si>
  <si>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</si>
  <si>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</si>
  <si>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</si>
  <si>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</si>
  <si>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</si>
  <si>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</si>
  <si>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</si>
  <si>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</si>
  <si>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</si>
  <si>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</si>
  <si>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</si>
  <si>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</si>
  <si>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</si>
  <si>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</si>
  <si>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</si>
  <si>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</si>
  <si>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</si>
  <si>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</si>
  <si>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</si>
  <si>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</si>
  <si>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</si>
  <si>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</si>
  <si>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</si>
  <si>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</si>
  <si>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</si>
  <si>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</si>
  <si>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</si>
  <si>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</si>
  <si>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</si>
  <si>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</si>
  <si>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</si>
  <si>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</si>
  <si>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</si>
  <si>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</si>
  <si>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</si>
  <si>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</si>
  <si>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</si>
  <si>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</si>
  <si>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</si>
  <si>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</si>
  <si>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</si>
  <si>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</si>
  <si>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</si>
  <si>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</si>
  <si>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</si>
  <si>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</si>
  <si>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</si>
  <si>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</si>
  <si>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</si>
  <si>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</si>
  <si>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</si>
  <si>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</si>
  <si>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</si>
  <si>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</si>
  <si>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</si>
  <si>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</si>
  <si>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</si>
  <si>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</si>
  <si>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</si>
  <si>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</si>
  <si>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</si>
  <si>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</si>
  <si>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</si>
  <si>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</si>
  <si>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</si>
  <si>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</si>
  <si>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</si>
  <si>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</si>
  <si>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</si>
  <si>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</si>
  <si>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</si>
  <si>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</si>
  <si>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</si>
  <si>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</si>
  <si>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</si>
  <si>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</si>
  <si>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</si>
  <si>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</si>
  <si>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</si>
  <si>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</si>
  <si>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</si>
  <si>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</si>
  <si>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</si>
  <si>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</si>
  <si>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</si>
  <si>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</si>
  <si>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</si>
  <si>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</si>
  <si>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</si>
  <si>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</si>
  <si>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</si>
  <si>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</si>
  <si>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</si>
  <si>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</si>
  <si>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</si>
  <si>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</si>
  <si>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</si>
  <si>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</si>
  <si>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</si>
  <si>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</si>
  <si>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</si>
  <si>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</si>
  <si>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</si>
  <si>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</si>
  <si>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</si>
  <si>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</si>
  <si>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</si>
  <si>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</si>
  <si>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</si>
  <si>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</si>
  <si>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</si>
  <si>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</si>
  <si>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</si>
  <si>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</si>
  <si>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</si>
  <si>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</si>
  <si>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</si>
  <si>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</si>
  <si>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</si>
  <si>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</si>
  <si>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</si>
  <si>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</si>
  <si>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</si>
  <si>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</si>
  <si>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</si>
  <si>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</si>
  <si>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</si>
  <si>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</si>
  <si>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</si>
  <si>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</si>
  <si>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</si>
  <si>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</si>
  <si>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</si>
  <si>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</si>
  <si>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</si>
  <si>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</si>
  <si>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</si>
  <si>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</si>
  <si>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</si>
  <si>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</si>
  <si>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</si>
  <si>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</si>
  <si>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</si>
  <si>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</si>
  <si>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</si>
  <si>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</si>
  <si>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</si>
  <si>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</si>
  <si>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</si>
  <si>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</si>
  <si>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</si>
  <si>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</si>
  <si>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</si>
  <si>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</si>
  <si>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</si>
  <si>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</si>
  <si>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</si>
  <si>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</si>
  <si>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</si>
  <si>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</si>
  <si>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</si>
  <si>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</si>
  <si>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</si>
  <si>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</si>
  <si>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</si>
  <si>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</si>
  <si>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</si>
  <si>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</si>
  <si>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</si>
  <si>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</si>
  <si>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</si>
  <si>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</si>
  <si>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</si>
  <si>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</si>
  <si>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</si>
  <si>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</si>
  <si>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</si>
  <si>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</si>
  <si>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</si>
  <si>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</si>
  <si>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</si>
  <si>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</si>
  <si>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</si>
  <si>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</si>
  <si>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</si>
  <si>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</si>
  <si>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</si>
  <si>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</si>
  <si>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</si>
  <si>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</si>
  <si>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</si>
  <si>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</si>
  <si>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</si>
  <si>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</si>
  <si>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</si>
  <si>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</si>
  <si>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</si>
  <si>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</si>
  <si>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</si>
  <si>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</si>
  <si>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</si>
  <si>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</si>
  <si>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</si>
  <si>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</si>
  <si>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</si>
  <si>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</si>
  <si>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</si>
  <si>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</si>
  <si>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</si>
  <si>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</si>
  <si>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</si>
  <si>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</si>
  <si>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</si>
  <si>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</si>
  <si>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</si>
  <si>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</si>
  <si>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</si>
  <si>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</si>
  <si>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</si>
  <si>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</si>
  <si>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</si>
  <si>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</si>
  <si>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</si>
  <si>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</si>
  <si>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</si>
  <si>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</si>
  <si>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</si>
  <si>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</si>
  <si>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</si>
  <si>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</si>
  <si>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</si>
  <si>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</si>
  <si>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</si>
  <si>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</si>
  <si>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</si>
  <si>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</si>
  <si>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</si>
  <si>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</si>
  <si>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</si>
  <si>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</si>
  <si>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</si>
  <si>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</si>
  <si>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</si>
  <si>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</si>
  <si>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</si>
  <si>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</si>
  <si>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</si>
  <si>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</si>
  <si>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</si>
  <si>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</si>
  <si>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</si>
  <si>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</si>
  <si>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</si>
  <si>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</si>
  <si>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</si>
  <si>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</si>
  <si>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</si>
  <si>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</si>
  <si>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</si>
  <si>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</si>
  <si>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</si>
  <si>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</si>
  <si>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</si>
  <si>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</si>
  <si>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</si>
  <si>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</si>
  <si>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</si>
  <si>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</si>
  <si>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</si>
  <si>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</si>
  <si>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</si>
  <si>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</si>
  <si>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</si>
  <si>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</si>
  <si>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</si>
  <si>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</si>
  <si>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</si>
  <si>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</si>
  <si>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</si>
  <si>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</si>
  <si>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</si>
  <si>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</si>
  <si>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</si>
  <si>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</si>
  <si>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</si>
  <si>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</si>
  <si>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</si>
  <si>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</si>
  <si>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</si>
  <si>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</si>
  <si>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</si>
  <si>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</si>
  <si>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</si>
  <si>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</si>
  <si>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</si>
  <si>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</si>
  <si>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</si>
  <si>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</si>
  <si>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</si>
  <si>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</si>
  <si>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</si>
  <si>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</si>
  <si>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</si>
  <si>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</si>
  <si>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</si>
  <si>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</si>
  <si>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</si>
  <si>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</si>
  <si>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</si>
  <si>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</si>
  <si>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</si>
  <si>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</si>
  <si>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</si>
  <si>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</si>
  <si>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</si>
  <si>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</si>
  <si>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</si>
  <si>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</si>
  <si>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</si>
  <si>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</si>
  <si>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</si>
  <si>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</si>
  <si>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</si>
  <si>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</si>
  <si>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</si>
  <si>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</si>
  <si>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</si>
  <si>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</si>
  <si>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</si>
  <si>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</si>
  <si>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</si>
  <si>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</si>
  <si>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</si>
  <si>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</si>
  <si>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</si>
  <si>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</si>
  <si>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</si>
  <si>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</si>
  <si>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</si>
  <si>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</si>
  <si>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</si>
  <si>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</si>
  <si>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</si>
  <si>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</si>
  <si>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</si>
  <si>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</si>
  <si>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</si>
  <si>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</si>
  <si>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</si>
  <si>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</si>
  <si>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</si>
  <si>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</si>
  <si>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</si>
  <si>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</si>
  <si>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</si>
  <si>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</si>
  <si>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</si>
  <si>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</si>
  <si>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</si>
  <si>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</si>
  <si>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</si>
  <si>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</si>
  <si>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</si>
  <si>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</si>
  <si>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</si>
  <si>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</si>
  <si>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</si>
  <si>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</si>
  <si>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</si>
  <si>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</si>
  <si>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</si>
  <si>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</si>
  <si>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</si>
  <si>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</si>
  <si>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</si>
  <si>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</si>
  <si>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</si>
  <si>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</si>
  <si>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</si>
  <si>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</si>
  <si>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</si>
  <si>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</si>
  <si>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</si>
  <si>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</si>
  <si>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</si>
  <si>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</si>
  <si>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</si>
  <si>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</si>
  <si>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</si>
  <si>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</si>
  <si>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</si>
  <si>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</si>
  <si>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</si>
  <si>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</si>
  <si>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</si>
  <si>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</si>
  <si>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</si>
  <si>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</si>
  <si>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</si>
  <si>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</si>
  <si>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</si>
  <si>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</si>
  <si>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</si>
  <si>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</si>
  <si>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</si>
  <si>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</si>
  <si>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</si>
  <si>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</si>
  <si>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</si>
  <si>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</si>
  <si>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</si>
  <si>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</si>
  <si>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</si>
  <si>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</si>
  <si>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</si>
  <si>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</si>
  <si>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</si>
  <si>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</si>
  <si>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</si>
  <si>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</si>
  <si>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</si>
  <si>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</si>
  <si>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</si>
  <si>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</si>
  <si>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</si>
  <si>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</si>
  <si>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</si>
  <si>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</si>
  <si>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</si>
  <si>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</si>
  <si>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</si>
  <si>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</si>
  <si>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</si>
  <si>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</si>
  <si>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</si>
  <si>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</si>
  <si>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</si>
  <si>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</si>
  <si>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</si>
  <si>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</si>
  <si>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</si>
  <si>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</si>
  <si>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</si>
  <si>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</si>
  <si>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</si>
  <si>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</si>
  <si>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</si>
  <si>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</si>
  <si>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</si>
  <si>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</si>
  <si>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</si>
  <si>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</si>
  <si>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</si>
  <si>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</si>
  <si>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</si>
  <si>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</si>
  <si>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</si>
  <si>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</si>
  <si>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</si>
  <si>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</si>
  <si>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</si>
  <si>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</si>
  <si>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</si>
  <si>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</si>
  <si>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</si>
  <si>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</si>
  <si>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</si>
  <si>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</si>
  <si>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</si>
  <si>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</si>
  <si>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</si>
  <si>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</si>
  <si>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</si>
  <si>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</si>
  <si>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</si>
  <si>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</si>
  <si>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</si>
  <si>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</si>
  <si>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</si>
  <si>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</si>
  <si>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</si>
  <si>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</si>
  <si>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</si>
  <si>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</si>
  <si>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</si>
  <si>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</si>
  <si>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</si>
  <si>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</si>
  <si>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</si>
  <si>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</si>
  <si>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</si>
  <si>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</si>
  <si>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</si>
  <si>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</si>
  <si>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</si>
  <si>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</si>
  <si>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</si>
  <si>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</si>
  <si>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</si>
  <si>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</si>
  <si>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</si>
  <si>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</si>
  <si>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</si>
  <si>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</si>
  <si>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</si>
  <si>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</si>
  <si>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</si>
  <si>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</si>
  <si>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</si>
  <si>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</si>
  <si>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</si>
  <si>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</si>
  <si>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</si>
  <si>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</si>
  <si>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</si>
  <si>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</si>
  <si>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</si>
  <si>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</si>
  <si>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</si>
  <si>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</si>
  <si>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</si>
  <si>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</si>
  <si>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</si>
  <si>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</si>
  <si>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</si>
  <si>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</si>
  <si>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</si>
  <si>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</si>
  <si>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</si>
  <si>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</si>
  <si>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</si>
  <si>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</si>
  <si>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</si>
  <si>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</si>
  <si>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</si>
  <si>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</si>
  <si>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</si>
  <si>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</si>
  <si>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</si>
  <si>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</si>
  <si>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</si>
  <si>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</si>
  <si>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</si>
  <si>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</si>
  <si>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</si>
  <si>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</si>
  <si>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</si>
  <si>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</si>
  <si>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</si>
  <si>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</si>
  <si>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</si>
  <si>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</si>
  <si>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</si>
  <si>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</si>
  <si>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</si>
  <si>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</si>
  <si>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</si>
  <si>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</si>
  <si>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</si>
  <si>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</si>
  <si>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</si>
  <si>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</si>
  <si>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</si>
  <si>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</si>
  <si>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</si>
  <si>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</si>
  <si>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</si>
  <si>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</si>
  <si>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</si>
  <si>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</si>
  <si>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</si>
  <si>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</si>
  <si>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</si>
  <si>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</si>
  <si>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</si>
  <si>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</si>
  <si>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</si>
  <si>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</si>
  <si>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</si>
  <si>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</si>
  <si>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</si>
  <si>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</si>
  <si>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</si>
  <si>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</si>
  <si>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</si>
  <si>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</si>
  <si>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</si>
  <si>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</si>
  <si>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</si>
  <si>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</si>
  <si>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</si>
  <si>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</si>
  <si>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</si>
  <si>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</si>
  <si>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</si>
  <si>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</si>
  <si>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</si>
  <si>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</si>
  <si>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</si>
  <si>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</si>
  <si>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</si>
  <si>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</si>
  <si>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</si>
  <si>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</si>
  <si>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</si>
  <si>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</si>
  <si>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</si>
  <si>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</si>
  <si>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</si>
  <si>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</si>
  <si>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</si>
  <si>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</si>
  <si>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</si>
  <si>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</si>
  <si>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</si>
  <si>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</si>
  <si>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</si>
  <si>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</si>
  <si>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</si>
  <si>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</si>
  <si>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</si>
  <si>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</si>
  <si>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</si>
  <si>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</si>
  <si>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</si>
  <si>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</si>
  <si>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</si>
  <si>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</si>
  <si>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</si>
  <si>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</si>
  <si>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</si>
  <si>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</si>
  <si>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</si>
  <si>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</si>
  <si>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</si>
  <si>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</si>
  <si>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</si>
  <si>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</si>
  <si>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</si>
  <si>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</si>
  <si>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</si>
  <si>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</si>
  <si>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</si>
  <si>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</si>
  <si>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</si>
  <si>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</si>
  <si>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</si>
  <si>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</si>
  <si>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</si>
  <si>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</si>
  <si>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</si>
  <si>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</si>
  <si>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</si>
  <si>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</si>
  <si>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</si>
  <si>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</si>
  <si>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</si>
  <si>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</si>
  <si>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</si>
  <si>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</si>
  <si>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</si>
  <si>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</si>
  <si>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</si>
  <si>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</si>
  <si>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</si>
  <si>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</si>
  <si>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</si>
  <si>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</si>
  <si>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</si>
  <si>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</si>
  <si>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</si>
  <si>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</si>
  <si>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</si>
  <si>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</si>
  <si>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</si>
  <si>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</si>
  <si>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</si>
  <si>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</si>
  <si>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</si>
  <si>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</si>
  <si>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</si>
  <si>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</si>
  <si>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</si>
  <si>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</si>
  <si>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</si>
  <si>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</si>
  <si>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</si>
  <si>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</si>
  <si>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</si>
  <si>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</si>
  <si>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</si>
  <si>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</si>
  <si>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</si>
  <si>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</si>
  <si>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</si>
  <si>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</si>
  <si>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</si>
  <si>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</si>
  <si>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</si>
  <si>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</si>
  <si>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</si>
  <si>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</si>
  <si>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</si>
  <si>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</si>
  <si>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</si>
  <si>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</si>
  <si>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</si>
  <si>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</si>
  <si>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</si>
  <si>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</si>
  <si>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</si>
  <si>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</si>
  <si>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</si>
  <si>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</si>
  <si>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</si>
  <si>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</si>
  <si>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</si>
  <si>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</si>
  <si>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</si>
  <si>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</si>
  <si>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</si>
  <si>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</si>
  <si>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</si>
  <si>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</si>
  <si>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</si>
  <si>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</si>
  <si>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</si>
  <si>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</si>
  <si>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</si>
  <si>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</si>
  <si>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</si>
  <si>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</si>
  <si>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</si>
  <si>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</si>
  <si>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</si>
  <si>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</si>
  <si>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</si>
  <si>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</si>
  <si>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</si>
  <si>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</si>
  <si>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</si>
  <si>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</si>
  <si>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</si>
  <si>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</si>
  <si>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</si>
  <si>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</si>
  <si>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</si>
  <si>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</si>
  <si>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</si>
  <si>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</si>
  <si>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</si>
  <si>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</si>
  <si>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</si>
  <si>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</si>
  <si>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</si>
  <si>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</si>
  <si>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</si>
  <si>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</si>
  <si>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</si>
  <si>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</si>
  <si>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</si>
  <si>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</si>
  <si>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</si>
  <si>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</si>
  <si>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</si>
  <si>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</si>
  <si>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</si>
  <si>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</si>
  <si>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</si>
  <si>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</si>
  <si>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</si>
  <si>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</si>
  <si>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</si>
  <si>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</si>
  <si>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</si>
  <si>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</si>
  <si>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</si>
  <si>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</si>
  <si>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</si>
  <si>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</si>
  <si>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</si>
  <si>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</si>
  <si>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</si>
  <si>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</si>
  <si>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</si>
  <si>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</si>
  <si>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</si>
  <si>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</si>
  <si>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</si>
  <si>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</si>
  <si>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</si>
  <si>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</si>
  <si>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</si>
  <si>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</si>
  <si>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</si>
  <si>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</si>
  <si>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</si>
  <si>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</si>
  <si>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</si>
  <si>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</si>
  <si>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</si>
  <si>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</si>
  <si>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</si>
  <si>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</si>
  <si>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</si>
  <si>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</si>
  <si>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</si>
  <si>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</si>
  <si>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</si>
  <si>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</si>
  <si>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</si>
  <si>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</si>
  <si>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</si>
  <si>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</si>
  <si>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</si>
  <si>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</si>
  <si>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</si>
  <si>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</si>
  <si>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</si>
  <si>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</si>
  <si>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</si>
  <si>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</si>
  <si>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</si>
  <si>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</si>
  <si>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</si>
  <si>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</si>
  <si>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</si>
  <si>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</si>
  <si>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</si>
  <si>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</si>
  <si>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</si>
  <si>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</si>
  <si>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</si>
  <si>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</si>
  <si>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</si>
  <si>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</si>
  <si>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</si>
  <si>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</si>
  <si>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</si>
  <si>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</si>
  <si>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</si>
  <si>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</si>
  <si>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</si>
  <si>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</si>
  <si>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</si>
  <si>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</si>
  <si>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</si>
  <si>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</si>
  <si>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</si>
  <si>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</si>
  <si>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</si>
  <si>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</si>
  <si>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</si>
  <si>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</si>
  <si>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</si>
  <si>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</si>
  <si>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</si>
  <si>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</si>
  <si>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</si>
  <si>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</si>
  <si>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</si>
  <si>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</si>
  <si>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</si>
  <si>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</si>
  <si>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</si>
  <si>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</si>
  <si>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</si>
  <si>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</si>
  <si>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</si>
  <si>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</si>
  <si>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</si>
  <si>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</si>
  <si>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</si>
  <si>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</si>
  <si>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</si>
  <si>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</si>
  <si>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</si>
  <si>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</si>
  <si>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</si>
  <si>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</si>
  <si>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</si>
  <si>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</si>
  <si>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</si>
  <si>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</si>
  <si>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</si>
  <si>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</si>
  <si>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</si>
  <si>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</si>
  <si>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</si>
  <si>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</si>
  <si>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</si>
  <si>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</si>
  <si>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</si>
  <si>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</si>
  <si>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</si>
  <si>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</si>
  <si>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</si>
  <si>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</si>
  <si>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</si>
  <si>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</si>
  <si>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</si>
  <si>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</si>
  <si>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</si>
  <si>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</si>
  <si>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</si>
  <si>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</si>
  <si>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</si>
  <si>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</si>
  <si>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</si>
  <si>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</si>
  <si>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</si>
  <si>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</si>
  <si>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</si>
  <si>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</si>
  <si>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</si>
  <si>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</si>
  <si>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</si>
  <si>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</si>
  <si>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</si>
  <si>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</si>
  <si>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</si>
  <si>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</si>
  <si>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</si>
  <si>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</si>
  <si>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</si>
  <si>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</si>
  <si>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</si>
  <si>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</si>
  <si>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</si>
  <si>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</si>
  <si>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</si>
  <si>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</si>
  <si>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</si>
  <si>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</si>
  <si>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</si>
  <si>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</si>
  <si>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</si>
  <si>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</si>
  <si>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</si>
  <si>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</si>
  <si>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</si>
  <si>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</si>
  <si>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</si>
  <si>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</si>
  <si>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</si>
  <si>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</si>
  <si>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</si>
  <si>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</si>
  <si>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</si>
  <si>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</si>
  <si>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</si>
  <si>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</si>
  <si>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</si>
  <si>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</si>
  <si>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</si>
  <si>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</si>
  <si>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</si>
  <si>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</si>
  <si>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</si>
  <si>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</si>
  <si>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</si>
  <si>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</si>
  <si>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</si>
  <si>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</si>
  <si>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</si>
  <si>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</si>
  <si>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</si>
  <si>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</si>
  <si>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</si>
  <si>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</si>
  <si>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</si>
  <si>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</si>
  <si>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</si>
  <si>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</si>
  <si>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</si>
  <si>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</si>
  <si>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</si>
  <si>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</si>
  <si>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</si>
  <si>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</si>
  <si>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</si>
  <si>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</si>
  <si>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</si>
  <si>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</si>
  <si>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</si>
  <si>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</si>
  <si>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</si>
  <si>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</si>
  <si>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</si>
  <si>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</si>
  <si>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</si>
  <si>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</si>
  <si>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</si>
  <si>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</si>
  <si>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</si>
  <si>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</si>
  <si>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</si>
  <si>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</si>
  <si>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</si>
  <si>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</si>
  <si>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</si>
  <si>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</si>
  <si>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</si>
  <si>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</si>
  <si>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</si>
  <si>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</si>
  <si>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</si>
  <si>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</si>
  <si>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</si>
  <si>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</si>
  <si>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</si>
  <si>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</si>
  <si>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</si>
  <si>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</si>
  <si>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</si>
  <si>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</si>
  <si>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</si>
  <si>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</si>
  <si>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</si>
  <si>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</si>
  <si>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</si>
  <si>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</si>
  <si>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</si>
  <si>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</si>
  <si>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</si>
  <si>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</si>
  <si>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</si>
  <si>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</si>
  <si>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</si>
  <si>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</si>
  <si>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</si>
  <si>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</si>
  <si>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</si>
  <si>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</si>
  <si>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</si>
  <si>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</si>
  <si>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</si>
  <si>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</si>
  <si>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</si>
  <si>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</si>
  <si>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</si>
  <si>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</si>
  <si>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</si>
  <si>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</si>
  <si>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</si>
  <si>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</si>
  <si>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</si>
  <si>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</si>
  <si>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</si>
  <si>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</si>
  <si>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</si>
  <si>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</si>
  <si>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</si>
  <si>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</si>
  <si>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</si>
  <si>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</si>
  <si>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</si>
  <si>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</si>
  <si>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</si>
  <si>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</si>
  <si>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</si>
  <si>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</si>
  <si>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</si>
  <si>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</si>
  <si>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</si>
  <si>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</si>
  <si>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</si>
  <si>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</si>
  <si>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</si>
  <si>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</si>
  <si>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</si>
  <si>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</si>
  <si>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</si>
  <si>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</si>
  <si>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</si>
  <si>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</si>
  <si>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</si>
  <si>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</si>
  <si>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</si>
  <si>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</si>
  <si>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</si>
  <si>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</si>
  <si>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</si>
  <si>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</si>
  <si>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</si>
  <si>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</si>
  <si>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</si>
  <si>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</si>
  <si>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</si>
  <si>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</si>
  <si>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</si>
  <si>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</si>
  <si>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</si>
  <si>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</si>
  <si>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</si>
  <si>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</si>
  <si>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</si>
  <si>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</si>
  <si>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</si>
  <si>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</si>
  <si>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</si>
  <si>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</si>
  <si>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</si>
  <si>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</si>
  <si>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</si>
  <si>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</si>
  <si>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</si>
  <si>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</si>
  <si>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</si>
  <si>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</si>
  <si>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</si>
  <si>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</si>
  <si>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</si>
  <si>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</si>
  <si>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</si>
  <si>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</si>
  <si>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</si>
  <si>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</si>
  <si>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</si>
  <si>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</si>
  <si>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</si>
  <si>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</si>
  <si>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</si>
  <si>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</si>
  <si>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</si>
  <si>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</si>
  <si>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</si>
  <si>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</si>
  <si>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</si>
  <si>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</si>
  <si>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</si>
  <si>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</si>
  <si>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</si>
  <si>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</si>
  <si>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</si>
  <si>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</si>
  <si>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</si>
  <si>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</si>
  <si>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</si>
  <si>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</si>
  <si>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</si>
  <si>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</si>
  <si>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</si>
  <si>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</si>
  <si>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</si>
  <si>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</si>
  <si>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</si>
  <si>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</si>
  <si>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</si>
  <si>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</si>
  <si>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</si>
  <si>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</si>
  <si>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</si>
  <si>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</si>
  <si>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</si>
  <si>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</si>
  <si>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</si>
  <si>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</si>
  <si>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</si>
  <si>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</si>
  <si>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</si>
  <si>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</si>
  <si>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</si>
  <si>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</si>
  <si>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</si>
  <si>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</si>
  <si>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</si>
  <si>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</si>
  <si>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</si>
  <si>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</si>
  <si>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</si>
  <si>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</si>
  <si>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</si>
  <si>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</si>
  <si>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</si>
  <si>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</si>
  <si>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</si>
  <si>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</si>
  <si>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</si>
  <si>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</si>
  <si>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</si>
  <si>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</si>
  <si>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</si>
  <si>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</si>
  <si>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</si>
  <si>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</si>
  <si>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</si>
  <si>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</si>
  <si>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</si>
  <si>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</si>
  <si>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</si>
  <si>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</si>
  <si>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</si>
  <si>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</si>
  <si>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</si>
  <si>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</si>
  <si>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</si>
  <si>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</si>
  <si>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</si>
  <si>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</si>
  <si>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</si>
  <si>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</si>
  <si>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</si>
  <si>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</si>
  <si>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</si>
  <si>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</si>
  <si>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</si>
  <si>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</si>
  <si>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</si>
  <si>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</si>
  <si>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</si>
  <si>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</si>
  <si>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</si>
  <si>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</si>
  <si>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</si>
  <si>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</si>
  <si>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</si>
  <si>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</si>
  <si>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</si>
  <si>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</si>
  <si>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</si>
  <si>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</si>
  <si>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</si>
  <si>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</si>
  <si>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</si>
  <si>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</si>
  <si>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</si>
  <si>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</si>
  <si>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</si>
  <si>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</si>
  <si>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</si>
  <si>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</si>
  <si>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</si>
  <si>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</si>
  <si>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</si>
  <si>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</si>
  <si>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</si>
  <si>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</si>
  <si>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</si>
  <si>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</si>
  <si>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</si>
  <si>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</si>
  <si>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</si>
  <si>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</si>
  <si>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</si>
  <si>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</si>
  <si>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</si>
  <si>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</si>
  <si>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</si>
  <si>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</si>
  <si>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</si>
  <si>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</si>
  <si>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</si>
  <si>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</si>
  <si>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</si>
  <si>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</si>
  <si>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</si>
  <si>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</si>
  <si>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</si>
  <si>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</si>
  <si>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</si>
  <si>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</si>
  <si>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</si>
  <si>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</si>
  <si>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</si>
  <si>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</si>
  <si>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</si>
  <si>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</si>
  <si>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</si>
  <si>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</si>
  <si>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</si>
  <si>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</si>
  <si>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</si>
  <si>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</si>
  <si>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</si>
  <si>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</si>
  <si>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</si>
  <si>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</si>
  <si>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</si>
  <si>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</si>
  <si>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</si>
  <si>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</si>
  <si>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</si>
  <si>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</si>
  <si>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</si>
  <si>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</si>
  <si>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</si>
  <si>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</si>
  <si>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</si>
  <si>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</si>
  <si>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</si>
  <si>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</si>
  <si>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</si>
  <si>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</si>
  <si>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</si>
  <si>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</si>
  <si>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</si>
  <si>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</si>
  <si>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</si>
  <si>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</si>
  <si>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</si>
  <si>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</si>
  <si>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</si>
  <si>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</si>
  <si>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</si>
  <si>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</si>
  <si>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</si>
  <si>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</si>
  <si>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</si>
  <si>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</si>
  <si>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</si>
  <si>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</si>
  <si>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</si>
  <si>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</si>
  <si>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</si>
  <si>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</si>
  <si>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</si>
  <si>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</si>
  <si>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</si>
  <si>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</si>
  <si>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</si>
  <si>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</si>
  <si>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</si>
  <si>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</si>
  <si>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</si>
  <si>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</si>
  <si>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</si>
  <si>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</si>
  <si>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</si>
  <si>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</si>
  <si>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</si>
  <si>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</si>
  <si>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</si>
  <si>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</si>
  <si>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</si>
  <si>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</si>
  <si>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</si>
  <si>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</si>
  <si>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</si>
  <si>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</si>
  <si>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</si>
  <si>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</si>
  <si>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</si>
  <si>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</si>
  <si>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</si>
  <si>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</si>
  <si>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</si>
  <si>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</si>
  <si>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</si>
  <si>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</si>
  <si>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</si>
  <si>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</si>
  <si>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</si>
  <si>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</si>
  <si>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</si>
  <si>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</si>
  <si>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</si>
  <si>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</si>
  <si>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</si>
  <si>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</si>
  <si>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</si>
  <si>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</si>
  <si>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</si>
  <si>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</si>
  <si>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</si>
  <si>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</si>
  <si>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</si>
  <si>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</si>
  <si>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</si>
  <si>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</si>
  <si>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</si>
  <si>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</si>
  <si>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</si>
  <si>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</si>
  <si>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</si>
  <si>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</si>
  <si>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</si>
  <si>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</si>
  <si>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</si>
  <si>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</si>
  <si>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</si>
  <si>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</si>
  <si>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</si>
  <si>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</si>
  <si>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</si>
  <si>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</si>
  <si>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</si>
  <si>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</si>
  <si>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</si>
  <si>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</si>
  <si>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</si>
  <si>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</si>
  <si>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</si>
  <si>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</si>
  <si>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</si>
  <si>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</si>
  <si>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</si>
  <si>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</si>
  <si>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</si>
  <si>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</si>
  <si>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</si>
  <si>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</si>
  <si>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</si>
  <si>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</si>
  <si>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</si>
  <si>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</si>
  <si>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</si>
  <si>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</si>
  <si>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</si>
  <si>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</si>
  <si>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</si>
  <si>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</si>
  <si>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</si>
  <si>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</si>
  <si>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</si>
  <si>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</si>
  <si>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</si>
  <si>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</si>
  <si>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</si>
  <si>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</si>
  <si>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</si>
  <si>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</si>
  <si>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</si>
  <si>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</si>
  <si>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</si>
  <si>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</si>
  <si>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</si>
  <si>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</si>
  <si>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</si>
  <si>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</si>
  <si>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</si>
  <si>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</si>
  <si>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</si>
  <si>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</si>
  <si>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</si>
  <si>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</si>
  <si>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</si>
  <si>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</si>
  <si>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</si>
  <si>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</si>
  <si>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</si>
  <si>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</si>
  <si>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</si>
  <si>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</si>
  <si>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</si>
  <si>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</si>
  <si>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</si>
  <si>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</si>
  <si>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</si>
  <si>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</si>
  <si>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</si>
  <si>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</si>
  <si>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</si>
  <si>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</si>
  <si>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</si>
  <si>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</si>
  <si>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</si>
  <si>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</si>
  <si>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</si>
  <si>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</si>
  <si>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</si>
  <si>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</si>
  <si>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</si>
  <si>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</si>
  <si>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</si>
  <si>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</si>
  <si>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</si>
  <si>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</si>
  <si>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</si>
  <si>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</si>
  <si>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</si>
  <si>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</si>
  <si>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</si>
  <si>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</si>
  <si>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</si>
  <si>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</si>
  <si>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</si>
  <si>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</si>
  <si>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</si>
  <si>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</si>
  <si>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</si>
  <si>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</si>
  <si>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</si>
  <si>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</si>
  <si>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</si>
  <si>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</si>
  <si>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</si>
  <si>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</si>
  <si>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</si>
  <si>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</si>
  <si>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</si>
  <si>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</si>
  <si>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</si>
  <si>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</si>
  <si>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</si>
  <si>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</si>
  <si>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</si>
  <si>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</si>
  <si>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</si>
  <si>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</si>
  <si>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</si>
  <si>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</si>
  <si>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</si>
  <si>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</si>
  <si>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</si>
  <si>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</si>
  <si>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</si>
  <si>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</si>
  <si>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</si>
  <si>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</si>
  <si>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</si>
  <si>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</si>
  <si>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</si>
  <si>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</si>
  <si>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</si>
  <si>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</si>
  <si>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</si>
  <si>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</si>
  <si>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</si>
  <si>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</si>
  <si>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</si>
  <si>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</si>
  <si>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</si>
  <si>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</si>
  <si>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</si>
  <si>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</si>
  <si>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</si>
  <si>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</si>
  <si>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</si>
  <si>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</si>
  <si>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</si>
  <si>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</si>
  <si>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</si>
  <si>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</si>
  <si>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</si>
  <si>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</si>
  <si>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</si>
  <si>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</si>
  <si>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</si>
  <si>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</si>
  <si>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</si>
  <si>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</si>
  <si>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</si>
  <si>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</si>
  <si>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</si>
  <si>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</si>
  <si>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</si>
  <si>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</si>
  <si>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</si>
  <si>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</si>
  <si>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</si>
  <si>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</si>
  <si>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</si>
  <si>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</si>
  <si>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</si>
  <si>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</si>
  <si>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</si>
  <si>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</si>
  <si>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</si>
  <si>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</si>
  <si>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</si>
  <si>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</si>
  <si>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</si>
  <si>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</si>
  <si>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</si>
  <si>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</si>
  <si>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</si>
  <si>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</si>
  <si>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</si>
  <si>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</si>
  <si>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</si>
  <si>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</si>
  <si>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</si>
  <si>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</si>
  <si>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</si>
  <si>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</si>
  <si>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</si>
  <si>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</si>
  <si>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</si>
  <si>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</si>
  <si>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</si>
  <si>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</si>
  <si>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</si>
  <si>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</si>
  <si>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</si>
  <si>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</si>
  <si>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</si>
  <si>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</si>
  <si>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</si>
  <si>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</si>
  <si>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</si>
  <si>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</si>
  <si>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</si>
  <si>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</si>
  <si>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</si>
  <si>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</si>
  <si>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</si>
  <si>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</si>
  <si>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</si>
  <si>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</si>
  <si>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</si>
  <si>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</si>
  <si>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</si>
  <si>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</si>
  <si>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</si>
  <si>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</si>
  <si>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</si>
  <si>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</si>
  <si>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</si>
  <si>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</si>
  <si>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</si>
  <si>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</si>
  <si>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</si>
  <si>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</si>
  <si>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</si>
  <si>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</si>
  <si>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</si>
  <si>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</si>
  <si>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</si>
  <si>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</si>
  <si>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</si>
  <si>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</si>
  <si>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</si>
  <si>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</si>
  <si>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</si>
  <si>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</si>
  <si>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</si>
  <si>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</si>
  <si>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</si>
  <si>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</si>
  <si>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</si>
  <si>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</si>
  <si>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</si>
  <si>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</si>
  <si>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</si>
  <si>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</si>
  <si>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</si>
  <si>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</si>
  <si>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</si>
  <si>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</si>
  <si>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</si>
  <si>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</si>
  <si>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</si>
  <si>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</si>
  <si>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</si>
  <si>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</si>
  <si>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</si>
  <si>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</si>
  <si>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</si>
  <si>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</si>
  <si>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</si>
  <si>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</si>
  <si>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</si>
  <si>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</si>
  <si>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</si>
  <si>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</si>
  <si>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</si>
  <si>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</si>
  <si>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</si>
  <si>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</si>
  <si>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</si>
  <si>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</si>
  <si>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</si>
  <si>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</si>
  <si>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</si>
  <si>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</si>
  <si>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</si>
  <si>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</si>
  <si>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</si>
  <si>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</si>
  <si>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</si>
  <si>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</si>
  <si>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</si>
  <si>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</si>
  <si>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</si>
  <si>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</si>
  <si>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</si>
  <si>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</si>
  <si>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</si>
  <si>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</si>
  <si>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</si>
  <si>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</si>
  <si>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</si>
  <si>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</si>
  <si>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</si>
  <si>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</si>
  <si>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</si>
  <si>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</si>
  <si>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</si>
  <si>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</si>
  <si>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</si>
  <si>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</si>
  <si>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</si>
  <si>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</si>
  <si>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</si>
  <si>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</si>
  <si>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</si>
  <si>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</si>
  <si>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</si>
  <si>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</si>
  <si>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</si>
  <si>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</si>
  <si>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</si>
  <si>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</si>
  <si>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</si>
  <si>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</si>
  <si>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</si>
  <si>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</si>
  <si>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</si>
  <si>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</si>
  <si>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</si>
  <si>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</si>
  <si>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</si>
  <si>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</si>
  <si>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</si>
  <si>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</si>
  <si>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</si>
  <si>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</si>
  <si>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</si>
  <si>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</si>
  <si>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</si>
  <si>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</si>
  <si>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</si>
  <si>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</si>
  <si>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</si>
  <si>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</si>
  <si>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</si>
  <si>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</si>
  <si>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</si>
  <si>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</si>
  <si>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</si>
  <si>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</si>
  <si>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</si>
  <si>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</si>
  <si>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</si>
  <si>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</si>
  <si>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</si>
  <si>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</si>
  <si>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</si>
  <si>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</si>
  <si>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</si>
  <si>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</si>
  <si>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</si>
  <si>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</si>
  <si>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</si>
  <si>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</si>
  <si>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</si>
  <si>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</si>
  <si>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</si>
  <si>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</si>
  <si>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</si>
  <si>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</si>
  <si>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</si>
  <si>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</si>
  <si>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</si>
  <si>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</si>
  <si>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</si>
  <si>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</si>
  <si>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</si>
  <si>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</si>
  <si>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</si>
  <si>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</si>
  <si>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</si>
  <si>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</si>
  <si>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</si>
  <si>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</si>
  <si>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</si>
  <si>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</si>
  <si>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</si>
  <si>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</si>
  <si>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</si>
  <si>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</si>
  <si>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</si>
  <si>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</si>
  <si>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</si>
  <si>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</si>
  <si>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</si>
  <si>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</si>
  <si>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</si>
  <si>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</si>
  <si>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</si>
  <si>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</si>
  <si>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</si>
  <si>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</si>
  <si>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</si>
  <si>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</si>
  <si>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</si>
  <si>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</si>
  <si>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</si>
  <si>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</si>
  <si>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</si>
  <si>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</si>
  <si>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</si>
  <si>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</si>
  <si>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</si>
  <si>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</si>
  <si>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</si>
  <si>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</si>
  <si>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</si>
  <si>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</si>
  <si>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</si>
  <si>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</si>
  <si>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</si>
  <si>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</si>
  <si>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</si>
  <si>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</si>
  <si>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</si>
  <si>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</si>
  <si>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</si>
  <si>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</si>
  <si>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</si>
  <si>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</si>
  <si>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</si>
  <si>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</si>
  <si>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</si>
  <si>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</si>
  <si>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</si>
  <si>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</si>
  <si>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</si>
  <si>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</si>
  <si>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</si>
  <si>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</si>
  <si>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</si>
  <si>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</si>
  <si>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</si>
  <si>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</si>
  <si>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</si>
  <si>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</si>
  <si>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</si>
  <si>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</si>
  <si>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</si>
  <si>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</si>
  <si>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</si>
  <si>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</si>
  <si>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</si>
  <si>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</si>
  <si>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</si>
  <si>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</si>
  <si>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</si>
  <si>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</si>
  <si>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</si>
  <si>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</si>
  <si>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</si>
  <si>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</si>
  <si>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</si>
  <si>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</si>
  <si>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</si>
  <si>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</si>
  <si>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</si>
  <si>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</si>
  <si>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</si>
  <si>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</si>
  <si>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</si>
  <si>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</si>
  <si>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</si>
  <si>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</si>
  <si>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</si>
  <si>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</si>
  <si>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</si>
  <si>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</si>
  <si>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</si>
  <si>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</si>
  <si>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</si>
  <si>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</si>
  <si>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</si>
  <si>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</si>
  <si>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</si>
  <si>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</si>
  <si>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</si>
  <si>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</si>
  <si>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</si>
  <si>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</si>
  <si>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</si>
  <si>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</si>
  <si>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</si>
  <si>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</si>
  <si>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</si>
  <si>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</si>
  <si>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</si>
  <si>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</si>
  <si>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</si>
  <si>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</si>
  <si>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</si>
  <si>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</si>
  <si>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</si>
  <si>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</si>
  <si>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</si>
  <si>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</si>
  <si>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</si>
  <si>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</si>
  <si>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</si>
  <si>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</si>
  <si>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</si>
  <si>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</si>
  <si>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</si>
  <si>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</si>
  <si>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</si>
  <si>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</si>
  <si>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</si>
  <si>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</si>
  <si>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</si>
  <si>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</si>
  <si>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</si>
  <si>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</si>
  <si>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</si>
  <si>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</si>
  <si>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</si>
  <si>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</si>
  <si>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</si>
  <si>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</si>
  <si>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</si>
  <si>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</si>
  <si>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</si>
  <si>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</si>
  <si>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</si>
  <si>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</si>
  <si>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</si>
  <si>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</si>
  <si>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</si>
  <si>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</si>
  <si>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</si>
  <si>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</si>
  <si>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</si>
  <si>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</si>
  <si>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</si>
  <si>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</si>
  <si>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</si>
  <si>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</si>
  <si>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</si>
  <si>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</si>
  <si>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</si>
  <si>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</si>
  <si>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</si>
  <si>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</si>
  <si>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</si>
  <si>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</si>
  <si>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</si>
  <si>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</si>
  <si>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</si>
  <si>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</si>
  <si>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</si>
  <si>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</si>
  <si>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</si>
  <si>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</si>
  <si>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</si>
  <si>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</si>
  <si>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</si>
  <si>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</si>
  <si>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</si>
  <si>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</si>
  <si>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</si>
  <si>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</si>
  <si>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</si>
  <si>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</si>
  <si>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</si>
  <si>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</si>
  <si>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</si>
  <si>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</si>
  <si>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</si>
  <si>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</si>
  <si>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</si>
  <si>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</si>
  <si>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</si>
  <si>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</si>
  <si>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</si>
  <si>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</si>
  <si>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</si>
  <si>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</si>
  <si>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</si>
  <si>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</si>
  <si>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</si>
  <si>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</si>
  <si>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</si>
  <si>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</si>
  <si>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</si>
  <si>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</si>
  <si>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</si>
  <si>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</si>
  <si>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</si>
  <si>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</si>
  <si>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</si>
  <si>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</si>
  <si>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</si>
  <si>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</si>
  <si>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</si>
  <si>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</si>
  <si>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</si>
  <si>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</si>
  <si>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</si>
  <si>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</si>
  <si>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</si>
  <si>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</si>
  <si>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</si>
  <si>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</si>
  <si>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</si>
  <si>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</si>
  <si>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</si>
  <si>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</si>
  <si>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</si>
  <si>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</si>
  <si>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</si>
  <si>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</si>
  <si>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</si>
  <si>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</si>
  <si>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</si>
  <si>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</si>
  <si>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</si>
  <si>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</si>
  <si>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</si>
  <si>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</si>
  <si>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</si>
  <si>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</si>
  <si>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</si>
  <si>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</si>
  <si>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</si>
  <si>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</si>
  <si>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</si>
  <si>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</si>
  <si>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</si>
  <si>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</si>
  <si>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</si>
  <si>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</si>
  <si>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</si>
  <si>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</si>
  <si>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</si>
  <si>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</si>
  <si>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</si>
  <si>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</si>
  <si>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</si>
  <si>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</si>
  <si>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</si>
  <si>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</si>
  <si>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</si>
  <si>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</si>
  <si>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</si>
  <si>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</si>
  <si>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</si>
  <si>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</si>
  <si>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</si>
  <si>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</si>
  <si>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</si>
  <si>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</si>
  <si>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</si>
  <si>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</si>
  <si>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</si>
  <si>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</si>
  <si>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</si>
  <si>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</si>
  <si>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</si>
  <si>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</si>
  <si>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</si>
  <si>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</si>
  <si>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</si>
  <si>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</si>
  <si>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</si>
  <si>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</si>
  <si>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</si>
  <si>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</si>
  <si>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</si>
  <si>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</si>
  <si>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</si>
  <si>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</si>
  <si>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</si>
  <si>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</si>
  <si>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</si>
  <si>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</si>
  <si>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</si>
  <si>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</si>
  <si>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</si>
  <si>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</si>
  <si>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</si>
  <si>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</si>
  <si>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</si>
  <si>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</si>
  <si>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</si>
  <si>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</si>
  <si>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</si>
  <si>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</si>
  <si>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</si>
  <si>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</si>
  <si>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</si>
  <si>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</si>
  <si>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</si>
  <si>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</si>
  <si>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</si>
  <si>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</si>
  <si>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</si>
  <si>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</si>
  <si>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</si>
  <si>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</si>
  <si>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</si>
  <si>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</si>
  <si>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</si>
  <si>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</si>
  <si>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</si>
  <si>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</si>
  <si>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</si>
  <si>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</si>
  <si>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</si>
  <si>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</si>
  <si>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</si>
  <si>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</si>
  <si>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</si>
  <si>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</si>
  <si>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</si>
  <si>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</si>
  <si>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</si>
  <si>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</si>
  <si>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</si>
  <si>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</si>
  <si>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</si>
  <si>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</si>
  <si>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</si>
  <si>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</si>
  <si>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</si>
  <si>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</si>
  <si>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</si>
  <si>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</si>
  <si>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</si>
  <si>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</si>
  <si>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</si>
  <si>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</si>
  <si>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</si>
  <si>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</si>
  <si>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</si>
  <si>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</si>
  <si>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</si>
  <si>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</si>
  <si>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</si>
  <si>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</si>
  <si>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</si>
  <si>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</si>
  <si>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</si>
  <si>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</si>
  <si>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</si>
  <si>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</si>
  <si>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</si>
  <si>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</si>
  <si>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</si>
  <si>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</si>
  <si>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</si>
  <si>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</si>
  <si>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</si>
  <si>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</si>
  <si>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</si>
  <si>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</si>
  <si>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</si>
  <si>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</si>
  <si>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</si>
  <si>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</si>
  <si>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</si>
  <si>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</si>
  <si>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</si>
  <si>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</si>
  <si>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</si>
  <si>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</si>
  <si>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</si>
  <si>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</si>
  <si>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</si>
  <si>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</si>
  <si>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</si>
  <si>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</si>
  <si>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</si>
  <si>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</si>
  <si>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</si>
  <si>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</si>
  <si>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</si>
  <si>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</si>
  <si>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</si>
  <si>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</si>
  <si>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</si>
  <si>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</si>
  <si>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</si>
  <si>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</si>
  <si>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</si>
  <si>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</si>
  <si>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</si>
  <si>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</si>
  <si>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</si>
  <si>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</si>
  <si>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</si>
  <si>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</si>
  <si>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</si>
  <si>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</si>
  <si>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</si>
  <si>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</si>
  <si>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</si>
  <si>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</si>
  <si>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</si>
  <si>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</si>
  <si>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</si>
  <si>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</si>
  <si>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</si>
  <si>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</si>
  <si>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</si>
  <si>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</si>
  <si>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</si>
  <si>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</si>
  <si>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</si>
  <si>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</si>
  <si>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</si>
  <si>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</si>
  <si>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</si>
  <si>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</si>
  <si>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</si>
  <si>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</si>
  <si>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</si>
  <si>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</si>
  <si>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</si>
  <si>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</si>
  <si>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</si>
  <si>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</si>
  <si>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</si>
  <si>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</si>
  <si>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</si>
  <si>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</si>
  <si>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</si>
  <si>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</si>
  <si>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</si>
  <si>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</si>
  <si>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</si>
  <si>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</si>
  <si>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</si>
  <si>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</si>
  <si>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</si>
  <si>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</si>
  <si>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</si>
  <si>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</si>
  <si>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</si>
  <si>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</si>
  <si>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</si>
  <si>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</si>
  <si>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</si>
  <si>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</si>
  <si>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</si>
  <si>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</si>
  <si>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</si>
  <si>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</si>
  <si>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</si>
  <si>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</si>
  <si>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</si>
  <si>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</si>
  <si>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</si>
  <si>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</si>
  <si>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</si>
  <si>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</si>
  <si>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</si>
  <si>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</si>
  <si>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</si>
  <si>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</si>
  <si>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</si>
  <si>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</si>
  <si>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</si>
  <si>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</si>
  <si>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</si>
  <si>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</si>
  <si>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</si>
  <si>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</si>
  <si>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</si>
  <si>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</si>
  <si>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</si>
  <si>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</si>
  <si>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</si>
  <si>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</si>
  <si>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</si>
  <si>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</si>
  <si>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</si>
  <si>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</si>
  <si>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</si>
  <si>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</si>
  <si>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</si>
  <si>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</si>
  <si>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</si>
  <si>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</si>
  <si>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</si>
  <si>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</si>
  <si>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</si>
  <si>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</si>
  <si>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</si>
  <si>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</si>
  <si>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</si>
  <si>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</si>
  <si>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</si>
  <si>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</si>
  <si>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</si>
  <si>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</si>
  <si>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</si>
  <si>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</si>
  <si>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</si>
  <si>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</si>
  <si>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</si>
  <si>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</si>
  <si>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</si>
  <si>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</si>
  <si>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</si>
  <si>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</si>
  <si>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</si>
  <si>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</si>
  <si>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</si>
  <si>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</si>
  <si>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</si>
  <si>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</si>
  <si>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</si>
  <si>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</si>
  <si>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</si>
  <si>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</si>
  <si>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</si>
  <si>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</si>
  <si>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</si>
  <si>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</si>
  <si>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</si>
  <si>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</si>
  <si>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</si>
  <si>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</si>
  <si>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</si>
  <si>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</si>
  <si>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</si>
  <si>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</si>
  <si>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</si>
  <si>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</si>
  <si>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</si>
  <si>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</si>
  <si>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</si>
  <si>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</si>
  <si>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</si>
  <si>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</si>
  <si>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</si>
  <si>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</si>
  <si>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</si>
  <si>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</si>
  <si>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</si>
  <si>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</si>
  <si>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</si>
  <si>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</si>
  <si>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</si>
  <si>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</si>
  <si>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</si>
  <si>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</si>
  <si>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</si>
  <si>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</si>
  <si>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</si>
  <si>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</si>
  <si>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</si>
  <si>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</si>
  <si>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</si>
  <si>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</si>
  <si>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</si>
  <si>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</si>
  <si>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</si>
  <si>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</si>
  <si>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</si>
  <si>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</si>
  <si>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</si>
  <si>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</si>
  <si>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</si>
  <si>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</si>
  <si>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</si>
  <si>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</si>
  <si>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</si>
  <si>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</si>
  <si>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</si>
  <si>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</si>
  <si>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</si>
  <si>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</si>
  <si>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</si>
  <si>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</si>
  <si>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</si>
  <si>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</si>
  <si>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</si>
  <si>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</si>
  <si>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</si>
  <si>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</si>
  <si>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</si>
  <si>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</si>
  <si>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</si>
  <si>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</si>
  <si>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</si>
  <si>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</si>
  <si>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</si>
  <si>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</si>
  <si>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</si>
  <si>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</si>
  <si>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</si>
  <si>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</si>
  <si>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</si>
  <si>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</si>
  <si>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</si>
  <si>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</si>
  <si>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</si>
  <si>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</si>
  <si>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</si>
  <si>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</si>
  <si>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</si>
  <si>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</si>
  <si>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</si>
  <si>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</si>
  <si>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</si>
  <si>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</si>
  <si>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</si>
  <si>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</si>
  <si>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</si>
  <si>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</si>
  <si>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</si>
  <si>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</si>
  <si>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</si>
  <si>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</si>
  <si>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</si>
  <si>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</si>
  <si>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</si>
  <si>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</si>
  <si>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</si>
  <si>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</si>
  <si>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</si>
  <si>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</si>
  <si>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</si>
  <si>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</si>
  <si>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</si>
  <si>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</si>
  <si>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</si>
  <si>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</si>
  <si>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</si>
  <si>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</si>
  <si>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</si>
  <si>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</si>
  <si>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</si>
  <si>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</si>
  <si>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</si>
  <si>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</si>
  <si>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</si>
  <si>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</si>
  <si>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</si>
  <si>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</si>
  <si>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</si>
  <si>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</si>
  <si>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</si>
  <si>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</si>
  <si>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</si>
  <si>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</si>
  <si>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</si>
  <si>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</si>
  <si>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</si>
  <si>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</si>
  <si>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</si>
  <si>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</si>
  <si>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</si>
  <si>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</si>
  <si>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</si>
  <si>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</si>
  <si>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</si>
  <si>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</si>
  <si>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</si>
  <si>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</si>
  <si>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</si>
  <si>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</si>
  <si>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</si>
  <si>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</si>
  <si>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</si>
  <si>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</si>
  <si>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</si>
  <si>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</si>
  <si>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</si>
  <si>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</si>
  <si>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</si>
  <si>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</si>
  <si>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</si>
  <si>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</si>
  <si>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</si>
  <si>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</si>
  <si>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</si>
  <si>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</si>
  <si>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</si>
  <si>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</si>
  <si>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</si>
  <si>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</si>
  <si>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</si>
  <si>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</si>
  <si>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</si>
  <si>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</si>
  <si>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</si>
  <si>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</si>
  <si>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</si>
  <si>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</si>
  <si>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</si>
  <si>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</si>
  <si>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</si>
  <si>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</si>
  <si>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</si>
  <si>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</si>
  <si>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</si>
  <si>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</si>
  <si>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</si>
  <si>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</si>
  <si>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</si>
  <si>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</si>
  <si>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</si>
  <si>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</si>
  <si>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</si>
  <si>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</si>
  <si>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</si>
  <si>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</si>
  <si>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</si>
  <si>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</si>
  <si>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</si>
  <si>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</si>
  <si>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</si>
  <si>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</si>
  <si>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</si>
  <si>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</si>
  <si>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</si>
  <si>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</si>
  <si>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</si>
  <si>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</si>
  <si>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</si>
  <si>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</si>
  <si>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</si>
  <si>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</si>
  <si>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</si>
  <si>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</si>
  <si>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</si>
  <si>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</si>
  <si>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</si>
  <si>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</si>
  <si>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</si>
  <si>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</si>
  <si>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</si>
  <si>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</si>
  <si>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</si>
  <si>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</si>
  <si>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</si>
  <si>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</si>
  <si>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</si>
  <si>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</si>
  <si>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</si>
  <si>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</si>
  <si>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</si>
  <si>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</si>
  <si>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</si>
  <si>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</si>
  <si>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</si>
  <si>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</si>
  <si>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</si>
  <si>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</si>
  <si>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</si>
  <si>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</si>
  <si>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</si>
  <si>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</si>
  <si>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</si>
  <si>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</si>
  <si>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</si>
  <si>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</si>
  <si>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</si>
  <si>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</si>
  <si>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</si>
  <si>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</si>
  <si>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</si>
  <si>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</si>
  <si>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</si>
  <si>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</si>
  <si>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</si>
  <si>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</si>
  <si>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</si>
  <si>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</si>
  <si>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</si>
  <si>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</si>
  <si>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</si>
  <si>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</si>
  <si>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</si>
  <si>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</si>
  <si>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</si>
  <si>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</si>
  <si>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</si>
  <si>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</si>
  <si>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</si>
  <si>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</si>
  <si>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</si>
  <si>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</si>
  <si>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</si>
  <si>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</si>
  <si>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</si>
  <si>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</si>
  <si>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</si>
  <si>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</si>
  <si>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</si>
  <si>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</si>
  <si>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</si>
  <si>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</si>
  <si>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</si>
  <si>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</si>
  <si>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</si>
  <si>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</si>
  <si>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</si>
  <si>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</si>
  <si>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</si>
  <si>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</si>
  <si>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</si>
  <si>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</si>
  <si>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</si>
  <si>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</si>
  <si>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</si>
  <si>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</si>
  <si>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</si>
  <si>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</si>
  <si>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</si>
  <si>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</si>
  <si>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</si>
  <si>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</si>
  <si>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</si>
  <si>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</si>
  <si>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</si>
  <si>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</si>
  <si>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</si>
  <si>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</si>
  <si>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</si>
  <si>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</si>
  <si>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</si>
  <si>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</si>
  <si>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</si>
  <si>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</si>
  <si>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</si>
  <si>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</si>
  <si>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</si>
  <si>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</si>
  <si>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</si>
  <si>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</si>
  <si>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</si>
  <si>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</si>
  <si>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</si>
  <si>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</si>
  <si>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</si>
  <si>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</si>
  <si>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</si>
  <si>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</si>
  <si>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</si>
  <si>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</si>
  <si>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</si>
  <si>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</si>
  <si>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</si>
  <si>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</si>
  <si>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</si>
  <si>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</si>
  <si>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</si>
  <si>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</si>
  <si>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</si>
  <si>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</si>
  <si>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</si>
  <si>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</si>
  <si>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</si>
  <si>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</si>
  <si>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</si>
  <si>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</si>
  <si>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</si>
  <si>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</si>
  <si>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</si>
  <si>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</si>
  <si>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</si>
  <si>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</si>
  <si>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</si>
  <si>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</si>
  <si>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</si>
  <si>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</si>
  <si>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</si>
  <si>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</si>
  <si>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</si>
  <si>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</si>
  <si>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</si>
  <si>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</si>
  <si>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</si>
  <si>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</si>
  <si>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</si>
  <si>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</si>
  <si>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</si>
  <si>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</si>
  <si>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</si>
  <si>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</si>
  <si>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</si>
  <si>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</si>
  <si>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</si>
  <si>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</si>
  <si>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</si>
  <si>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</si>
  <si>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</si>
  <si>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</si>
  <si>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</si>
  <si>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</si>
  <si>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</si>
  <si>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</si>
  <si>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</si>
  <si>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</si>
  <si>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</si>
  <si>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</si>
  <si>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</si>
  <si>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</si>
  <si>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</si>
  <si>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</si>
  <si>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</si>
  <si>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</si>
  <si>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</si>
  <si>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</si>
  <si>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</si>
  <si>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</si>
  <si>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</si>
  <si>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</si>
  <si>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</si>
  <si>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</si>
  <si>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</si>
  <si>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</si>
  <si>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</si>
  <si>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</si>
  <si>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</si>
  <si>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</si>
  <si>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</si>
  <si>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</si>
  <si>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</si>
  <si>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</si>
  <si>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</si>
  <si>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</si>
  <si>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</si>
  <si>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</si>
  <si>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</si>
  <si>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</si>
  <si>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</si>
  <si>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</si>
  <si>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</si>
  <si>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</si>
  <si>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</si>
  <si>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</si>
  <si>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</si>
  <si>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</si>
  <si>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</si>
  <si>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</si>
  <si>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</si>
  <si>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</si>
  <si>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</si>
  <si>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</si>
  <si>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</si>
  <si>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</si>
  <si>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</si>
  <si>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</si>
  <si>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</si>
  <si>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</si>
  <si>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</si>
  <si>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</si>
  <si>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</si>
  <si>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</si>
  <si>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</si>
  <si>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</si>
  <si>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</si>
  <si>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</si>
  <si>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</si>
  <si>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</si>
  <si>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</si>
  <si>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</si>
  <si>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</si>
  <si>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</si>
  <si>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</si>
  <si>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</si>
  <si>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</si>
  <si>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</si>
  <si>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</si>
  <si>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</si>
  <si>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</si>
  <si>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</si>
  <si>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</si>
  <si>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</si>
  <si>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</si>
  <si>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</si>
  <si>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</si>
  <si>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</si>
  <si>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</si>
  <si>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</si>
  <si>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</si>
  <si>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</si>
  <si>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</si>
  <si>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</si>
  <si>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</si>
  <si>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</si>
  <si>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</si>
  <si>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</si>
  <si>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</si>
  <si>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</si>
  <si>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</si>
  <si>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</si>
  <si>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</si>
  <si>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</si>
  <si>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</si>
  <si>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</si>
  <si>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</si>
  <si>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</si>
  <si>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</si>
  <si>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</si>
  <si>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</si>
  <si>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</si>
  <si>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</si>
  <si>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</si>
  <si>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</si>
  <si>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</si>
  <si>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</si>
  <si>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</si>
  <si>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</si>
  <si>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</si>
  <si>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</si>
  <si>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</si>
  <si>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</si>
  <si>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</si>
  <si>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</si>
  <si>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</si>
  <si>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</si>
  <si>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</si>
  <si>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</si>
  <si>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</si>
  <si>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</si>
  <si>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</si>
  <si>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</si>
  <si>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</si>
  <si>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</si>
  <si>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</si>
  <si>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</si>
  <si>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</si>
  <si>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</si>
  <si>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</si>
  <si>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</si>
  <si>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</si>
  <si>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</si>
  <si>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</si>
  <si>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</si>
  <si>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</si>
  <si>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</si>
  <si>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</si>
  <si>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</si>
  <si>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</si>
  <si>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</si>
  <si>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</si>
  <si>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</si>
  <si>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</si>
  <si>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</si>
  <si>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</si>
  <si>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</si>
  <si>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</si>
  <si>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</si>
  <si>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</si>
  <si>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</si>
  <si>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</si>
  <si>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</si>
  <si>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</si>
  <si>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</si>
  <si>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</si>
  <si>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</si>
  <si>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</si>
  <si>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</si>
  <si>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</si>
  <si>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</si>
  <si>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</si>
  <si>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</si>
  <si>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</si>
  <si>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</si>
  <si>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</si>
  <si>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</si>
  <si>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</si>
  <si>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</si>
  <si>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</si>
  <si>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</si>
  <si>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</si>
  <si>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</si>
  <si>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</si>
  <si>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</si>
  <si>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</si>
  <si>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</si>
  <si>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</si>
  <si>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</si>
  <si>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</si>
  <si>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</si>
  <si>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</si>
  <si>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</si>
  <si>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</si>
  <si>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</si>
  <si>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</si>
  <si>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</si>
  <si>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</si>
  <si>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</si>
  <si>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</si>
  <si>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</si>
  <si>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</si>
  <si>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</si>
  <si>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</si>
  <si>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</si>
  <si>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</si>
  <si>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</si>
  <si>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</si>
  <si>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</si>
  <si>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</si>
  <si>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</si>
  <si>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</si>
  <si>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</si>
  <si>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</si>
  <si>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</si>
  <si>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</si>
  <si>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</si>
  <si>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</si>
  <si>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</si>
  <si>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</si>
  <si>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</si>
  <si>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</si>
  <si>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</si>
  <si>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</si>
  <si>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</si>
  <si>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</si>
  <si>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</si>
  <si>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</si>
  <si>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</si>
  <si>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</si>
  <si>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</si>
  <si>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</si>
  <si>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</si>
  <si>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</si>
  <si>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</si>
  <si>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</si>
  <si>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</si>
  <si>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</si>
  <si>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</si>
  <si>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</si>
  <si>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</si>
  <si>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</si>
  <si>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</si>
  <si>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</si>
  <si>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</si>
  <si>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</si>
  <si>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</si>
  <si>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</si>
  <si>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</si>
  <si>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</si>
  <si>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</si>
  <si>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</si>
  <si>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</si>
  <si>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</si>
  <si>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</si>
  <si>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</si>
  <si>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</si>
  <si>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</si>
  <si>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</si>
  <si>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</si>
  <si>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</si>
  <si>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</si>
  <si>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</si>
  <si>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</si>
  <si>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</si>
  <si>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</si>
  <si>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</si>
  <si>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</si>
  <si>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</si>
  <si>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</si>
  <si>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</si>
  <si>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</si>
  <si>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</si>
  <si>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</si>
  <si>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</si>
  <si>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</si>
  <si>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</si>
  <si>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</si>
  <si>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</si>
  <si>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</si>
  <si>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</si>
  <si>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</si>
  <si>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</si>
  <si>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</si>
  <si>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</si>
  <si>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</si>
  <si>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</si>
  <si>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</si>
  <si>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</si>
  <si>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</si>
  <si>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</si>
  <si>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</si>
  <si>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</si>
  <si>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</si>
  <si>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</si>
  <si>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</si>
  <si>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</si>
  <si>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</si>
  <si>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</si>
  <si>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</si>
  <si>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</si>
  <si>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</si>
  <si>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</si>
  <si>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</si>
  <si>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</si>
  <si>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</si>
  <si>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</si>
  <si>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</si>
  <si>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</si>
  <si>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</si>
  <si>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</si>
  <si>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</si>
  <si>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</si>
  <si>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</si>
  <si>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</si>
  <si>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</si>
  <si>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</si>
  <si>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</si>
  <si>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</si>
  <si>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</si>
  <si>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</si>
  <si>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</si>
  <si>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</si>
  <si>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</si>
  <si>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</si>
  <si>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</si>
  <si>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</si>
  <si>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</si>
  <si>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</si>
  <si>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</si>
  <si>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</si>
  <si>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</si>
  <si>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</si>
  <si>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</si>
  <si>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</si>
  <si>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</si>
  <si>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</si>
  <si>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</si>
  <si>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</si>
  <si>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</si>
  <si>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</si>
  <si>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</si>
  <si>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</si>
  <si>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</si>
  <si>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</si>
  <si>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</si>
  <si>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</si>
  <si>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</si>
  <si>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</si>
  <si>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</si>
  <si>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</si>
  <si>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</si>
  <si>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</si>
  <si>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</si>
  <si>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</si>
  <si>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</si>
  <si>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</si>
  <si>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</si>
  <si>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</si>
  <si>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</si>
  <si>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</si>
  <si>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</si>
  <si>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</si>
  <si>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</si>
  <si>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</si>
  <si>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</si>
  <si>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</si>
  <si>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</si>
  <si>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</si>
  <si>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</si>
  <si>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</si>
  <si>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</si>
  <si>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</si>
  <si>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</si>
  <si>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</si>
  <si>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</si>
  <si>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</si>
  <si>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</si>
  <si>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</si>
  <si>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</si>
  <si>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</si>
  <si>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</si>
  <si>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</si>
  <si>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</si>
  <si>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</si>
  <si>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</si>
  <si>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</si>
  <si>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</si>
  <si>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</si>
  <si>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</si>
  <si>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</si>
  <si>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</si>
  <si>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</si>
  <si>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</si>
  <si>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</si>
  <si>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</si>
  <si>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</si>
  <si>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</si>
  <si>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</si>
  <si>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</si>
  <si>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</si>
  <si>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</si>
  <si>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</si>
  <si>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</si>
  <si>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</si>
  <si>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</si>
  <si>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</si>
  <si>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</si>
  <si>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</si>
  <si>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</si>
  <si>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</si>
  <si>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</si>
  <si>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</si>
  <si>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</si>
  <si>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</si>
  <si>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</si>
  <si>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</si>
  <si>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</si>
  <si>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</si>
  <si>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</si>
  <si>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</si>
  <si>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</si>
  <si>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</si>
  <si>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</si>
  <si>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</si>
  <si>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</si>
  <si>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</si>
  <si>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</si>
  <si>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</si>
  <si>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</si>
  <si>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</si>
  <si>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</si>
  <si>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</si>
  <si>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</si>
  <si>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</si>
  <si>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</si>
  <si>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</si>
  <si>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</si>
  <si>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</si>
  <si>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</si>
  <si>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</si>
  <si>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</si>
  <si>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</si>
  <si>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</si>
  <si>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</si>
  <si>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</si>
  <si>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</si>
  <si>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</si>
  <si>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</si>
  <si>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</si>
  <si>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</si>
  <si>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</si>
  <si>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</si>
  <si>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</si>
  <si>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</si>
  <si>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</si>
  <si>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</si>
  <si>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</si>
  <si>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</si>
  <si>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</si>
  <si>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</si>
  <si>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</si>
  <si>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</si>
  <si>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</si>
  <si>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</si>
  <si>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</si>
  <si>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</si>
  <si>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</si>
  <si>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</si>
  <si>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</si>
  <si>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</si>
  <si>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</si>
  <si>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</si>
  <si>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</si>
  <si>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</si>
  <si>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</si>
  <si>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</si>
  <si>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</si>
  <si>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</si>
  <si>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</si>
  <si>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</si>
  <si>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</si>
  <si>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</si>
  <si>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</si>
  <si>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</si>
  <si>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</si>
  <si>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</si>
  <si>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</si>
  <si>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</si>
  <si>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</si>
  <si>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</si>
  <si>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</si>
  <si>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</si>
  <si>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</si>
  <si>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</si>
  <si>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</si>
  <si>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</si>
  <si>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</si>
  <si>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</si>
  <si>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</si>
  <si>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</si>
  <si>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</si>
  <si>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</si>
  <si>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</si>
  <si>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</si>
  <si>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</si>
  <si>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</si>
  <si>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</si>
  <si>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</si>
  <si>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</si>
  <si>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</si>
  <si>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</si>
  <si>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</si>
  <si>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</si>
  <si>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</si>
  <si>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</si>
  <si>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</si>
  <si>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</si>
  <si>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</si>
  <si>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</si>
  <si>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</si>
  <si>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</si>
  <si>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</si>
  <si>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</si>
  <si>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</si>
  <si>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</si>
  <si>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</si>
  <si>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</si>
  <si>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</si>
  <si>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</si>
  <si>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</si>
  <si>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</si>
  <si>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</si>
  <si>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</si>
  <si>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</si>
  <si>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</si>
  <si>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Percent Funded</t>
  </si>
  <si>
    <t>Average Donation</t>
  </si>
  <si>
    <t>Parent-Category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</si>
  <si>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</si>
  <si>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</si>
  <si>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</si>
  <si>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</si>
  <si>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</si>
  <si>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</si>
  <si>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</si>
  <si>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</si>
  <si>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</si>
  <si>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</si>
  <si>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</si>
  <si>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</si>
  <si>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</si>
  <si>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</si>
  <si>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</si>
  <si>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</si>
  <si>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</si>
  <si>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musical</t>
  </si>
  <si>
    <t>plays</t>
  </si>
  <si>
    <t>spaces</t>
  </si>
  <si>
    <t>Count of State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</si>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</sst>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E-4950-804C-A9EE17F96F4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8E-4950-804C-A9EE17F96F4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8E-4950-804C-A9EE17F96F4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8E-4950-804C-A9EE17F96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0147504"/>
        <c:axId val="500148464"/>
      </c:barChart>
      <c:catAx>
        <c:axId val="5001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48464"/>
        <c:crosses val="autoZero"/>
        <c:auto val="1"/>
        <c:lblAlgn val="ctr"/>
        <c:lblOffset val="100"/>
        <c:noMultiLvlLbl val="0"/>
      </c:catAx>
      <c:valAx>
        <c:axId val="5001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B-41CA-8954-3971AC5B2D9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B-41CA-8954-3971AC5B2D9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B-41CA-8954-3971AC5B2D9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B-41CA-8954-3971AC5B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5416112"/>
        <c:axId val="415418992"/>
      </c:barChart>
      <c:catAx>
        <c:axId val="4154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18992"/>
        <c:crosses val="autoZero"/>
        <c:auto val="1"/>
        <c:lblAlgn val="ctr"/>
        <c:lblOffset val="100"/>
        <c:noMultiLvlLbl val="0"/>
      </c:catAx>
      <c:valAx>
        <c:axId val="41541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(1).xlsx]Sheet5!PivotTable4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3-4DBA-B6D8-07B362F3C9F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E3-4DBA-B6D8-07B362F3C9F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E3-4DBA-B6D8-07B362F3C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16024"/>
        <c:axId val="325512184"/>
      </c:lineChart>
      <c:catAx>
        <c:axId val="32551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12184"/>
        <c:crosses val="autoZero"/>
        <c:auto val="1"/>
        <c:lblAlgn val="ctr"/>
        <c:lblOffset val="100"/>
        <c:noMultiLvlLbl val="0"/>
      </c:catAx>
      <c:valAx>
        <c:axId val="32551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1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(1).xlsx]Sheet6!PivotTable5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59</c:v>
                </c:pt>
                <c:pt idx="6">
                  <c:v>98</c:v>
                </c:pt>
                <c:pt idx="7">
                  <c:v>69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E-4C62-8DBA-E158AA5404AA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59</c:v>
                </c:pt>
                <c:pt idx="4">
                  <c:v>51</c:v>
                </c:pt>
                <c:pt idx="5">
                  <c:v>319</c:v>
                </c:pt>
                <c:pt idx="6">
                  <c:v>364</c:v>
                </c:pt>
                <c:pt idx="7">
                  <c:v>238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E-4C62-8DBA-E158AA5404AA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Sheet6!$D$6:$D$15</c:f>
              <c:numCache>
                <c:formatCode>General</c:formatCode>
                <c:ptCount val="9"/>
                <c:pt idx="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E-4C62-8DBA-E158AA5404AA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213</c:v>
                </c:pt>
                <c:pt idx="4">
                  <c:v>178</c:v>
                </c:pt>
                <c:pt idx="5">
                  <c:v>360</c:v>
                </c:pt>
                <c:pt idx="6">
                  <c:v>367</c:v>
                </c:pt>
                <c:pt idx="7">
                  <c:v>302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6E-4C62-8DBA-E158AA54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08024"/>
        <c:axId val="573113144"/>
      </c:lineChart>
      <c:catAx>
        <c:axId val="57310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13144"/>
        <c:crosses val="autoZero"/>
        <c:auto val="1"/>
        <c:lblAlgn val="ctr"/>
        <c:lblOffset val="100"/>
        <c:noMultiLvlLbl val="0"/>
      </c:catAx>
      <c:valAx>
        <c:axId val="5731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0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4-4269-A452-0D1F499C79D6}"/>
            </c:ext>
          </c:extLst>
        </c:ser>
        <c:ser>
          <c:idx val="5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4-4269-A452-0D1F499C79D6}"/>
            </c:ext>
          </c:extLst>
        </c:ser>
        <c:ser>
          <c:idx val="6"/>
          <c:order val="2"/>
          <c:tx>
            <c:strRef>
              <c:f>Sheet7!$H$1</c:f>
              <c:strCache>
                <c:ptCount val="1"/>
                <c:pt idx="0">
                  <c:v>Percentage Caneled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4-4269-A452-0D1F499C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05464"/>
        <c:axId val="573114104"/>
      </c:lineChart>
      <c:catAx>
        <c:axId val="57310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14104"/>
        <c:crosses val="autoZero"/>
        <c:auto val="1"/>
        <c:lblAlgn val="ctr"/>
        <c:lblOffset val="100"/>
        <c:noMultiLvlLbl val="0"/>
      </c:catAx>
      <c:valAx>
        <c:axId val="57311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0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2</xdr:row>
      <xdr:rowOff>0</xdr:rowOff>
    </xdr:from>
    <xdr:to>
      <xdr:col>12</xdr:col>
      <xdr:colOff>45720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E1A58-FF7E-4DED-8AA8-D52B5A7F3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179070</xdr:rowOff>
    </xdr:from>
    <xdr:to>
      <xdr:col>16</xdr:col>
      <xdr:colOff>281940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84EC3-6DB7-4F13-B0EC-4C0F230C1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3810</xdr:rowOff>
    </xdr:from>
    <xdr:to>
      <xdr:col>15</xdr:col>
      <xdr:colOff>601980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AAC6E-5183-464A-8DE1-F7AC9596C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3</xdr:row>
      <xdr:rowOff>3810</xdr:rowOff>
    </xdr:from>
    <xdr:to>
      <xdr:col>15</xdr:col>
      <xdr:colOff>411480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F1130-2CBE-426F-8BC1-11B5A220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14</xdr:col>
      <xdr:colOff>43180</xdr:colOff>
      <xdr:row>38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56EA2-5CB2-4D5F-9890-4A0C0BC7F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lah Algahtani" refreshedDate="43391.860616435188" createdVersion="6" refreshedVersion="6" minRefreshableVersion="3" recordCount="4114" xr:uid="{DDD0AAA9-0FAF-460B-9F32-519CAB2E61BB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lah Algahtani" refreshedDate="43391.879839814814" createdVersion="6" refreshedVersion="6" minRefreshableVersion="3" recordCount="4114" xr:uid="{8C2DCBA9-FEA1-40A3-9334-FD3C17E3EA8A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7"/>
    <n v="64"/>
    <x v="0"/>
    <s v="television"/>
  </r>
  <r>
    <n v="14653"/>
    <x v="0"/>
    <x v="0"/>
    <s v="USD"/>
    <n v="1488464683"/>
    <n v="1485872683"/>
    <b v="0"/>
    <n v="79"/>
    <b v="1"/>
    <s v="film &amp; video/television"/>
    <n v="143"/>
    <n v="185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04"/>
    <n v="69"/>
    <x v="0"/>
    <s v="television"/>
  </r>
  <r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</r>
  <r>
    <n v="4390"/>
    <x v="0"/>
    <x v="0"/>
    <s v="USD"/>
    <n v="1469770500"/>
    <n v="1468362207"/>
    <b v="0"/>
    <n v="47"/>
    <b v="1"/>
    <s v="film &amp; video/television"/>
    <n v="110"/>
    <n v="93"/>
    <x v="0"/>
    <s v="television"/>
  </r>
  <r>
    <n v="8519"/>
    <x v="0"/>
    <x v="0"/>
    <s v="USD"/>
    <n v="1402710250"/>
    <n v="1401846250"/>
    <b v="0"/>
    <n v="58"/>
    <b v="1"/>
    <s v="film &amp; video/television"/>
    <n v="106"/>
    <n v="147"/>
    <x v="0"/>
    <s v="television"/>
  </r>
  <r>
    <n v="9110"/>
    <x v="0"/>
    <x v="0"/>
    <s v="USD"/>
    <n v="1467680867"/>
    <n v="1464224867"/>
    <b v="0"/>
    <n v="57"/>
    <b v="1"/>
    <s v="film &amp; video/television"/>
    <n v="101"/>
    <n v="160"/>
    <x v="0"/>
    <s v="television"/>
  </r>
  <r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</r>
  <r>
    <n v="629.99"/>
    <x v="0"/>
    <x v="0"/>
    <s v="USD"/>
    <n v="1460860144"/>
    <n v="1458268144"/>
    <b v="0"/>
    <n v="20"/>
    <b v="1"/>
    <s v="film &amp; video/television"/>
    <n v="126"/>
    <n v="31"/>
    <x v="0"/>
    <s v="television"/>
  </r>
  <r>
    <n v="3015"/>
    <x v="0"/>
    <x v="0"/>
    <s v="USD"/>
    <n v="1403660279"/>
    <n v="1400636279"/>
    <b v="0"/>
    <n v="19"/>
    <b v="1"/>
    <s v="film &amp; video/television"/>
    <n v="101"/>
    <n v="159"/>
    <x v="0"/>
    <s v="television"/>
  </r>
  <r>
    <n v="6025"/>
    <x v="0"/>
    <x v="0"/>
    <s v="USD"/>
    <n v="1471834800"/>
    <n v="1469126462"/>
    <b v="0"/>
    <n v="75"/>
    <b v="1"/>
    <s v="film &amp; video/television"/>
    <n v="121"/>
    <n v="80"/>
    <x v="0"/>
    <s v="television"/>
  </r>
  <r>
    <n v="49588"/>
    <x v="0"/>
    <x v="0"/>
    <s v="USD"/>
    <n v="1405479600"/>
    <n v="1401642425"/>
    <b v="0"/>
    <n v="827"/>
    <b v="1"/>
    <s v="film &amp; video/television"/>
    <n v="165"/>
    <n v="60"/>
    <x v="0"/>
    <s v="television"/>
  </r>
  <r>
    <n v="5599"/>
    <x v="0"/>
    <x v="0"/>
    <s v="USD"/>
    <n v="1466713620"/>
    <n v="1463588109"/>
    <b v="0"/>
    <n v="51"/>
    <b v="1"/>
    <s v="film &amp; video/television"/>
    <n v="160"/>
    <n v="110"/>
    <x v="0"/>
    <s v="television"/>
  </r>
  <r>
    <n v="6056"/>
    <x v="0"/>
    <x v="2"/>
    <s v="AUD"/>
    <n v="1405259940"/>
    <n v="1403051888"/>
    <b v="0"/>
    <n v="41"/>
    <b v="1"/>
    <s v="film &amp; video/television"/>
    <n v="101"/>
    <n v="148"/>
    <x v="0"/>
    <s v="television"/>
  </r>
  <r>
    <n v="2132"/>
    <x v="0"/>
    <x v="3"/>
    <s v="EUR"/>
    <n v="1443384840"/>
    <n v="1441790658"/>
    <b v="0"/>
    <n v="98"/>
    <b v="1"/>
    <s v="film &amp; video/television"/>
    <n v="107"/>
    <n v="22"/>
    <x v="0"/>
    <s v="television"/>
  </r>
  <r>
    <n v="12029"/>
    <x v="0"/>
    <x v="0"/>
    <s v="USD"/>
    <n v="1402896600"/>
    <n v="1398971211"/>
    <b v="0"/>
    <n v="70"/>
    <b v="1"/>
    <s v="film &amp; video/television"/>
    <n v="100"/>
    <n v="172"/>
    <x v="0"/>
    <s v="television"/>
  </r>
  <r>
    <n v="1510"/>
    <x v="0"/>
    <x v="1"/>
    <s v="GBP"/>
    <n v="1415126022"/>
    <n v="1412530422"/>
    <b v="0"/>
    <n v="36"/>
    <b v="1"/>
    <s v="film &amp; video/television"/>
    <n v="101"/>
    <n v="42"/>
    <x v="0"/>
    <s v="television"/>
  </r>
  <r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</r>
  <r>
    <n v="1235"/>
    <x v="0"/>
    <x v="0"/>
    <s v="USD"/>
    <n v="1437420934"/>
    <n v="1434828934"/>
    <b v="0"/>
    <n v="22"/>
    <b v="1"/>
    <s v="film &amp; video/television"/>
    <n v="145"/>
    <n v="56"/>
    <x v="0"/>
    <s v="television"/>
  </r>
  <r>
    <n v="2004"/>
    <x v="0"/>
    <x v="0"/>
    <s v="USD"/>
    <n v="1442167912"/>
    <n v="1436983912"/>
    <b v="0"/>
    <n v="25"/>
    <b v="1"/>
    <s v="film &amp; video/television"/>
    <n v="100"/>
    <n v="80"/>
    <x v="0"/>
    <s v="television"/>
  </r>
  <r>
    <n v="20190"/>
    <x v="0"/>
    <x v="0"/>
    <s v="USD"/>
    <n v="1411743789"/>
    <n v="1409151789"/>
    <b v="0"/>
    <n v="101"/>
    <b v="1"/>
    <s v="film &amp; video/television"/>
    <n v="109"/>
    <n v="200"/>
    <x v="0"/>
    <s v="television"/>
  </r>
  <r>
    <n v="410"/>
    <x v="0"/>
    <x v="0"/>
    <s v="USD"/>
    <n v="1420099140"/>
    <n v="1418766740"/>
    <b v="0"/>
    <n v="8"/>
    <b v="1"/>
    <s v="film &amp; video/television"/>
    <n v="117"/>
    <n v="51"/>
    <x v="0"/>
    <s v="television"/>
  </r>
  <r>
    <n v="2370"/>
    <x v="0"/>
    <x v="0"/>
    <s v="USD"/>
    <n v="1430407200"/>
    <n v="1428086501"/>
    <b v="0"/>
    <n v="23"/>
    <b v="1"/>
    <s v="film &amp; video/television"/>
    <n v="119"/>
    <n v="103"/>
    <x v="0"/>
    <s v="television"/>
  </r>
  <r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</r>
  <r>
    <n v="800"/>
    <x v="0"/>
    <x v="0"/>
    <s v="USD"/>
    <n v="1452299761"/>
    <n v="1447115761"/>
    <b v="0"/>
    <n v="14"/>
    <b v="1"/>
    <s v="film &amp; video/television"/>
    <n v="133"/>
    <n v="57"/>
    <x v="0"/>
    <s v="television"/>
  </r>
  <r>
    <n v="1940"/>
    <x v="0"/>
    <x v="0"/>
    <s v="USD"/>
    <n v="1408278144"/>
    <n v="1404822144"/>
    <b v="0"/>
    <n v="19"/>
    <b v="1"/>
    <s v="film &amp; video/television"/>
    <n v="155"/>
    <n v="102"/>
    <x v="0"/>
    <s v="television"/>
  </r>
  <r>
    <n v="22345"/>
    <x v="0"/>
    <x v="4"/>
    <s v="NZD"/>
    <n v="1416113833"/>
    <n v="1413518233"/>
    <b v="0"/>
    <n v="150"/>
    <b v="1"/>
    <s v="film &amp; video/television"/>
    <n v="112"/>
    <n v="149"/>
    <x v="0"/>
    <s v="television"/>
  </r>
  <r>
    <n v="12042"/>
    <x v="0"/>
    <x v="0"/>
    <s v="USD"/>
    <n v="1450307284"/>
    <n v="1447715284"/>
    <b v="0"/>
    <n v="71"/>
    <b v="1"/>
    <s v="film &amp; video/television"/>
    <n v="100"/>
    <n v="170"/>
    <x v="0"/>
    <s v="television"/>
  </r>
  <r>
    <n v="3700"/>
    <x v="0"/>
    <x v="1"/>
    <s v="GBP"/>
    <n v="1406045368"/>
    <n v="1403453368"/>
    <b v="0"/>
    <n v="117"/>
    <b v="1"/>
    <s v="film &amp; video/television"/>
    <n v="123"/>
    <n v="32"/>
    <x v="0"/>
    <s v="television"/>
  </r>
  <r>
    <n v="4051.99"/>
    <x v="0"/>
    <x v="0"/>
    <s v="USD"/>
    <n v="1408604515"/>
    <n v="1406012515"/>
    <b v="0"/>
    <n v="53"/>
    <b v="1"/>
    <s v="film &amp; video/television"/>
    <n v="101"/>
    <n v="76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00"/>
    <n v="320"/>
    <x v="0"/>
    <s v="television"/>
  </r>
  <r>
    <n v="5360"/>
    <x v="0"/>
    <x v="0"/>
    <s v="USD"/>
    <n v="1447001501"/>
    <n v="1444405901"/>
    <b v="0"/>
    <n v="64"/>
    <b v="1"/>
    <s v="film &amp; video/television"/>
    <n v="102"/>
    <n v="84"/>
    <x v="0"/>
    <s v="television"/>
  </r>
  <r>
    <n v="3392"/>
    <x v="0"/>
    <x v="0"/>
    <s v="USD"/>
    <n v="1407224601"/>
    <n v="1405928601"/>
    <b v="0"/>
    <n v="68"/>
    <b v="1"/>
    <s v="film &amp; video/television"/>
    <n v="130"/>
    <n v="50"/>
    <x v="0"/>
    <s v="television"/>
  </r>
  <r>
    <n v="1665"/>
    <x v="0"/>
    <x v="0"/>
    <s v="USD"/>
    <n v="1430179200"/>
    <n v="1428130814"/>
    <b v="0"/>
    <n v="28"/>
    <b v="1"/>
    <s v="film &amp; video/television"/>
    <n v="167"/>
    <n v="59"/>
    <x v="0"/>
    <s v="television"/>
  </r>
  <r>
    <n v="8529"/>
    <x v="0"/>
    <x v="0"/>
    <s v="USD"/>
    <n v="1428128525"/>
    <n v="1425540125"/>
    <b v="0"/>
    <n v="44"/>
    <b v="1"/>
    <s v="film &amp; video/television"/>
    <n v="142"/>
    <n v="194"/>
    <x v="0"/>
    <s v="television"/>
  </r>
  <r>
    <n v="40357"/>
    <x v="0"/>
    <x v="0"/>
    <s v="USD"/>
    <n v="1425055079"/>
    <n v="1422463079"/>
    <b v="0"/>
    <n v="253"/>
    <b v="1"/>
    <s v="film &amp; video/television"/>
    <n v="183"/>
    <n v="160"/>
    <x v="0"/>
    <s v="television"/>
  </r>
  <r>
    <n v="2751"/>
    <x v="0"/>
    <x v="0"/>
    <s v="USD"/>
    <n v="1368235344"/>
    <n v="1365643344"/>
    <b v="0"/>
    <n v="66"/>
    <b v="1"/>
    <s v="film &amp; video/television"/>
    <n v="110"/>
    <n v="42"/>
    <x v="0"/>
    <s v="television"/>
  </r>
  <r>
    <n v="32745"/>
    <x v="0"/>
    <x v="1"/>
    <s v="GBP"/>
    <n v="1401058740"/>
    <n v="1398388068"/>
    <b v="0"/>
    <n v="217"/>
    <b v="1"/>
    <s v="film &amp; video/television"/>
    <n v="131"/>
    <n v="151"/>
    <x v="0"/>
    <s v="television"/>
  </r>
  <r>
    <n v="2027"/>
    <x v="0"/>
    <x v="0"/>
    <s v="USD"/>
    <n v="1403150400"/>
    <n v="1401426488"/>
    <b v="0"/>
    <n v="16"/>
    <b v="1"/>
    <s v="film &amp; video/television"/>
    <n v="101"/>
    <n v="127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05"/>
    <x v="0"/>
    <s v="television"/>
  </r>
  <r>
    <n v="19860"/>
    <x v="0"/>
    <x v="0"/>
    <s v="USD"/>
    <n v="1419780026"/>
    <n v="1417188026"/>
    <b v="0"/>
    <n v="169"/>
    <b v="1"/>
    <s v="film &amp; video/television"/>
    <n v="142"/>
    <n v="118"/>
    <x v="0"/>
    <s v="television"/>
  </r>
  <r>
    <n v="30866"/>
    <x v="0"/>
    <x v="0"/>
    <s v="USD"/>
    <n v="1405209600"/>
    <n v="1402599486"/>
    <b v="0"/>
    <n v="263"/>
    <b v="1"/>
    <s v="film &amp; video/television"/>
    <n v="309"/>
    <n v="117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33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98"/>
    <x v="0"/>
    <s v="television"/>
  </r>
  <r>
    <n v="8750"/>
    <x v="0"/>
    <x v="2"/>
    <s v="AUD"/>
    <n v="1450220974"/>
    <n v="1447628974"/>
    <b v="0"/>
    <n v="45"/>
    <b v="1"/>
    <s v="film &amp; video/television"/>
    <n v="104"/>
    <n v="194"/>
    <x v="0"/>
    <s v="television"/>
  </r>
  <r>
    <n v="5380.55"/>
    <x v="0"/>
    <x v="0"/>
    <s v="USD"/>
    <n v="1419021607"/>
    <n v="1413834007"/>
    <b v="0"/>
    <n v="70"/>
    <b v="1"/>
    <s v="film &amp; video/television"/>
    <n v="108"/>
    <n v="77"/>
    <x v="0"/>
    <s v="television"/>
  </r>
  <r>
    <n v="2159"/>
    <x v="0"/>
    <x v="1"/>
    <s v="GBP"/>
    <n v="1425211200"/>
    <n v="1422534260"/>
    <b v="0"/>
    <n v="38"/>
    <b v="1"/>
    <s v="film &amp; video/television"/>
    <n v="108"/>
    <n v="57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38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27"/>
    <x v="0"/>
    <s v="television"/>
  </r>
  <r>
    <n v="14082"/>
    <x v="0"/>
    <x v="0"/>
    <s v="USD"/>
    <n v="1439245037"/>
    <n v="1436653037"/>
    <b v="0"/>
    <n v="119"/>
    <b v="1"/>
    <s v="film &amp; video/television"/>
    <n v="128"/>
    <n v="118"/>
    <x v="0"/>
    <s v="television"/>
  </r>
  <r>
    <n v="11621"/>
    <x v="0"/>
    <x v="0"/>
    <s v="USD"/>
    <n v="1405615846"/>
    <n v="1403023846"/>
    <b v="0"/>
    <n v="52"/>
    <b v="1"/>
    <s v="film &amp; video/television"/>
    <n v="116"/>
    <n v="223"/>
    <x v="0"/>
    <s v="television"/>
  </r>
  <r>
    <n v="3289"/>
    <x v="0"/>
    <x v="0"/>
    <s v="USD"/>
    <n v="1396648800"/>
    <n v="1395407445"/>
    <b v="0"/>
    <n v="117"/>
    <b v="1"/>
    <s v="film &amp; video/television"/>
    <n v="110"/>
    <n v="28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94"/>
    <x v="0"/>
    <s v="television"/>
  </r>
  <r>
    <n v="11090"/>
    <x v="0"/>
    <x v="0"/>
    <s v="USD"/>
    <n v="1464390916"/>
    <n v="1462576516"/>
    <b v="0"/>
    <n v="86"/>
    <b v="1"/>
    <s v="film &amp; video/television"/>
    <n v="129"/>
    <n v="129"/>
    <x v="0"/>
    <s v="television"/>
  </r>
  <r>
    <n v="8581"/>
    <x v="0"/>
    <x v="1"/>
    <s v="GBP"/>
    <n v="1433779200"/>
    <n v="1432559424"/>
    <b v="0"/>
    <n v="174"/>
    <b v="1"/>
    <s v="film &amp; video/television"/>
    <n v="107"/>
    <n v="49"/>
    <x v="0"/>
    <s v="television"/>
  </r>
  <r>
    <n v="15285"/>
    <x v="0"/>
    <x v="0"/>
    <s v="USD"/>
    <n v="1429991962"/>
    <n v="1427399962"/>
    <b v="0"/>
    <n v="69"/>
    <b v="1"/>
    <s v="film &amp; video/television"/>
    <n v="102"/>
    <n v="222"/>
    <x v="0"/>
    <s v="television"/>
  </r>
  <r>
    <n v="10291"/>
    <x v="0"/>
    <x v="0"/>
    <s v="USD"/>
    <n v="1416423172"/>
    <n v="1413827572"/>
    <b v="0"/>
    <n v="75"/>
    <b v="1"/>
    <s v="film &amp; video/television"/>
    <n v="103"/>
    <n v="137"/>
    <x v="0"/>
    <s v="television"/>
  </r>
  <r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</r>
  <r>
    <n v="4648.33"/>
    <x v="0"/>
    <x v="1"/>
    <s v="GBP"/>
    <n v="1395532800"/>
    <n v="1393882717"/>
    <b v="0"/>
    <n v="108"/>
    <b v="1"/>
    <s v="film &amp; video/shorts"/>
    <n v="103"/>
    <n v="43"/>
    <x v="0"/>
    <s v="shorts"/>
  </r>
  <r>
    <n v="7415"/>
    <x v="0"/>
    <x v="0"/>
    <s v="USD"/>
    <n v="1370547157"/>
    <n v="1368646357"/>
    <b v="0"/>
    <n v="23"/>
    <b v="1"/>
    <s v="film &amp; video/shorts"/>
    <n v="148"/>
    <n v="322"/>
    <x v="0"/>
    <s v="shorts"/>
  </r>
  <r>
    <n v="4642"/>
    <x v="0"/>
    <x v="0"/>
    <s v="USD"/>
    <n v="1362337878"/>
    <n v="1360177878"/>
    <b v="0"/>
    <n v="48"/>
    <b v="1"/>
    <s v="film &amp; video/shorts"/>
    <n v="155"/>
    <n v="97"/>
    <x v="0"/>
    <s v="shorts"/>
  </r>
  <r>
    <n v="2270.37"/>
    <x v="0"/>
    <x v="0"/>
    <s v="USD"/>
    <n v="1388206740"/>
    <n v="1386194013"/>
    <b v="0"/>
    <n v="64"/>
    <b v="1"/>
    <s v="film &amp; video/shorts"/>
    <n v="114"/>
    <n v="35"/>
    <x v="0"/>
    <s v="shorts"/>
  </r>
  <r>
    <n v="2080"/>
    <x v="0"/>
    <x v="0"/>
    <s v="USD"/>
    <n v="1373243181"/>
    <n v="1370651181"/>
    <b v="0"/>
    <n v="24"/>
    <b v="1"/>
    <s v="film &amp; video/shorts"/>
    <n v="173"/>
    <n v="87"/>
    <x v="0"/>
    <s v="shorts"/>
  </r>
  <r>
    <n v="7527"/>
    <x v="0"/>
    <x v="5"/>
    <s v="CAD"/>
    <n v="1407736740"/>
    <n v="1405453354"/>
    <b v="0"/>
    <n v="57"/>
    <b v="1"/>
    <s v="film &amp; video/shorts"/>
    <n v="108"/>
    <n v="132"/>
    <x v="0"/>
    <s v="shorts"/>
  </r>
  <r>
    <n v="2372"/>
    <x v="0"/>
    <x v="0"/>
    <s v="USD"/>
    <n v="1468873420"/>
    <n v="1466281420"/>
    <b v="0"/>
    <n v="26"/>
    <b v="1"/>
    <s v="film &amp; video/shorts"/>
    <n v="119"/>
    <n v="91"/>
    <x v="0"/>
    <s v="shorts"/>
  </r>
  <r>
    <n v="2325"/>
    <x v="0"/>
    <x v="0"/>
    <s v="USD"/>
    <n v="1342360804"/>
    <n v="1339768804"/>
    <b v="0"/>
    <n v="20"/>
    <b v="1"/>
    <s v="film &amp; video/shorts"/>
    <n v="116"/>
    <n v="116"/>
    <x v="0"/>
    <s v="shorts"/>
  </r>
  <r>
    <n v="763"/>
    <x v="0"/>
    <x v="1"/>
    <s v="GBP"/>
    <n v="1393162791"/>
    <n v="1390570791"/>
    <b v="0"/>
    <n v="36"/>
    <b v="1"/>
    <s v="film &amp; video/shorts"/>
    <n v="127"/>
    <n v="21"/>
    <x v="0"/>
    <s v="shorts"/>
  </r>
  <r>
    <n v="11094.23"/>
    <x v="0"/>
    <x v="0"/>
    <s v="USD"/>
    <n v="1317538740"/>
    <n v="1314765025"/>
    <b v="0"/>
    <n v="178"/>
    <b v="1"/>
    <s v="film &amp; video/shorts"/>
    <n v="111"/>
    <n v="62"/>
    <x v="0"/>
    <s v="shorts"/>
  </r>
  <r>
    <n v="636"/>
    <x v="0"/>
    <x v="0"/>
    <s v="USD"/>
    <n v="1315171845"/>
    <n v="1309987845"/>
    <b v="0"/>
    <n v="17"/>
    <b v="1"/>
    <s v="film &amp; video/shorts"/>
    <n v="127"/>
    <n v="37"/>
    <x v="0"/>
    <s v="shorts"/>
  </r>
  <r>
    <n v="2231"/>
    <x v="0"/>
    <x v="0"/>
    <s v="USD"/>
    <n v="1338186657"/>
    <n v="1333002657"/>
    <b v="0"/>
    <n v="32"/>
    <b v="1"/>
    <s v="film &amp; video/shorts"/>
    <n v="124"/>
    <n v="70"/>
    <x v="0"/>
    <s v="shorts"/>
  </r>
  <r>
    <n v="2385"/>
    <x v="0"/>
    <x v="0"/>
    <s v="USD"/>
    <n v="1352937600"/>
    <n v="1351210481"/>
    <b v="0"/>
    <n v="41"/>
    <b v="1"/>
    <s v="film &amp; video/shorts"/>
    <n v="108"/>
    <n v="58"/>
    <x v="0"/>
    <s v="shorts"/>
  </r>
  <r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64.66"/>
    <x v="0"/>
    <x v="6"/>
    <s v="EUR"/>
    <n v="1453376495"/>
    <n v="1450784495"/>
    <b v="0"/>
    <n v="29"/>
    <b v="1"/>
    <s v="film &amp; video/shorts"/>
    <n v="113"/>
    <n v="19"/>
    <x v="0"/>
    <s v="shorts"/>
  </r>
  <r>
    <n v="4040"/>
    <x v="0"/>
    <x v="0"/>
    <s v="USD"/>
    <n v="1366693272"/>
    <n v="1364101272"/>
    <b v="0"/>
    <n v="47"/>
    <b v="1"/>
    <s v="film &amp; video/shorts"/>
    <n v="115"/>
    <n v="86"/>
    <x v="0"/>
    <s v="shorts"/>
  </r>
  <r>
    <n v="460"/>
    <x v="0"/>
    <x v="0"/>
    <s v="USD"/>
    <n v="1325007358"/>
    <n v="1319819758"/>
    <b v="0"/>
    <n v="15"/>
    <b v="1"/>
    <s v="film &amp; video/shorts"/>
    <n v="153"/>
    <n v="31"/>
    <x v="0"/>
    <s v="shorts"/>
  </r>
  <r>
    <n v="1570"/>
    <x v="0"/>
    <x v="0"/>
    <s v="USD"/>
    <n v="1337569140"/>
    <n v="1332991717"/>
    <b v="0"/>
    <n v="26"/>
    <b v="1"/>
    <s v="film &amp; video/shorts"/>
    <n v="393"/>
    <n v="60"/>
    <x v="0"/>
    <s v="shorts"/>
  </r>
  <r>
    <n v="1351"/>
    <x v="0"/>
    <x v="6"/>
    <s v="EUR"/>
    <n v="1472751121"/>
    <n v="1471887121"/>
    <b v="0"/>
    <n v="35"/>
    <b v="1"/>
    <s v="film &amp; video/shorts"/>
    <n v="2702"/>
    <n v="39"/>
    <x v="0"/>
    <s v="shorts"/>
  </r>
  <r>
    <n v="1651"/>
    <x v="0"/>
    <x v="1"/>
    <s v="GBP"/>
    <n v="1398451093"/>
    <n v="1395859093"/>
    <b v="0"/>
    <n v="41"/>
    <b v="1"/>
    <s v="film &amp; video/shorts"/>
    <n v="127"/>
    <n v="40"/>
    <x v="0"/>
    <s v="shorts"/>
  </r>
  <r>
    <n v="12870"/>
    <x v="0"/>
    <x v="0"/>
    <s v="USD"/>
    <n v="1386640856"/>
    <n v="1383616856"/>
    <b v="0"/>
    <n v="47"/>
    <b v="1"/>
    <s v="film &amp; video/shorts"/>
    <n v="107"/>
    <n v="274"/>
    <x v="0"/>
    <s v="shorts"/>
  </r>
  <r>
    <n v="1485"/>
    <x v="0"/>
    <x v="0"/>
    <s v="USD"/>
    <n v="1342234920"/>
    <n v="1341892127"/>
    <b v="0"/>
    <n v="28"/>
    <b v="1"/>
    <s v="film &amp; video/shorts"/>
    <n v="198"/>
    <n v="53"/>
    <x v="0"/>
    <s v="shorts"/>
  </r>
  <r>
    <n v="4000.5"/>
    <x v="0"/>
    <x v="0"/>
    <s v="USD"/>
    <n v="1318189261"/>
    <n v="1315597261"/>
    <b v="0"/>
    <n v="100"/>
    <b v="1"/>
    <s v="film &amp; video/shorts"/>
    <n v="100"/>
    <n v="40"/>
    <x v="0"/>
    <s v="shorts"/>
  </r>
  <r>
    <n v="205"/>
    <x v="0"/>
    <x v="1"/>
    <s v="GBP"/>
    <n v="1424604600"/>
    <n v="1423320389"/>
    <b v="0"/>
    <n v="13"/>
    <b v="1"/>
    <s v="film &amp; video/shorts"/>
    <n v="103"/>
    <n v="16"/>
    <x v="0"/>
    <s v="shorts"/>
  </r>
  <r>
    <n v="500"/>
    <x v="0"/>
    <x v="0"/>
    <s v="USD"/>
    <n v="1305483086"/>
    <n v="1302891086"/>
    <b v="0"/>
    <n v="7"/>
    <b v="1"/>
    <s v="film &amp; video/shorts"/>
    <n v="100"/>
    <n v="71"/>
    <x v="0"/>
    <s v="shorts"/>
  </r>
  <r>
    <n v="1506"/>
    <x v="0"/>
    <x v="0"/>
    <s v="USD"/>
    <n v="1316746837"/>
    <n v="1314154837"/>
    <b v="0"/>
    <n v="21"/>
    <b v="1"/>
    <s v="film &amp; video/shorts"/>
    <n v="126"/>
    <n v="72"/>
    <x v="0"/>
    <s v="shorts"/>
  </r>
  <r>
    <n v="6388"/>
    <x v="0"/>
    <x v="6"/>
    <s v="EUR"/>
    <n v="1451226045"/>
    <n v="1444828845"/>
    <b v="0"/>
    <n v="17"/>
    <b v="1"/>
    <s v="film &amp; video/shorts"/>
    <n v="106"/>
    <n v="376"/>
    <x v="0"/>
    <s v="shorts"/>
  </r>
  <r>
    <n v="2615"/>
    <x v="0"/>
    <x v="0"/>
    <s v="USD"/>
    <n v="1275529260"/>
    <n v="1274705803"/>
    <b v="0"/>
    <n v="25"/>
    <b v="1"/>
    <s v="film &amp; video/shorts"/>
    <n v="105"/>
    <n v="105"/>
    <x v="0"/>
    <s v="shorts"/>
  </r>
  <r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6904"/>
    <x v="0"/>
    <x v="0"/>
    <s v="USD"/>
    <n v="1370196192"/>
    <n v="1368036192"/>
    <b v="0"/>
    <n v="56"/>
    <b v="1"/>
    <s v="film &amp; video/shorts"/>
    <n v="115"/>
    <n v="123"/>
    <x v="0"/>
    <s v="shorts"/>
  </r>
  <r>
    <n v="502"/>
    <x v="0"/>
    <x v="0"/>
    <s v="USD"/>
    <n v="1310454499"/>
    <n v="1307862499"/>
    <b v="0"/>
    <n v="16"/>
    <b v="1"/>
    <s v="film &amp; video/shorts"/>
    <n v="100"/>
    <n v="31"/>
    <x v="0"/>
    <s v="shorts"/>
  </r>
  <r>
    <n v="3600"/>
    <x v="0"/>
    <x v="0"/>
    <s v="USD"/>
    <n v="1305625164"/>
    <n v="1300354764"/>
    <b v="0"/>
    <n v="46"/>
    <b v="1"/>
    <s v="film &amp; video/shorts"/>
    <n v="120"/>
    <n v="78"/>
    <x v="0"/>
    <s v="shorts"/>
  </r>
  <r>
    <n v="5260"/>
    <x v="0"/>
    <x v="5"/>
    <s v="CAD"/>
    <n v="1485936000"/>
    <n v="1481949983"/>
    <b v="0"/>
    <n v="43"/>
    <b v="1"/>
    <s v="film &amp; video/shorts"/>
    <n v="105"/>
    <n v="122"/>
    <x v="0"/>
    <s v="shorts"/>
  </r>
  <r>
    <n v="1106"/>
    <x v="0"/>
    <x v="0"/>
    <s v="USD"/>
    <n v="1341349200"/>
    <n v="1338928537"/>
    <b v="0"/>
    <n v="15"/>
    <b v="1"/>
    <s v="film &amp; video/shorts"/>
    <n v="111"/>
    <n v="74"/>
    <x v="0"/>
    <s v="shorts"/>
  </r>
  <r>
    <n v="260"/>
    <x v="0"/>
    <x v="1"/>
    <s v="GBP"/>
    <n v="1396890822"/>
    <n v="1395162822"/>
    <b v="0"/>
    <n v="12"/>
    <b v="1"/>
    <s v="film &amp; video/shorts"/>
    <n v="104"/>
    <n v="22"/>
    <x v="0"/>
    <s v="shorts"/>
  </r>
  <r>
    <n v="460"/>
    <x v="0"/>
    <x v="0"/>
    <s v="USD"/>
    <n v="1330214841"/>
    <n v="1327622841"/>
    <b v="0"/>
    <n v="21"/>
    <b v="1"/>
    <s v="film &amp; video/shorts"/>
    <n v="131"/>
    <n v="22"/>
    <x v="0"/>
    <s v="shorts"/>
  </r>
  <r>
    <n v="1720"/>
    <x v="0"/>
    <x v="0"/>
    <s v="USD"/>
    <n v="1280631600"/>
    <n v="1274889241"/>
    <b v="0"/>
    <n v="34"/>
    <b v="1"/>
    <s v="film &amp; video/shorts"/>
    <n v="115"/>
    <n v="51"/>
    <x v="0"/>
    <s v="shorts"/>
  </r>
  <r>
    <n v="425"/>
    <x v="0"/>
    <x v="0"/>
    <s v="USD"/>
    <n v="1310440482"/>
    <n v="1307848482"/>
    <b v="0"/>
    <n v="8"/>
    <b v="1"/>
    <s v="film &amp; video/shorts"/>
    <n v="106"/>
    <n v="53"/>
    <x v="0"/>
    <s v="shorts"/>
  </r>
  <r>
    <n v="3400"/>
    <x v="0"/>
    <x v="0"/>
    <s v="USD"/>
    <n v="1354923000"/>
    <n v="1351796674"/>
    <b v="0"/>
    <n v="60"/>
    <b v="1"/>
    <s v="film &amp; video/shorts"/>
    <n v="106"/>
    <n v="57"/>
    <x v="0"/>
    <s v="shorts"/>
  </r>
  <r>
    <n v="1590.29"/>
    <x v="0"/>
    <x v="0"/>
    <s v="USD"/>
    <n v="1390426799"/>
    <n v="1387834799"/>
    <b v="0"/>
    <n v="39"/>
    <b v="1"/>
    <s v="film &amp; video/shorts"/>
    <n v="106"/>
    <n v="41"/>
    <x v="0"/>
    <s v="shorts"/>
  </r>
  <r>
    <n v="5000"/>
    <x v="0"/>
    <x v="0"/>
    <s v="USD"/>
    <n v="1352055886"/>
    <n v="1350324286"/>
    <b v="0"/>
    <n v="26"/>
    <b v="1"/>
    <s v="film &amp; video/shorts"/>
    <n v="100"/>
    <n v="192"/>
    <x v="0"/>
    <s v="shorts"/>
  </r>
  <r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7665"/>
    <x v="0"/>
    <x v="0"/>
    <s v="USD"/>
    <n v="1293073733"/>
    <n v="1290481733"/>
    <b v="0"/>
    <n v="65"/>
    <b v="1"/>
    <s v="film &amp; video/shorts"/>
    <n v="128"/>
    <n v="118"/>
    <x v="0"/>
    <s v="shorts"/>
  </r>
  <r>
    <n v="1367"/>
    <x v="0"/>
    <x v="1"/>
    <s v="GBP"/>
    <n v="1394220030"/>
    <n v="1392232830"/>
    <b v="0"/>
    <n v="49"/>
    <b v="1"/>
    <s v="film &amp; video/shorts"/>
    <n v="105"/>
    <n v="28"/>
    <x v="0"/>
    <s v="shorts"/>
  </r>
  <r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363"/>
    <x v="0"/>
    <x v="0"/>
    <s v="USD"/>
    <n v="1463184000"/>
    <n v="1461605020"/>
    <b v="0"/>
    <n v="60"/>
    <b v="1"/>
    <s v="film &amp; video/shorts"/>
    <n v="107"/>
    <n v="39"/>
    <x v="0"/>
    <s v="shorts"/>
  </r>
  <r>
    <n v="5025"/>
    <x v="0"/>
    <x v="0"/>
    <s v="USD"/>
    <n v="1333391901"/>
    <n v="1332182301"/>
    <b v="0"/>
    <n v="27"/>
    <b v="1"/>
    <s v="film &amp; video/shorts"/>
    <n v="101"/>
    <n v="186"/>
    <x v="0"/>
    <s v="shorts"/>
  </r>
  <r>
    <n v="7685"/>
    <x v="0"/>
    <x v="0"/>
    <s v="USD"/>
    <n v="1303688087"/>
    <n v="1301787287"/>
    <b v="0"/>
    <n v="69"/>
    <b v="1"/>
    <s v="film &amp; video/shorts"/>
    <n v="102"/>
    <n v="111"/>
    <x v="0"/>
    <s v="shorts"/>
  </r>
  <r>
    <n v="3700"/>
    <x v="0"/>
    <x v="0"/>
    <s v="USD"/>
    <n v="1370011370"/>
    <n v="1364827370"/>
    <b v="0"/>
    <n v="47"/>
    <b v="1"/>
    <s v="film &amp; video/shorts"/>
    <n v="247"/>
    <n v="79"/>
    <x v="0"/>
    <s v="shorts"/>
  </r>
  <r>
    <n v="2195"/>
    <x v="0"/>
    <x v="0"/>
    <s v="USD"/>
    <n v="1298680630"/>
    <n v="1296088630"/>
    <b v="0"/>
    <n v="47"/>
    <b v="1"/>
    <s v="film &amp; video/shorts"/>
    <n v="220"/>
    <n v="47"/>
    <x v="0"/>
    <s v="shorts"/>
  </r>
  <r>
    <n v="1700"/>
    <x v="0"/>
    <x v="0"/>
    <s v="USD"/>
    <n v="1384408740"/>
    <n v="1381445253"/>
    <b v="0"/>
    <n v="26"/>
    <b v="1"/>
    <s v="film &amp; video/shorts"/>
    <n v="131"/>
    <n v="65"/>
    <x v="0"/>
    <s v="shorts"/>
  </r>
  <r>
    <n v="5410"/>
    <x v="0"/>
    <x v="2"/>
    <s v="AUD"/>
    <n v="1433059187"/>
    <n v="1430467187"/>
    <b v="0"/>
    <n v="53"/>
    <b v="1"/>
    <s v="film &amp; video/shorts"/>
    <n v="155"/>
    <n v="102"/>
    <x v="0"/>
    <s v="shorts"/>
  </r>
  <r>
    <n v="5200"/>
    <x v="0"/>
    <x v="0"/>
    <s v="USD"/>
    <n v="1397354400"/>
    <n v="1395277318"/>
    <b v="0"/>
    <n v="81"/>
    <b v="1"/>
    <s v="film &amp; video/shorts"/>
    <n v="104"/>
    <n v="64"/>
    <x v="0"/>
    <s v="shorts"/>
  </r>
  <r>
    <n v="7050"/>
    <x v="0"/>
    <x v="0"/>
    <s v="USD"/>
    <n v="1312642800"/>
    <n v="1311963128"/>
    <b v="0"/>
    <n v="78"/>
    <b v="1"/>
    <s v="film &amp; video/shorts"/>
    <n v="141"/>
    <n v="90"/>
    <x v="0"/>
    <s v="shorts"/>
  </r>
  <r>
    <n v="3100"/>
    <x v="0"/>
    <x v="0"/>
    <s v="USD"/>
    <n v="1326436488"/>
    <n v="1321252488"/>
    <b v="0"/>
    <n v="35"/>
    <b v="1"/>
    <s v="film &amp; video/shorts"/>
    <n v="103"/>
    <n v="89"/>
    <x v="0"/>
    <s v="shorts"/>
  </r>
  <r>
    <n v="632"/>
    <x v="0"/>
    <x v="0"/>
    <s v="USD"/>
    <n v="1328377444"/>
    <n v="1326217444"/>
    <b v="0"/>
    <n v="22"/>
    <b v="1"/>
    <s v="film &amp; video/shorts"/>
    <n v="140"/>
    <n v="29"/>
    <x v="0"/>
    <s v="shorts"/>
  </r>
  <r>
    <n v="3978"/>
    <x v="0"/>
    <x v="0"/>
    <s v="USD"/>
    <n v="1302260155"/>
    <n v="1298289355"/>
    <b v="0"/>
    <n v="57"/>
    <b v="1"/>
    <s v="film &amp; video/shorts"/>
    <n v="114"/>
    <n v="70"/>
    <x v="0"/>
    <s v="shorts"/>
  </r>
  <r>
    <n v="4522.22"/>
    <x v="0"/>
    <x v="0"/>
    <s v="USD"/>
    <n v="1276110000"/>
    <n v="1268337744"/>
    <b v="0"/>
    <n v="27"/>
    <b v="1"/>
    <s v="film &amp; video/shorts"/>
    <n v="100"/>
    <n v="167"/>
    <x v="0"/>
    <s v="shorts"/>
  </r>
  <r>
    <n v="5651.58"/>
    <x v="0"/>
    <x v="0"/>
    <s v="USD"/>
    <n v="1311902236"/>
    <n v="1309310236"/>
    <b v="0"/>
    <n v="39"/>
    <b v="1"/>
    <s v="film &amp; video/shorts"/>
    <n v="113"/>
    <n v="145"/>
    <x v="0"/>
    <s v="shorts"/>
  </r>
  <r>
    <n v="3398.1"/>
    <x v="0"/>
    <x v="0"/>
    <s v="USD"/>
    <n v="1313276400"/>
    <n v="1310693986"/>
    <b v="0"/>
    <n v="37"/>
    <b v="1"/>
    <s v="film &amp; video/shorts"/>
    <n v="105"/>
    <n v="92"/>
    <x v="0"/>
    <s v="shorts"/>
  </r>
  <r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</r>
  <r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</r>
  <r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</r>
  <r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</r>
  <r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</r>
  <r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</r>
  <r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</r>
  <r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</r>
  <r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</r>
  <r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</r>
  <r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</r>
  <r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435"/>
    <x v="2"/>
    <x v="0"/>
    <s v="USD"/>
    <n v="1408232520"/>
    <n v="1405393356"/>
    <b v="0"/>
    <n v="10"/>
    <b v="0"/>
    <s v="film &amp; video/drama"/>
    <n v="16"/>
    <n v="44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1"/>
    <n v="9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"/>
    <x v="2"/>
    <x v="0"/>
    <s v="USD"/>
    <n v="1438726535"/>
    <n v="1433542535"/>
    <b v="0"/>
    <n v="2"/>
    <b v="0"/>
    <s v="film &amp; video/drama"/>
    <n v="0"/>
    <n v="6"/>
    <x v="0"/>
    <s v="drama"/>
  </r>
  <r>
    <n v="325"/>
    <x v="2"/>
    <x v="0"/>
    <s v="USD"/>
    <n v="1426791770"/>
    <n v="1424203370"/>
    <b v="0"/>
    <n v="3"/>
    <b v="0"/>
    <s v="film &amp; video/drama"/>
    <n v="4"/>
    <n v="108"/>
    <x v="0"/>
    <s v="drama"/>
  </r>
  <r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325"/>
    <x v="2"/>
    <x v="0"/>
    <s v="USD"/>
    <n v="1440912480"/>
    <n v="1438385283"/>
    <b v="0"/>
    <n v="10"/>
    <b v="0"/>
    <s v="film &amp; video/drama"/>
    <n v="3"/>
    <n v="33"/>
    <x v="0"/>
    <s v="drama"/>
  </r>
  <r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"/>
    <n v="50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40"/>
    <n v="26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401"/>
    <x v="2"/>
    <x v="1"/>
    <s v="GBP"/>
    <n v="1428951600"/>
    <n v="1425512843"/>
    <b v="0"/>
    <n v="13"/>
    <b v="0"/>
    <s v="film &amp; video/drama"/>
    <n v="33"/>
    <n v="31"/>
    <x v="0"/>
    <s v="drama"/>
  </r>
  <r>
    <n v="722"/>
    <x v="2"/>
    <x v="1"/>
    <s v="GBP"/>
    <n v="1434995295"/>
    <n v="1432403295"/>
    <b v="0"/>
    <n v="4"/>
    <b v="0"/>
    <s v="film &amp; video/drama"/>
    <n v="21"/>
    <n v="181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36"/>
    <n v="374"/>
    <x v="0"/>
    <s v="drama"/>
  </r>
  <r>
    <n v="51"/>
    <x v="2"/>
    <x v="5"/>
    <s v="CAD"/>
    <n v="1409543940"/>
    <n v="1404586762"/>
    <b v="0"/>
    <n v="2"/>
    <b v="0"/>
    <s v="film &amp; video/drama"/>
    <n v="3"/>
    <n v="26"/>
    <x v="0"/>
    <s v="drama"/>
  </r>
  <r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250"/>
    <x v="2"/>
    <x v="2"/>
    <s v="AUD"/>
    <n v="1443782138"/>
    <n v="1440326138"/>
    <b v="0"/>
    <n v="3"/>
    <b v="0"/>
    <s v="film &amp; video/drama"/>
    <n v="5"/>
    <n v="83"/>
    <x v="0"/>
    <s v="drama"/>
  </r>
  <r>
    <n v="17"/>
    <x v="2"/>
    <x v="0"/>
    <s v="USD"/>
    <n v="1413572432"/>
    <n v="1410980432"/>
    <b v="0"/>
    <n v="3"/>
    <b v="0"/>
    <s v="film &amp; video/drama"/>
    <n v="0"/>
    <n v="6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42"/>
    <n v="77"/>
    <x v="0"/>
    <s v="drama"/>
  </r>
  <r>
    <n v="262"/>
    <x v="2"/>
    <x v="1"/>
    <s v="GBP"/>
    <n v="1487365200"/>
    <n v="1483734100"/>
    <b v="0"/>
    <n v="8"/>
    <b v="0"/>
    <s v="film &amp; video/drama"/>
    <n v="10"/>
    <n v="33"/>
    <x v="0"/>
    <s v="drama"/>
  </r>
  <r>
    <n v="279"/>
    <x v="2"/>
    <x v="0"/>
    <s v="USD"/>
    <n v="1412500322"/>
    <n v="1409908322"/>
    <b v="0"/>
    <n v="6"/>
    <b v="0"/>
    <s v="film &amp; video/drama"/>
    <n v="1"/>
    <n v="47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26"/>
    <n v="87"/>
    <x v="0"/>
    <s v="drama"/>
  </r>
  <r>
    <n v="380"/>
    <x v="2"/>
    <x v="0"/>
    <s v="USD"/>
    <n v="1423424329"/>
    <n v="1421696329"/>
    <b v="0"/>
    <n v="7"/>
    <b v="0"/>
    <s v="film &amp; video/drama"/>
    <n v="58"/>
    <n v="54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30"/>
    <n v="93"/>
    <x v="0"/>
    <s v="drama"/>
  </r>
  <r>
    <n v="152165"/>
    <x v="2"/>
    <x v="2"/>
    <s v="AUD"/>
    <n v="1470319203"/>
    <n v="1467727203"/>
    <b v="0"/>
    <n v="1293"/>
    <b v="0"/>
    <s v="film &amp; video/drama"/>
    <n v="51"/>
    <n v="118"/>
    <x v="0"/>
    <s v="drama"/>
  </r>
  <r>
    <n v="1300"/>
    <x v="2"/>
    <x v="0"/>
    <s v="USD"/>
    <n v="1444144222"/>
    <n v="1441120222"/>
    <b v="0"/>
    <n v="17"/>
    <b v="0"/>
    <s v="film &amp; video/drama"/>
    <n v="16"/>
    <n v="7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15"/>
    <n v="16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25"/>
    <n v="92"/>
    <x v="0"/>
    <s v="drama"/>
  </r>
  <r>
    <n v="2230"/>
    <x v="2"/>
    <x v="0"/>
    <s v="USD"/>
    <n v="1442634617"/>
    <n v="1440042617"/>
    <b v="0"/>
    <n v="12"/>
    <b v="0"/>
    <s v="film &amp; video/drama"/>
    <n v="45"/>
    <n v="186"/>
    <x v="0"/>
    <s v="drama"/>
  </r>
  <r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7849.22"/>
    <x v="2"/>
    <x v="0"/>
    <s v="USD"/>
    <n v="1429740037"/>
    <n v="1425423637"/>
    <b v="0"/>
    <n v="84"/>
    <b v="0"/>
    <s v="film &amp; video/drama"/>
    <n v="56"/>
    <n v="332"/>
    <x v="0"/>
    <s v="drama"/>
  </r>
  <r>
    <n v="11943"/>
    <x v="2"/>
    <x v="11"/>
    <s v="SEK"/>
    <n v="1419780149"/>
    <n v="1417101749"/>
    <b v="0"/>
    <n v="38"/>
    <b v="0"/>
    <s v="film &amp; video/drama"/>
    <n v="12"/>
    <n v="314"/>
    <x v="0"/>
    <s v="drama"/>
  </r>
  <r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8815"/>
    <x v="2"/>
    <x v="0"/>
    <s v="USD"/>
    <n v="1459493940"/>
    <n v="1456732225"/>
    <b v="0"/>
    <n v="76"/>
    <b v="0"/>
    <s v="film &amp; video/drama"/>
    <n v="18"/>
    <n v="116"/>
    <x v="0"/>
    <s v="drama"/>
  </r>
  <r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3"/>
    <n v="16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40"/>
    <n v="80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</r>
  <r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</r>
  <r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</r>
  <r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</r>
  <r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</r>
  <r>
    <n v="5186"/>
    <x v="0"/>
    <x v="0"/>
    <s v="USD"/>
    <n v="1345079785"/>
    <n v="1342487785"/>
    <b v="1"/>
    <n v="96"/>
    <b v="1"/>
    <s v="film &amp; video/documentary"/>
    <n v="104"/>
    <n v="54"/>
    <x v="0"/>
    <s v="documentary"/>
  </r>
  <r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</r>
  <r>
    <n v="6705"/>
    <x v="0"/>
    <x v="0"/>
    <s v="USD"/>
    <n v="1287200340"/>
    <n v="1284042614"/>
    <b v="1"/>
    <n v="62"/>
    <b v="1"/>
    <s v="film &amp; video/documentary"/>
    <n v="134"/>
    <n v="108"/>
    <x v="0"/>
    <s v="documentary"/>
  </r>
  <r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</r>
  <r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</r>
  <r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</r>
  <r>
    <n v="4395"/>
    <x v="0"/>
    <x v="0"/>
    <s v="USD"/>
    <n v="1337194800"/>
    <n v="1334429646"/>
    <b v="1"/>
    <n v="77"/>
    <b v="1"/>
    <s v="film &amp; video/documentary"/>
    <n v="126"/>
    <n v="57"/>
    <x v="0"/>
    <s v="documentary"/>
  </r>
  <r>
    <n v="9228"/>
    <x v="0"/>
    <x v="0"/>
    <s v="USD"/>
    <n v="1275364740"/>
    <n v="1269878058"/>
    <b v="1"/>
    <n v="108"/>
    <b v="1"/>
    <s v="film &amp; video/documentary"/>
    <n v="185"/>
    <n v="85"/>
    <x v="0"/>
    <s v="documentary"/>
  </r>
  <r>
    <n v="1511"/>
    <x v="0"/>
    <x v="0"/>
    <s v="USD"/>
    <n v="1329320235"/>
    <n v="1326728235"/>
    <b v="1"/>
    <n v="7"/>
    <b v="1"/>
    <s v="film &amp; video/documentary"/>
    <n v="101"/>
    <n v="216"/>
    <x v="0"/>
    <s v="documentary"/>
  </r>
  <r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</r>
  <r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</r>
  <r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</r>
  <r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</r>
  <r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</r>
  <r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</r>
  <r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41"/>
    <x v="0"/>
    <s v="documentary"/>
  </r>
  <r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</r>
  <r>
    <n v="5910"/>
    <x v="0"/>
    <x v="0"/>
    <s v="USD"/>
    <n v="1336747995"/>
    <n v="1334155995"/>
    <b v="1"/>
    <n v="91"/>
    <b v="1"/>
    <s v="film &amp; video/documentary"/>
    <n v="118"/>
    <n v="65"/>
    <x v="0"/>
    <s v="documentary"/>
  </r>
  <r>
    <n v="5555"/>
    <x v="0"/>
    <x v="0"/>
    <s v="USD"/>
    <n v="1273522560"/>
    <n v="1269928430"/>
    <b v="1"/>
    <n v="58"/>
    <b v="1"/>
    <s v="film &amp; video/documentary"/>
    <n v="111"/>
    <n v="96"/>
    <x v="0"/>
    <s v="documentary"/>
  </r>
  <r>
    <n v="1455"/>
    <x v="0"/>
    <x v="0"/>
    <s v="USD"/>
    <n v="1271994660"/>
    <n v="1264565507"/>
    <b v="1"/>
    <n v="36"/>
    <b v="1"/>
    <s v="film &amp; video/documentary"/>
    <n v="146"/>
    <n v="40"/>
    <x v="0"/>
    <s v="documentary"/>
  </r>
  <r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</r>
  <r>
    <n v="5570"/>
    <x v="0"/>
    <x v="0"/>
    <s v="USD"/>
    <n v="1320640778"/>
    <n v="1316749178"/>
    <b v="1"/>
    <n v="111"/>
    <b v="1"/>
    <s v="film &amp; video/documentary"/>
    <n v="111"/>
    <n v="50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</r>
  <r>
    <n v="3510"/>
    <x v="0"/>
    <x v="0"/>
    <s v="USD"/>
    <n v="1306296000"/>
    <n v="1301950070"/>
    <b v="1"/>
    <n v="61"/>
    <b v="1"/>
    <s v="film &amp; video/documentary"/>
    <n v="153"/>
    <n v="58"/>
    <x v="0"/>
    <s v="documentary"/>
  </r>
  <r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</r>
  <r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</r>
  <r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55"/>
    <x v="0"/>
    <s v="documentary"/>
  </r>
  <r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</r>
  <r>
    <n v="5904"/>
    <x v="0"/>
    <x v="0"/>
    <s v="USD"/>
    <n v="1335574674"/>
    <n v="1330394274"/>
    <b v="1"/>
    <n v="62"/>
    <b v="1"/>
    <s v="film &amp; video/documentary"/>
    <n v="148"/>
    <n v="95"/>
    <x v="0"/>
    <s v="documentary"/>
  </r>
  <r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</r>
  <r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</r>
  <r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</r>
  <r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</r>
  <r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</r>
  <r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</r>
  <r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</r>
  <r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</r>
  <r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</r>
  <r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</r>
  <r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</r>
  <r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</r>
  <r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</r>
  <r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</r>
  <r>
    <n v="6001"/>
    <x v="0"/>
    <x v="0"/>
    <s v="USD"/>
    <n v="1367366460"/>
    <n v="1365791246"/>
    <b v="1"/>
    <n v="128"/>
    <b v="1"/>
    <s v="film &amp; video/documentary"/>
    <n v="120"/>
    <n v="47"/>
    <x v="0"/>
    <s v="documentary"/>
  </r>
  <r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</r>
  <r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</r>
  <r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</r>
  <r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</r>
  <r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</r>
  <r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</r>
  <r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</r>
  <r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</r>
  <r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</r>
  <r>
    <n v="4124"/>
    <x v="0"/>
    <x v="0"/>
    <s v="USD"/>
    <n v="1338601346"/>
    <n v="1336009346"/>
    <b v="1"/>
    <n v="82"/>
    <b v="1"/>
    <s v="film &amp; video/documentary"/>
    <n v="137"/>
    <n v="50"/>
    <x v="0"/>
    <s v="documentary"/>
  </r>
  <r>
    <n v="7876"/>
    <x v="0"/>
    <x v="0"/>
    <s v="USD"/>
    <n v="1346464800"/>
    <n v="1343096197"/>
    <b v="1"/>
    <n v="74"/>
    <b v="1"/>
    <s v="film &amp; video/documentary"/>
    <n v="232"/>
    <n v="106"/>
    <x v="0"/>
    <s v="documentary"/>
  </r>
  <r>
    <n v="9775"/>
    <x v="0"/>
    <x v="0"/>
    <s v="USD"/>
    <n v="1331392049"/>
    <n v="1328800049"/>
    <b v="1"/>
    <n v="189"/>
    <b v="1"/>
    <s v="film &amp; video/documentary"/>
    <n v="130"/>
    <n v="52"/>
    <x v="0"/>
    <s v="documentary"/>
  </r>
  <r>
    <n v="2929"/>
    <x v="0"/>
    <x v="0"/>
    <s v="USD"/>
    <n v="1363806333"/>
    <n v="1362081933"/>
    <b v="1"/>
    <n v="80"/>
    <b v="1"/>
    <s v="film &amp; video/documentary"/>
    <n v="293"/>
    <n v="37"/>
    <x v="0"/>
    <s v="documentary"/>
  </r>
  <r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</r>
  <r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</r>
  <r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</r>
  <r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</r>
  <r>
    <n v="8950"/>
    <x v="0"/>
    <x v="0"/>
    <s v="USD"/>
    <n v="1365973432"/>
    <n v="1363381432"/>
    <b v="1"/>
    <n v="146"/>
    <b v="1"/>
    <s v="film &amp; video/documentary"/>
    <n v="112"/>
    <n v="61"/>
    <x v="0"/>
    <s v="documentary"/>
  </r>
  <r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</r>
  <r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</r>
  <r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</r>
  <r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</r>
  <r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</r>
  <r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</r>
  <r>
    <n v="5634"/>
    <x v="0"/>
    <x v="0"/>
    <s v="USD"/>
    <n v="1265097540"/>
    <n v="1257538029"/>
    <b v="1"/>
    <n v="51"/>
    <b v="1"/>
    <s v="film &amp; video/documentary"/>
    <n v="113"/>
    <n v="110"/>
    <x v="0"/>
    <s v="documentary"/>
  </r>
  <r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</r>
  <r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</r>
  <r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</r>
  <r>
    <n v="6646"/>
    <x v="0"/>
    <x v="0"/>
    <s v="USD"/>
    <n v="1482307140"/>
    <n v="1479886966"/>
    <b v="1"/>
    <n v="58"/>
    <b v="1"/>
    <s v="film &amp; video/documentary"/>
    <n v="123"/>
    <n v="115"/>
    <x v="0"/>
    <s v="documentary"/>
  </r>
  <r>
    <n v="8636"/>
    <x v="0"/>
    <x v="0"/>
    <s v="USD"/>
    <n v="1438441308"/>
    <n v="1435590108"/>
    <b v="1"/>
    <n v="82"/>
    <b v="1"/>
    <s v="film &amp; video/documentary"/>
    <n v="102"/>
    <n v="105"/>
    <x v="0"/>
    <s v="documentary"/>
  </r>
  <r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</r>
  <r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</r>
  <r>
    <n v="5456"/>
    <x v="0"/>
    <x v="0"/>
    <s v="USD"/>
    <n v="1427011200"/>
    <n v="1424669929"/>
    <b v="1"/>
    <n v="34"/>
    <b v="1"/>
    <s v="film &amp; video/documentary"/>
    <n v="136"/>
    <n v="160"/>
    <x v="0"/>
    <s v="documentary"/>
  </r>
  <r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</r>
  <r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</r>
  <r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</r>
  <r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</r>
  <r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</r>
  <r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</r>
  <r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</r>
  <r>
    <n v="8735"/>
    <x v="0"/>
    <x v="0"/>
    <s v="USD"/>
    <n v="1431122400"/>
    <n v="1428428515"/>
    <b v="1"/>
    <n v="80"/>
    <b v="1"/>
    <s v="film &amp; video/documentary"/>
    <n v="103"/>
    <n v="109"/>
    <x v="0"/>
    <s v="documentary"/>
  </r>
  <r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</r>
  <r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</r>
  <r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6485"/>
    <x v="0"/>
    <x v="0"/>
    <s v="USD"/>
    <n v="1430331268"/>
    <n v="1427739268"/>
    <b v="1"/>
    <n v="89"/>
    <b v="1"/>
    <s v="film &amp; video/documentary"/>
    <n v="108"/>
    <n v="73"/>
    <x v="0"/>
    <s v="documentary"/>
  </r>
  <r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</r>
  <r>
    <n v="3735"/>
    <x v="0"/>
    <x v="0"/>
    <s v="USD"/>
    <n v="1412135940"/>
    <n v="1410555998"/>
    <b v="1"/>
    <n v="55"/>
    <b v="1"/>
    <s v="film &amp; video/documentary"/>
    <n v="107"/>
    <n v="68"/>
    <x v="0"/>
    <s v="documentary"/>
  </r>
  <r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</r>
  <r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</r>
  <r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</r>
  <r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</r>
  <r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</r>
  <r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</r>
  <r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</r>
  <r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</r>
  <r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</r>
  <r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</r>
  <r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</r>
  <r>
    <n v="3638"/>
    <x v="0"/>
    <x v="0"/>
    <s v="USD"/>
    <n v="1460141521"/>
    <n v="1457553121"/>
    <b v="1"/>
    <n v="29"/>
    <b v="1"/>
    <s v="film &amp; video/documentary"/>
    <n v="104"/>
    <n v="125"/>
    <x v="0"/>
    <s v="documentary"/>
  </r>
  <r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</r>
  <r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</r>
  <r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</r>
  <r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</r>
  <r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</r>
  <r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</r>
  <r>
    <n v="9044"/>
    <x v="0"/>
    <x v="0"/>
    <s v="USD"/>
    <n v="1272828120"/>
    <n v="1268934736"/>
    <b v="0"/>
    <n v="26"/>
    <b v="1"/>
    <s v="film &amp; video/documentary"/>
    <n v="101"/>
    <n v="348"/>
    <x v="0"/>
    <s v="documentary"/>
  </r>
  <r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</r>
  <r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</r>
  <r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</r>
  <r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</r>
  <r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</r>
  <r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</r>
  <r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</r>
  <r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</r>
  <r>
    <n v="376"/>
    <x v="0"/>
    <x v="1"/>
    <s v="GBP"/>
    <n v="1459872000"/>
    <n v="1456408244"/>
    <b v="0"/>
    <n v="9"/>
    <b v="1"/>
    <s v="film &amp; video/documentary"/>
    <n v="125"/>
    <n v="42"/>
    <x v="0"/>
    <s v="documentary"/>
  </r>
  <r>
    <n v="8000"/>
    <x v="0"/>
    <x v="0"/>
    <s v="USD"/>
    <n v="1342648398"/>
    <n v="1340056398"/>
    <b v="0"/>
    <n v="89"/>
    <b v="1"/>
    <s v="film &amp; video/documentary"/>
    <n v="107"/>
    <n v="90"/>
    <x v="0"/>
    <s v="documentary"/>
  </r>
  <r>
    <n v="7839"/>
    <x v="0"/>
    <x v="0"/>
    <s v="USD"/>
    <n v="1316208031"/>
    <n v="1312320031"/>
    <b v="0"/>
    <n v="174"/>
    <b v="1"/>
    <s v="film &amp; video/documentary"/>
    <n v="131"/>
    <n v="45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43"/>
    <x v="0"/>
    <s v="documentary"/>
  </r>
  <r>
    <n v="2596"/>
    <x v="0"/>
    <x v="1"/>
    <s v="GBP"/>
    <n v="1472122316"/>
    <n v="1469443916"/>
    <b v="0"/>
    <n v="48"/>
    <b v="1"/>
    <s v="film &amp; video/documentary"/>
    <n v="106"/>
    <n v="54"/>
    <x v="0"/>
    <s v="documentary"/>
  </r>
  <r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</r>
  <r>
    <n v="3353"/>
    <x v="0"/>
    <x v="5"/>
    <s v="CAD"/>
    <n v="1453765920"/>
    <n v="1451655808"/>
    <b v="0"/>
    <n v="83"/>
    <b v="1"/>
    <s v="film &amp; video/documentary"/>
    <n v="112"/>
    <n v="40"/>
    <x v="0"/>
    <s v="documentary"/>
  </r>
  <r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</r>
  <r>
    <n v="5660"/>
    <x v="0"/>
    <x v="0"/>
    <s v="USD"/>
    <n v="1453569392"/>
    <n v="1451409392"/>
    <b v="0"/>
    <n v="49"/>
    <b v="1"/>
    <s v="film &amp; video/documentary"/>
    <n v="142"/>
    <n v="116"/>
    <x v="0"/>
    <s v="documentary"/>
  </r>
  <r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</r>
  <r>
    <n v="1535"/>
    <x v="0"/>
    <x v="0"/>
    <s v="USD"/>
    <n v="1346950900"/>
    <n v="1345741300"/>
    <b v="0"/>
    <n v="22"/>
    <b v="1"/>
    <s v="film &amp; video/documentary"/>
    <n v="256"/>
    <n v="70"/>
    <x v="0"/>
    <s v="documentary"/>
  </r>
  <r>
    <n v="2065"/>
    <x v="0"/>
    <x v="0"/>
    <s v="USD"/>
    <n v="1400467759"/>
    <n v="1398480559"/>
    <b v="0"/>
    <n v="48"/>
    <b v="1"/>
    <s v="film &amp; video/documentary"/>
    <n v="207"/>
    <n v="43"/>
    <x v="0"/>
    <s v="documentary"/>
  </r>
  <r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</r>
  <r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</r>
  <r>
    <n v="601"/>
    <x v="0"/>
    <x v="0"/>
    <s v="USD"/>
    <n v="1439246991"/>
    <n v="1437950991"/>
    <b v="0"/>
    <n v="13"/>
    <b v="1"/>
    <s v="film &amp; video/documentary"/>
    <n v="100"/>
    <n v="46"/>
    <x v="0"/>
    <s v="documentary"/>
  </r>
  <r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</r>
  <r>
    <n v="6308"/>
    <x v="0"/>
    <x v="0"/>
    <s v="USD"/>
    <n v="1469670580"/>
    <n v="1467078580"/>
    <b v="0"/>
    <n v="71"/>
    <b v="1"/>
    <s v="film &amp; video/documentary"/>
    <n v="126"/>
    <n v="89"/>
    <x v="0"/>
    <s v="documentary"/>
  </r>
  <r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71"/>
    <x v="0"/>
    <s v="documentary"/>
  </r>
  <r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</r>
  <r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</r>
  <r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</r>
  <r>
    <n v="5259"/>
    <x v="0"/>
    <x v="3"/>
    <s v="EUR"/>
    <n v="1460918282"/>
    <n v="1455737882"/>
    <b v="0"/>
    <n v="50"/>
    <b v="1"/>
    <s v="film &amp; video/documentary"/>
    <n v="112"/>
    <n v="105"/>
    <x v="0"/>
    <s v="documentary"/>
  </r>
  <r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</r>
  <r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</r>
  <r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</r>
  <r>
    <n v="9387"/>
    <x v="0"/>
    <x v="0"/>
    <s v="USD"/>
    <n v="1430334126"/>
    <n v="1426446126"/>
    <b v="0"/>
    <n v="67"/>
    <b v="1"/>
    <s v="film &amp; video/documentary"/>
    <n v="125"/>
    <n v="140"/>
    <x v="0"/>
    <s v="documentary"/>
  </r>
  <r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</r>
  <r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</r>
  <r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</r>
  <r>
    <n v="2833"/>
    <x v="0"/>
    <x v="0"/>
    <s v="USD"/>
    <n v="1446731817"/>
    <n v="1444913817"/>
    <b v="0"/>
    <n v="43"/>
    <b v="1"/>
    <s v="film &amp; video/documentary"/>
    <n v="142"/>
    <n v="66"/>
    <x v="0"/>
    <s v="documentary"/>
  </r>
  <r>
    <n v="5263"/>
    <x v="0"/>
    <x v="0"/>
    <s v="USD"/>
    <n v="1312960080"/>
    <n v="1308900441"/>
    <b v="0"/>
    <n v="70"/>
    <b v="1"/>
    <s v="film &amp; video/documentary"/>
    <n v="105"/>
    <n v="75"/>
    <x v="0"/>
    <s v="documentary"/>
  </r>
  <r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</r>
  <r>
    <n v="3036"/>
    <x v="0"/>
    <x v="0"/>
    <s v="USD"/>
    <n v="1394071339"/>
    <n v="1391479339"/>
    <b v="0"/>
    <n v="55"/>
    <b v="1"/>
    <s v="film &amp; video/documentary"/>
    <n v="108"/>
    <n v="55"/>
    <x v="0"/>
    <s v="documentary"/>
  </r>
  <r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</r>
  <r>
    <n v="2031"/>
    <x v="0"/>
    <x v="0"/>
    <s v="USD"/>
    <n v="1321739650"/>
    <n v="1316552050"/>
    <b v="0"/>
    <n v="22"/>
    <b v="1"/>
    <s v="film &amp; video/documentary"/>
    <n v="102"/>
    <n v="92"/>
    <x v="0"/>
    <s v="documentary"/>
  </r>
  <r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</r>
  <r>
    <n v="684"/>
    <x v="0"/>
    <x v="1"/>
    <s v="GBP"/>
    <n v="1469220144"/>
    <n v="1466628144"/>
    <b v="0"/>
    <n v="15"/>
    <b v="1"/>
    <s v="film &amp; video/documentary"/>
    <n v="137"/>
    <n v="46"/>
    <x v="0"/>
    <s v="documentary"/>
  </r>
  <r>
    <n v="1283"/>
    <x v="0"/>
    <x v="5"/>
    <s v="CAD"/>
    <n v="1434670397"/>
    <n v="1429486397"/>
    <b v="0"/>
    <n v="7"/>
    <b v="1"/>
    <s v="film &amp; video/documentary"/>
    <n v="128"/>
    <n v="183"/>
    <x v="0"/>
    <s v="documentary"/>
  </r>
  <r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</r>
  <r>
    <n v="3171"/>
    <x v="0"/>
    <x v="0"/>
    <s v="USD"/>
    <n v="1343238578"/>
    <n v="1341856178"/>
    <b v="0"/>
    <n v="55"/>
    <b v="1"/>
    <s v="film &amp; video/documentary"/>
    <n v="127"/>
    <n v="58"/>
    <x v="0"/>
    <s v="documentary"/>
  </r>
  <r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</r>
  <r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</r>
  <r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</r>
  <r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</r>
  <r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</r>
  <r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</r>
  <r>
    <n v="8035"/>
    <x v="0"/>
    <x v="0"/>
    <s v="USD"/>
    <n v="1372536787"/>
    <n v="1367352787"/>
    <b v="0"/>
    <n v="73"/>
    <b v="1"/>
    <s v="film &amp; video/documentary"/>
    <n v="100"/>
    <n v="110"/>
    <x v="0"/>
    <s v="documentary"/>
  </r>
  <r>
    <n v="14.5"/>
    <x v="2"/>
    <x v="0"/>
    <s v="USD"/>
    <n v="1394772031"/>
    <n v="1392183631"/>
    <b v="0"/>
    <n v="3"/>
    <b v="0"/>
    <s v="film &amp; video/animation"/>
    <n v="0"/>
    <n v="5"/>
    <x v="0"/>
    <s v="animation"/>
  </r>
  <r>
    <n v="301"/>
    <x v="2"/>
    <x v="0"/>
    <s v="USD"/>
    <n v="1440157656"/>
    <n v="1434973656"/>
    <b v="0"/>
    <n v="6"/>
    <b v="0"/>
    <s v="film &amp; video/animation"/>
    <n v="2"/>
    <n v="50"/>
    <x v="0"/>
    <s v="animation"/>
  </r>
  <r>
    <n v="430"/>
    <x v="2"/>
    <x v="0"/>
    <s v="USD"/>
    <n v="1410416097"/>
    <n v="1407824097"/>
    <b v="0"/>
    <n v="12"/>
    <b v="0"/>
    <s v="film &amp; video/animation"/>
    <n v="1"/>
    <n v="36"/>
    <x v="0"/>
    <s v="animation"/>
  </r>
  <r>
    <n v="153"/>
    <x v="2"/>
    <x v="0"/>
    <s v="USD"/>
    <n v="1370470430"/>
    <n v="1367878430"/>
    <b v="0"/>
    <n v="13"/>
    <b v="0"/>
    <s v="film &amp; video/animation"/>
    <n v="1"/>
    <n v="12"/>
    <x v="0"/>
    <s v="animation"/>
  </r>
  <r>
    <n v="203.9"/>
    <x v="2"/>
    <x v="0"/>
    <s v="USD"/>
    <n v="1332748899"/>
    <n v="1327568499"/>
    <b v="0"/>
    <n v="5"/>
    <b v="0"/>
    <s v="film &amp; video/animation"/>
    <n v="7"/>
    <n v="41"/>
    <x v="0"/>
    <s v="animation"/>
  </r>
  <r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133"/>
    <x v="2"/>
    <x v="0"/>
    <s v="USD"/>
    <n v="1456851914"/>
    <n v="1454259914"/>
    <b v="0"/>
    <n v="8"/>
    <b v="0"/>
    <s v="film &amp; video/animation"/>
    <n v="1"/>
    <n v="17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"/>
    <n v="5"/>
    <x v="0"/>
    <s v="animation"/>
  </r>
  <r>
    <n v="415"/>
    <x v="2"/>
    <x v="1"/>
    <s v="GBP"/>
    <n v="1467752083"/>
    <n v="1465160083"/>
    <b v="0"/>
    <n v="8"/>
    <b v="0"/>
    <s v="film &amp; video/animation"/>
    <n v="14"/>
    <n v="52"/>
    <x v="0"/>
    <s v="animation"/>
  </r>
  <r>
    <n v="570"/>
    <x v="2"/>
    <x v="0"/>
    <s v="USD"/>
    <n v="1445448381"/>
    <n v="1440264381"/>
    <b v="0"/>
    <n v="8"/>
    <b v="0"/>
    <s v="film &amp; video/animation"/>
    <n v="10"/>
    <n v="71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5"/>
    <n v="63"/>
    <x v="0"/>
    <s v="animation"/>
  </r>
  <r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"/>
    <n v="171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39"/>
    <n v="394"/>
    <x v="0"/>
    <s v="animation"/>
  </r>
  <r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766"/>
    <x v="2"/>
    <x v="0"/>
    <s v="USD"/>
    <n v="1425434420"/>
    <n v="1422842420"/>
    <b v="0"/>
    <n v="16"/>
    <b v="0"/>
    <s v="film &amp; video/animation"/>
    <n v="7"/>
    <n v="48"/>
    <x v="0"/>
    <s v="animation"/>
  </r>
  <r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"/>
    <n v="21"/>
    <x v="0"/>
    <s v="animation"/>
  </r>
  <r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396"/>
    <x v="2"/>
    <x v="0"/>
    <s v="USD"/>
    <n v="1392417800"/>
    <n v="1389825800"/>
    <b v="0"/>
    <n v="7"/>
    <b v="0"/>
    <s v="film &amp; video/animation"/>
    <n v="1"/>
    <n v="57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82"/>
    <x v="2"/>
    <x v="0"/>
    <s v="USD"/>
    <n v="1417007640"/>
    <n v="1414343571"/>
    <b v="0"/>
    <n v="5"/>
    <b v="0"/>
    <s v="film &amp; video/animation"/>
    <n v="1"/>
    <n v="16"/>
    <x v="0"/>
    <s v="animation"/>
  </r>
  <r>
    <n v="45"/>
    <x v="2"/>
    <x v="0"/>
    <s v="USD"/>
    <n v="1334622660"/>
    <n v="1330733022"/>
    <b v="0"/>
    <n v="2"/>
    <b v="0"/>
    <s v="film &amp; video/animation"/>
    <n v="0"/>
    <n v="23"/>
    <x v="0"/>
    <s v="animation"/>
  </r>
  <r>
    <n v="61"/>
    <x v="2"/>
    <x v="0"/>
    <s v="USD"/>
    <n v="1382414340"/>
    <n v="1380559201"/>
    <b v="0"/>
    <n v="3"/>
    <b v="0"/>
    <s v="film &amp; video/animation"/>
    <n v="1"/>
    <n v="20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"/>
    <n v="17"/>
    <x v="0"/>
    <s v="animation"/>
  </r>
  <r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25"/>
    <x v="2"/>
    <x v="0"/>
    <s v="USD"/>
    <n v="1401595200"/>
    <n v="1398862875"/>
    <b v="0"/>
    <n v="2"/>
    <b v="0"/>
    <s v="film &amp; video/animation"/>
    <n v="0"/>
    <n v="13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"/>
    <n v="114"/>
    <x v="0"/>
    <s v="animation"/>
  </r>
  <r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138"/>
    <x v="2"/>
    <x v="0"/>
    <s v="USD"/>
    <n v="1403837574"/>
    <n v="1402455174"/>
    <b v="0"/>
    <n v="8"/>
    <b v="0"/>
    <s v="film &amp; video/animation"/>
    <n v="27"/>
    <n v="17"/>
    <x v="0"/>
    <s v="animation"/>
  </r>
  <r>
    <n v="76"/>
    <x v="2"/>
    <x v="0"/>
    <s v="USD"/>
    <n v="1347057464"/>
    <n v="1344465464"/>
    <b v="0"/>
    <n v="5"/>
    <b v="0"/>
    <s v="film &amp; video/animation"/>
    <n v="1"/>
    <n v="15"/>
    <x v="0"/>
    <s v="animation"/>
  </r>
  <r>
    <n v="4315"/>
    <x v="2"/>
    <x v="0"/>
    <s v="USD"/>
    <n v="1348849134"/>
    <n v="1344961134"/>
    <b v="0"/>
    <n v="39"/>
    <b v="0"/>
    <s v="film &amp; video/animation"/>
    <n v="22"/>
    <n v="111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"/>
    <n v="26"/>
    <x v="0"/>
    <s v="animation"/>
  </r>
  <r>
    <n v="6541"/>
    <x v="2"/>
    <x v="0"/>
    <s v="USD"/>
    <n v="1397924379"/>
    <n v="1394039979"/>
    <b v="0"/>
    <n v="170"/>
    <b v="0"/>
    <s v="film &amp; video/animation"/>
    <n v="12"/>
    <n v="38"/>
    <x v="0"/>
    <s v="animation"/>
  </r>
  <r>
    <n v="141"/>
    <x v="2"/>
    <x v="0"/>
    <s v="USD"/>
    <n v="1408831718"/>
    <n v="1406239718"/>
    <b v="0"/>
    <n v="5"/>
    <b v="0"/>
    <s v="film &amp; video/animation"/>
    <n v="18"/>
    <n v="28"/>
    <x v="0"/>
    <s v="animation"/>
  </r>
  <r>
    <n v="861"/>
    <x v="2"/>
    <x v="0"/>
    <s v="USD"/>
    <n v="1410972319"/>
    <n v="1408380319"/>
    <b v="0"/>
    <n v="14"/>
    <b v="0"/>
    <s v="film &amp; video/animation"/>
    <n v="3"/>
    <n v="62"/>
    <x v="0"/>
    <s v="animation"/>
  </r>
  <r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"/>
    <n v="40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33"/>
    <n v="89"/>
    <x v="0"/>
    <s v="animation"/>
  </r>
  <r>
    <n v="7764"/>
    <x v="2"/>
    <x v="0"/>
    <s v="USD"/>
    <n v="1376049615"/>
    <n v="1373457615"/>
    <b v="0"/>
    <n v="140"/>
    <b v="0"/>
    <s v="film &amp; video/animation"/>
    <n v="19"/>
    <n v="55"/>
    <x v="0"/>
    <s v="animation"/>
  </r>
  <r>
    <n v="1830"/>
    <x v="2"/>
    <x v="0"/>
    <s v="USD"/>
    <n v="1349885289"/>
    <n v="1347293289"/>
    <b v="0"/>
    <n v="21"/>
    <b v="0"/>
    <s v="film &amp; video/animation"/>
    <n v="6"/>
    <n v="87"/>
    <x v="0"/>
    <s v="animation"/>
  </r>
  <r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50"/>
    <n v="51"/>
    <x v="0"/>
    <s v="animation"/>
  </r>
  <r>
    <n v="149"/>
    <x v="2"/>
    <x v="1"/>
    <s v="GBP"/>
    <n v="1446766372"/>
    <n v="1443220372"/>
    <b v="0"/>
    <n v="11"/>
    <b v="0"/>
    <s v="film &amp; video/animation"/>
    <n v="0"/>
    <n v="14"/>
    <x v="0"/>
    <s v="animation"/>
  </r>
  <r>
    <n v="8315.01"/>
    <x v="2"/>
    <x v="1"/>
    <s v="GBP"/>
    <n v="1368792499"/>
    <n v="1366200499"/>
    <b v="0"/>
    <n v="125"/>
    <b v="0"/>
    <s v="film &amp; video/animation"/>
    <n v="22"/>
    <n v="67"/>
    <x v="0"/>
    <s v="animation"/>
  </r>
  <r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0"/>
    <n v="72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0"/>
    <n v="10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5"/>
    <n v="136"/>
    <x v="0"/>
    <s v="animation"/>
  </r>
  <r>
    <n v="1910"/>
    <x v="2"/>
    <x v="0"/>
    <s v="USD"/>
    <n v="1255381140"/>
    <n v="1250630968"/>
    <b v="0"/>
    <n v="26"/>
    <b v="0"/>
    <s v="film &amp; video/animation"/>
    <n v="10"/>
    <n v="73"/>
    <x v="0"/>
    <s v="animation"/>
  </r>
  <r>
    <n v="215"/>
    <x v="2"/>
    <x v="0"/>
    <s v="USD"/>
    <n v="1273356960"/>
    <n v="1268255751"/>
    <b v="0"/>
    <n v="4"/>
    <b v="0"/>
    <s v="film &amp; video/animation"/>
    <n v="3"/>
    <n v="54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"/>
    <n v="58"/>
    <x v="0"/>
    <s v="animation"/>
  </r>
  <r>
    <n v="114"/>
    <x v="2"/>
    <x v="1"/>
    <s v="GBP"/>
    <n v="1421498303"/>
    <n v="1418906303"/>
    <b v="0"/>
    <n v="9"/>
    <b v="0"/>
    <s v="film &amp; video/animation"/>
    <n v="2"/>
    <n v="13"/>
    <x v="0"/>
    <s v="animation"/>
  </r>
  <r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2"/>
    <x v="2"/>
    <x v="0"/>
    <s v="USD"/>
    <n v="1451010086"/>
    <n v="1447122086"/>
    <b v="0"/>
    <n v="14"/>
    <b v="0"/>
    <s v="film &amp; video/animation"/>
    <n v="0"/>
    <n v="4"/>
    <x v="0"/>
    <s v="animation"/>
  </r>
  <r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400"/>
    <x v="2"/>
    <x v="0"/>
    <s v="USD"/>
    <n v="1337955240"/>
    <n v="1332808501"/>
    <b v="0"/>
    <n v="3"/>
    <b v="0"/>
    <s v="film &amp; video/animation"/>
    <n v="1"/>
    <n v="133"/>
    <x v="0"/>
    <s v="animation"/>
  </r>
  <r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11"/>
    <x v="2"/>
    <x v="0"/>
    <s v="USD"/>
    <n v="1479667727"/>
    <n v="1475776127"/>
    <b v="0"/>
    <n v="2"/>
    <b v="0"/>
    <s v="film &amp; video/animation"/>
    <n v="0"/>
    <n v="6"/>
    <x v="0"/>
    <s v="animation"/>
  </r>
  <r>
    <n v="6962"/>
    <x v="2"/>
    <x v="0"/>
    <s v="USD"/>
    <n v="1471244400"/>
    <n v="1467387705"/>
    <b v="0"/>
    <n v="68"/>
    <b v="0"/>
    <s v="film &amp; video/animation"/>
    <n v="14"/>
    <n v="102"/>
    <x v="0"/>
    <s v="animation"/>
  </r>
  <r>
    <n v="50"/>
    <x v="2"/>
    <x v="5"/>
    <s v="CAD"/>
    <n v="1407595447"/>
    <n v="1405003447"/>
    <b v="0"/>
    <n v="3"/>
    <b v="0"/>
    <s v="film &amp; video/animation"/>
    <n v="3"/>
    <n v="17"/>
    <x v="0"/>
    <s v="animation"/>
  </r>
  <r>
    <n v="24651"/>
    <x v="2"/>
    <x v="0"/>
    <s v="USD"/>
    <n v="1451389601"/>
    <n v="1447933601"/>
    <b v="0"/>
    <n v="34"/>
    <b v="0"/>
    <s v="film &amp; video/animation"/>
    <n v="25"/>
    <n v="725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"/>
    <n v="68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23"/>
    <n v="39"/>
    <x v="0"/>
    <s v="animation"/>
  </r>
  <r>
    <n v="5105"/>
    <x v="0"/>
    <x v="1"/>
    <s v="GBP"/>
    <n v="1449766261"/>
    <n v="1447174261"/>
    <b v="0"/>
    <n v="34"/>
    <b v="1"/>
    <s v="theater/plays"/>
    <n v="102"/>
    <n v="150"/>
    <x v="1"/>
    <s v="plays"/>
  </r>
  <r>
    <n v="5232"/>
    <x v="0"/>
    <x v="0"/>
    <s v="USD"/>
    <n v="1477976340"/>
    <n v="1475460819"/>
    <b v="0"/>
    <n v="56"/>
    <b v="1"/>
    <s v="theater/plays"/>
    <n v="105"/>
    <n v="93"/>
    <x v="1"/>
    <s v="plays"/>
  </r>
  <r>
    <n v="3440"/>
    <x v="0"/>
    <x v="0"/>
    <s v="USD"/>
    <n v="1458518325"/>
    <n v="1456793925"/>
    <b v="0"/>
    <n v="31"/>
    <b v="1"/>
    <s v="theater/plays"/>
    <n v="115"/>
    <n v="111"/>
    <x v="1"/>
    <s v="plays"/>
  </r>
  <r>
    <n v="6030"/>
    <x v="0"/>
    <x v="0"/>
    <s v="USD"/>
    <n v="1442805076"/>
    <n v="1440213076"/>
    <b v="0"/>
    <n v="84"/>
    <b v="1"/>
    <s v="theater/plays"/>
    <n v="121"/>
    <n v="72"/>
    <x v="1"/>
    <s v="plays"/>
  </r>
  <r>
    <n v="3803.55"/>
    <x v="0"/>
    <x v="1"/>
    <s v="GBP"/>
    <n v="1464801169"/>
    <n v="1462209169"/>
    <b v="0"/>
    <n v="130"/>
    <b v="1"/>
    <s v="theater/plays"/>
    <n v="109"/>
    <n v="29"/>
    <x v="1"/>
    <s v="plays"/>
  </r>
  <r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710"/>
    <x v="0"/>
    <x v="1"/>
    <s v="GBP"/>
    <n v="1438966800"/>
    <n v="1436278344"/>
    <b v="0"/>
    <n v="23"/>
    <b v="1"/>
    <s v="theater/plays"/>
    <n v="114"/>
    <n v="74"/>
    <x v="1"/>
    <s v="plays"/>
  </r>
  <r>
    <n v="10085"/>
    <x v="0"/>
    <x v="0"/>
    <s v="USD"/>
    <n v="1487347500"/>
    <n v="1484715366"/>
    <b v="0"/>
    <n v="158"/>
    <b v="1"/>
    <s v="theater/plays"/>
    <n v="101"/>
    <n v="64"/>
    <x v="1"/>
    <s v="plays"/>
  </r>
  <r>
    <n v="1330"/>
    <x v="0"/>
    <x v="0"/>
    <s v="USD"/>
    <n v="1434921600"/>
    <n v="1433109907"/>
    <b v="0"/>
    <n v="30"/>
    <b v="1"/>
    <s v="theater/plays"/>
    <n v="116"/>
    <n v="44"/>
    <x v="1"/>
    <s v="plays"/>
  </r>
  <r>
    <n v="1565"/>
    <x v="0"/>
    <x v="5"/>
    <s v="CAD"/>
    <n v="1484110800"/>
    <n v="1482281094"/>
    <b v="0"/>
    <n v="18"/>
    <b v="1"/>
    <s v="theater/plays"/>
    <n v="130"/>
    <n v="87"/>
    <x v="1"/>
    <s v="plays"/>
  </r>
  <r>
    <n v="3670"/>
    <x v="0"/>
    <x v="0"/>
    <s v="USD"/>
    <n v="1435111200"/>
    <n v="1433254268"/>
    <b v="0"/>
    <n v="29"/>
    <b v="1"/>
    <s v="theater/plays"/>
    <n v="108"/>
    <n v="127"/>
    <x v="1"/>
    <s v="plays"/>
  </r>
  <r>
    <n v="4000"/>
    <x v="0"/>
    <x v="0"/>
    <s v="USD"/>
    <n v="1481957940"/>
    <n v="1478050429"/>
    <b v="0"/>
    <n v="31"/>
    <b v="1"/>
    <s v="theater/plays"/>
    <n v="100"/>
    <n v="129"/>
    <x v="1"/>
    <s v="plays"/>
  </r>
  <r>
    <n v="12325"/>
    <x v="0"/>
    <x v="0"/>
    <s v="USD"/>
    <n v="1463098208"/>
    <n v="1460506208"/>
    <b v="0"/>
    <n v="173"/>
    <b v="1"/>
    <s v="theater/plays"/>
    <n v="123"/>
    <n v="71"/>
    <x v="1"/>
    <s v="plays"/>
  </r>
  <r>
    <n v="2004"/>
    <x v="0"/>
    <x v="1"/>
    <s v="GBP"/>
    <n v="1463394365"/>
    <n v="1461320765"/>
    <b v="0"/>
    <n v="17"/>
    <b v="1"/>
    <s v="theater/plays"/>
    <n v="100"/>
    <n v="118"/>
    <x v="1"/>
    <s v="plays"/>
  </r>
  <r>
    <n v="15700"/>
    <x v="0"/>
    <x v="10"/>
    <s v="NOK"/>
    <n v="1446418800"/>
    <n v="1443036470"/>
    <b v="0"/>
    <n v="48"/>
    <b v="1"/>
    <s v="theater/plays"/>
    <n v="105"/>
    <n v="327"/>
    <x v="1"/>
    <s v="plays"/>
  </r>
  <r>
    <n v="2050"/>
    <x v="0"/>
    <x v="1"/>
    <s v="GBP"/>
    <n v="1483707905"/>
    <n v="1481115905"/>
    <b v="0"/>
    <n v="59"/>
    <b v="1"/>
    <s v="theater/plays"/>
    <n v="103"/>
    <n v="35"/>
    <x v="1"/>
    <s v="plays"/>
  </r>
  <r>
    <n v="3902.5"/>
    <x v="0"/>
    <x v="1"/>
    <s v="GBP"/>
    <n v="1438624800"/>
    <n v="1435133807"/>
    <b v="0"/>
    <n v="39"/>
    <b v="1"/>
    <s v="theater/plays"/>
    <n v="118"/>
    <n v="100"/>
    <x v="1"/>
    <s v="plays"/>
  </r>
  <r>
    <n v="2410"/>
    <x v="0"/>
    <x v="0"/>
    <s v="USD"/>
    <n v="1446665191"/>
    <n v="1444069591"/>
    <b v="0"/>
    <n v="59"/>
    <b v="1"/>
    <s v="theater/plays"/>
    <n v="121"/>
    <n v="41"/>
    <x v="1"/>
    <s v="plays"/>
  </r>
  <r>
    <n v="15121"/>
    <x v="0"/>
    <x v="0"/>
    <s v="USD"/>
    <n v="1463166263"/>
    <n v="1460574263"/>
    <b v="0"/>
    <n v="60"/>
    <b v="1"/>
    <s v="theater/plays"/>
    <n v="302"/>
    <n v="252"/>
    <x v="1"/>
    <s v="plays"/>
  </r>
  <r>
    <n v="503.22"/>
    <x v="0"/>
    <x v="1"/>
    <s v="GBP"/>
    <n v="1467681107"/>
    <n v="1465866707"/>
    <b v="0"/>
    <n v="20"/>
    <b v="1"/>
    <s v="theater/plays"/>
    <n v="101"/>
    <n v="25"/>
    <x v="1"/>
    <s v="plays"/>
  </r>
  <r>
    <n v="1"/>
    <x v="2"/>
    <x v="0"/>
    <s v="USD"/>
    <n v="1423078606"/>
    <n v="1420486606"/>
    <b v="0"/>
    <n v="1"/>
    <b v="0"/>
    <s v="technology/web"/>
    <n v="0"/>
    <n v="1"/>
    <x v="2"/>
    <s v="web"/>
  </r>
  <r>
    <n v="25"/>
    <x v="2"/>
    <x v="0"/>
    <s v="USD"/>
    <n v="1446080834"/>
    <n v="1443488834"/>
    <b v="0"/>
    <n v="1"/>
    <b v="0"/>
    <s v="technology/web"/>
    <n v="1"/>
    <n v="25"/>
    <x v="2"/>
    <s v="web"/>
  </r>
  <r>
    <n v="1"/>
    <x v="2"/>
    <x v="0"/>
    <s v="USD"/>
    <n v="1462293716"/>
    <n v="1457113316"/>
    <b v="0"/>
    <n v="1"/>
    <b v="0"/>
    <s v="technology/web"/>
    <n v="0"/>
    <n v="1"/>
    <x v="2"/>
    <s v="web"/>
  </r>
  <r>
    <n v="70"/>
    <x v="2"/>
    <x v="2"/>
    <s v="AUD"/>
    <n v="1414807962"/>
    <n v="1412215962"/>
    <b v="0"/>
    <n v="2"/>
    <b v="0"/>
    <s v="technology/web"/>
    <n v="0"/>
    <n v="35"/>
    <x v="2"/>
    <s v="web"/>
  </r>
  <r>
    <n v="6"/>
    <x v="2"/>
    <x v="0"/>
    <s v="USD"/>
    <n v="1467647160"/>
    <n v="1465055160"/>
    <b v="0"/>
    <n v="2"/>
    <b v="0"/>
    <s v="technology/web"/>
    <n v="1"/>
    <n v="3"/>
    <x v="2"/>
    <s v="web"/>
  </r>
  <r>
    <n v="13692"/>
    <x v="2"/>
    <x v="6"/>
    <s v="EUR"/>
    <n v="1447600389"/>
    <n v="1444140789"/>
    <b v="0"/>
    <n v="34"/>
    <b v="0"/>
    <s v="technology/web"/>
    <n v="27"/>
    <n v="403"/>
    <x v="2"/>
    <s v="web"/>
  </r>
  <r>
    <n v="52"/>
    <x v="2"/>
    <x v="0"/>
    <s v="USD"/>
    <n v="1445097715"/>
    <n v="1441209715"/>
    <b v="0"/>
    <n v="2"/>
    <b v="0"/>
    <s v="technology/web"/>
    <n v="0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0"/>
    <n v="9"/>
    <x v="2"/>
    <s v="web"/>
  </r>
  <r>
    <n v="68"/>
    <x v="2"/>
    <x v="1"/>
    <s v="GBP"/>
    <n v="1436368622"/>
    <n v="1433776622"/>
    <b v="0"/>
    <n v="8"/>
    <b v="0"/>
    <s v="technology/web"/>
    <n v="3"/>
    <n v="9"/>
    <x v="2"/>
    <s v="web"/>
  </r>
  <r>
    <n v="35"/>
    <x v="2"/>
    <x v="5"/>
    <s v="CAD"/>
    <n v="1485838800"/>
    <n v="1484756245"/>
    <b v="0"/>
    <n v="4"/>
    <b v="0"/>
    <s v="technology/web"/>
    <n v="1"/>
    <n v="9"/>
    <x v="2"/>
    <s v="web"/>
  </r>
  <r>
    <n v="3781"/>
    <x v="2"/>
    <x v="0"/>
    <s v="USD"/>
    <n v="1438451580"/>
    <n v="1434609424"/>
    <b v="0"/>
    <n v="28"/>
    <b v="0"/>
    <s v="technology/web"/>
    <n v="5"/>
    <n v="135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0"/>
    <n v="21"/>
    <x v="2"/>
    <s v="web"/>
  </r>
  <r>
    <n v="1416"/>
    <x v="2"/>
    <x v="0"/>
    <s v="USD"/>
    <n v="1413735972"/>
    <n v="1411143972"/>
    <b v="0"/>
    <n v="22"/>
    <b v="0"/>
    <s v="technology/web"/>
    <n v="37"/>
    <n v="64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3"/>
    <n v="200"/>
    <x v="2"/>
    <s v="web"/>
  </r>
  <r>
    <n v="1366"/>
    <x v="2"/>
    <x v="12"/>
    <s v="EUR"/>
    <n v="1480721803"/>
    <n v="1478126203"/>
    <b v="0"/>
    <n v="20"/>
    <b v="0"/>
    <s v="technology/web"/>
    <n v="1"/>
    <n v="68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0"/>
    <n v="50"/>
    <x v="2"/>
    <s v="web"/>
  </r>
  <r>
    <n v="12"/>
    <x v="2"/>
    <x v="5"/>
    <s v="CAD"/>
    <n v="1418841045"/>
    <n v="1416249045"/>
    <b v="0"/>
    <n v="3"/>
    <b v="0"/>
    <s v="technology/web"/>
    <n v="0"/>
    <n v="4"/>
    <x v="2"/>
    <s v="web"/>
  </r>
  <r>
    <n v="55"/>
    <x v="2"/>
    <x v="0"/>
    <s v="USD"/>
    <n v="1445874513"/>
    <n v="1442850513"/>
    <b v="0"/>
    <n v="2"/>
    <b v="0"/>
    <s v="technology/web"/>
    <n v="0"/>
    <n v="28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0"/>
    <n v="34"/>
    <x v="2"/>
    <s v="web"/>
  </r>
  <r>
    <n v="1"/>
    <x v="2"/>
    <x v="6"/>
    <s v="EUR"/>
    <n v="1457822275"/>
    <n v="1455230275"/>
    <b v="0"/>
    <n v="1"/>
    <b v="0"/>
    <s v="technology/web"/>
    <n v="0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0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1"/>
    <n v="49"/>
    <x v="2"/>
    <s v="web"/>
  </r>
  <r>
    <n v="20"/>
    <x v="2"/>
    <x v="5"/>
    <s v="CAD"/>
    <n v="1451679612"/>
    <n v="1449087612"/>
    <b v="0"/>
    <n v="1"/>
    <b v="0"/>
    <s v="technology/web"/>
    <n v="1"/>
    <n v="20"/>
    <x v="2"/>
    <s v="web"/>
  </r>
  <r>
    <n v="142"/>
    <x v="2"/>
    <x v="0"/>
    <s v="USD"/>
    <n v="1455822569"/>
    <n v="1453230569"/>
    <b v="0"/>
    <n v="1"/>
    <b v="0"/>
    <s v="technology/web"/>
    <n v="0"/>
    <n v="142"/>
    <x v="2"/>
    <s v="web"/>
  </r>
  <r>
    <n v="106"/>
    <x v="2"/>
    <x v="0"/>
    <s v="USD"/>
    <n v="1437969540"/>
    <n v="1436297723"/>
    <b v="0"/>
    <n v="2"/>
    <b v="0"/>
    <s v="technology/web"/>
    <n v="0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0"/>
    <n v="38"/>
    <x v="2"/>
    <s v="web"/>
  </r>
  <r>
    <n v="80"/>
    <x v="2"/>
    <x v="1"/>
    <s v="GBP"/>
    <n v="1476873507"/>
    <n v="1474281507"/>
    <b v="0"/>
    <n v="4"/>
    <b v="0"/>
    <s v="technology/web"/>
    <n v="1"/>
    <n v="20"/>
    <x v="2"/>
    <s v="web"/>
  </r>
  <r>
    <n v="259"/>
    <x v="2"/>
    <x v="12"/>
    <s v="EUR"/>
    <n v="1434213443"/>
    <n v="1431621443"/>
    <b v="0"/>
    <n v="4"/>
    <b v="0"/>
    <s v="technology/web"/>
    <n v="0"/>
    <n v="65"/>
    <x v="2"/>
    <s v="web"/>
  </r>
  <r>
    <n v="1"/>
    <x v="2"/>
    <x v="0"/>
    <s v="USD"/>
    <n v="1427537952"/>
    <n v="1422357552"/>
    <b v="0"/>
    <n v="1"/>
    <b v="0"/>
    <s v="technology/web"/>
    <n v="0"/>
    <n v="1"/>
    <x v="2"/>
    <s v="web"/>
  </r>
  <r>
    <n v="10"/>
    <x v="2"/>
    <x v="0"/>
    <s v="USD"/>
    <n v="1463753302"/>
    <n v="1458569302"/>
    <b v="0"/>
    <n v="1"/>
    <b v="0"/>
    <s v="technology/web"/>
    <n v="0"/>
    <n v="10"/>
    <x v="2"/>
    <s v="web"/>
  </r>
  <r>
    <n v="14"/>
    <x v="2"/>
    <x v="1"/>
    <s v="GBP"/>
    <n v="1441633993"/>
    <n v="1439560393"/>
    <b v="0"/>
    <n v="7"/>
    <b v="0"/>
    <s v="technology/web"/>
    <n v="0"/>
    <n v="2"/>
    <x v="2"/>
    <s v="web"/>
  </r>
  <r>
    <n v="175"/>
    <x v="2"/>
    <x v="0"/>
    <s v="USD"/>
    <n v="1419539223"/>
    <n v="1416947223"/>
    <b v="0"/>
    <n v="5"/>
    <b v="0"/>
    <s v="technology/web"/>
    <n v="1"/>
    <n v="35"/>
    <x v="2"/>
    <s v="web"/>
  </r>
  <r>
    <n v="1"/>
    <x v="2"/>
    <x v="0"/>
    <s v="USD"/>
    <n v="1474580867"/>
    <n v="1471988867"/>
    <b v="0"/>
    <n v="1"/>
    <b v="0"/>
    <s v="technology/web"/>
    <n v="0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0"/>
    <n v="1"/>
    <x v="2"/>
    <s v="web"/>
  </r>
  <r>
    <n v="10"/>
    <x v="2"/>
    <x v="0"/>
    <s v="USD"/>
    <n v="1426522316"/>
    <n v="1423933916"/>
    <b v="0"/>
    <n v="2"/>
    <b v="0"/>
    <s v="technology/web"/>
    <n v="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1"/>
    <n v="14"/>
    <x v="2"/>
    <s v="web"/>
  </r>
  <r>
    <n v="2725"/>
    <x v="2"/>
    <x v="5"/>
    <s v="CAD"/>
    <n v="1429207833"/>
    <n v="1426615833"/>
    <b v="0"/>
    <n v="7"/>
    <b v="0"/>
    <s v="technology/web"/>
    <n v="9"/>
    <n v="389"/>
    <x v="2"/>
    <s v="web"/>
  </r>
  <r>
    <n v="301"/>
    <x v="2"/>
    <x v="13"/>
    <s v="EUR"/>
    <n v="1479410886"/>
    <n v="1474223286"/>
    <b v="0"/>
    <n v="2"/>
    <b v="0"/>
    <s v="technology/web"/>
    <n v="3"/>
    <n v="151"/>
    <x v="2"/>
    <s v="web"/>
  </r>
  <r>
    <n v="1"/>
    <x v="2"/>
    <x v="0"/>
    <s v="USD"/>
    <n v="1436366699"/>
    <n v="1435070699"/>
    <b v="0"/>
    <n v="1"/>
    <b v="0"/>
    <s v="technology/web"/>
    <n v="0"/>
    <n v="1"/>
    <x v="2"/>
    <s v="web"/>
  </r>
  <r>
    <n v="223"/>
    <x v="2"/>
    <x v="1"/>
    <s v="GBP"/>
    <n v="1454936460"/>
    <n v="1452259131"/>
    <b v="0"/>
    <n v="9"/>
    <b v="0"/>
    <s v="technology/web"/>
    <n v="4"/>
    <n v="25"/>
    <x v="2"/>
    <s v="web"/>
  </r>
  <r>
    <n v="61"/>
    <x v="2"/>
    <x v="0"/>
    <s v="USD"/>
    <n v="1437570130"/>
    <n v="1434978130"/>
    <b v="0"/>
    <n v="2"/>
    <b v="0"/>
    <s v="technology/web"/>
    <n v="0"/>
    <n v="31"/>
    <x v="2"/>
    <s v="web"/>
  </r>
  <r>
    <n v="250"/>
    <x v="2"/>
    <x v="0"/>
    <s v="USD"/>
    <n v="1417584860"/>
    <n v="1414992860"/>
    <b v="0"/>
    <n v="1"/>
    <b v="0"/>
    <s v="technology/web"/>
    <n v="3"/>
    <n v="250"/>
    <x v="2"/>
    <s v="web"/>
  </r>
  <r>
    <n v="115"/>
    <x v="2"/>
    <x v="1"/>
    <s v="GBP"/>
    <n v="1428333345"/>
    <n v="1425744945"/>
    <b v="0"/>
    <n v="7"/>
    <b v="0"/>
    <s v="technology/web"/>
    <n v="23"/>
    <n v="16"/>
    <x v="2"/>
    <s v="web"/>
  </r>
  <r>
    <n v="26"/>
    <x v="2"/>
    <x v="0"/>
    <s v="USD"/>
    <n v="1460832206"/>
    <n v="1458240206"/>
    <b v="0"/>
    <n v="2"/>
    <b v="0"/>
    <s v="technology/web"/>
    <n v="0"/>
    <n v="13"/>
    <x v="2"/>
    <s v="web"/>
  </r>
  <r>
    <n v="426"/>
    <x v="2"/>
    <x v="0"/>
    <s v="USD"/>
    <n v="1430703638"/>
    <n v="1426815638"/>
    <b v="0"/>
    <n v="8"/>
    <b v="0"/>
    <s v="technology/web"/>
    <n v="0"/>
    <n v="53"/>
    <x v="2"/>
    <s v="web"/>
  </r>
  <r>
    <n v="6"/>
    <x v="2"/>
    <x v="0"/>
    <s v="USD"/>
    <n v="1478122292"/>
    <n v="1475530292"/>
    <b v="0"/>
    <n v="2"/>
    <b v="0"/>
    <s v="technology/web"/>
    <n v="0"/>
    <n v="3"/>
    <x v="2"/>
    <s v="web"/>
  </r>
  <r>
    <n v="20"/>
    <x v="2"/>
    <x v="0"/>
    <s v="USD"/>
    <n v="1469980800"/>
    <n v="1466787335"/>
    <b v="0"/>
    <n v="2"/>
    <b v="0"/>
    <s v="technology/web"/>
    <n v="0"/>
    <n v="10"/>
    <x v="2"/>
    <s v="web"/>
  </r>
  <r>
    <n v="850"/>
    <x v="2"/>
    <x v="0"/>
    <s v="USD"/>
    <n v="1417737781"/>
    <n v="1415145781"/>
    <b v="0"/>
    <n v="7"/>
    <b v="0"/>
    <s v="technology/web"/>
    <n v="34"/>
    <n v="121"/>
    <x v="2"/>
    <s v="web"/>
  </r>
  <r>
    <n v="31"/>
    <x v="2"/>
    <x v="0"/>
    <s v="USD"/>
    <n v="1425827760"/>
    <n v="1423769402"/>
    <b v="0"/>
    <n v="2"/>
    <b v="0"/>
    <s v="technology/web"/>
    <n v="0"/>
    <n v="16"/>
    <x v="2"/>
    <s v="web"/>
  </r>
  <r>
    <n v="100"/>
    <x v="1"/>
    <x v="0"/>
    <s v="USD"/>
    <n v="1431198562"/>
    <n v="1426014562"/>
    <b v="0"/>
    <n v="1"/>
    <b v="0"/>
    <s v="technology/web"/>
    <n v="2"/>
    <n v="100"/>
    <x v="2"/>
    <s v="web"/>
  </r>
  <r>
    <n v="140"/>
    <x v="1"/>
    <x v="5"/>
    <s v="CAD"/>
    <n v="1419626139"/>
    <n v="1417034139"/>
    <b v="0"/>
    <n v="6"/>
    <b v="0"/>
    <s v="technology/web"/>
    <n v="1"/>
    <n v="23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4"/>
    <n v="45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3"/>
    <n v="16"/>
    <x v="2"/>
    <s v="web"/>
  </r>
  <r>
    <n v="10"/>
    <x v="1"/>
    <x v="9"/>
    <s v="EUR"/>
    <n v="1432479600"/>
    <n v="1428507409"/>
    <b v="0"/>
    <n v="1"/>
    <b v="0"/>
    <s v="technology/web"/>
    <n v="0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1"/>
    <n v="292"/>
    <x v="2"/>
    <s v="web"/>
  </r>
  <r>
    <n v="5"/>
    <x v="1"/>
    <x v="1"/>
    <s v="GBP"/>
    <n v="1448761744"/>
    <n v="1446166144"/>
    <b v="0"/>
    <n v="1"/>
    <b v="0"/>
    <s v="technology/web"/>
    <n v="1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21"/>
    <n v="10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0"/>
    <n v="1"/>
    <x v="2"/>
    <s v="web"/>
  </r>
  <r>
    <n v="300"/>
    <x v="1"/>
    <x v="5"/>
    <s v="CAD"/>
    <n v="1408986738"/>
    <n v="1405098738"/>
    <b v="0"/>
    <n v="1"/>
    <b v="0"/>
    <s v="technology/web"/>
    <n v="1"/>
    <n v="300"/>
    <x v="2"/>
    <s v="web"/>
  </r>
  <r>
    <n v="261"/>
    <x v="1"/>
    <x v="0"/>
    <s v="USD"/>
    <n v="1467934937"/>
    <n v="1465342937"/>
    <b v="0"/>
    <n v="3"/>
    <b v="0"/>
    <s v="technology/web"/>
    <n v="1"/>
    <n v="87"/>
    <x v="2"/>
    <s v="web"/>
  </r>
  <r>
    <n v="341"/>
    <x v="1"/>
    <x v="0"/>
    <s v="USD"/>
    <n v="1467398138"/>
    <n v="1465670138"/>
    <b v="0"/>
    <n v="9"/>
    <b v="0"/>
    <s v="technology/web"/>
    <n v="6"/>
    <n v="38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17"/>
    <n v="111"/>
    <x v="2"/>
    <s v="web"/>
  </r>
  <r>
    <n v="90"/>
    <x v="1"/>
    <x v="11"/>
    <s v="SEK"/>
    <n v="1457996400"/>
    <n v="1452842511"/>
    <b v="0"/>
    <n v="1"/>
    <b v="0"/>
    <s v="technology/web"/>
    <n v="0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0"/>
    <n v="117"/>
    <x v="2"/>
    <s v="web"/>
  </r>
  <r>
    <n v="10"/>
    <x v="1"/>
    <x v="0"/>
    <s v="USD"/>
    <n v="1441516200"/>
    <n v="1438959121"/>
    <b v="0"/>
    <n v="1"/>
    <b v="0"/>
    <s v="technology/web"/>
    <n v="0"/>
    <n v="10"/>
    <x v="2"/>
    <s v="web"/>
  </r>
  <r>
    <n v="690"/>
    <x v="1"/>
    <x v="5"/>
    <s v="CAD"/>
    <n v="1464460329"/>
    <n v="1461954729"/>
    <b v="0"/>
    <n v="9"/>
    <b v="0"/>
    <s v="technology/web"/>
    <n v="1"/>
    <n v="77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12"/>
    <n v="50"/>
    <x v="2"/>
    <s v="web"/>
  </r>
  <r>
    <n v="1"/>
    <x v="1"/>
    <x v="0"/>
    <s v="USD"/>
    <n v="1424989029"/>
    <n v="1422397029"/>
    <b v="0"/>
    <n v="1"/>
    <b v="0"/>
    <s v="technology/web"/>
    <n v="0"/>
    <n v="1"/>
    <x v="2"/>
    <s v="web"/>
  </r>
  <r>
    <n v="2"/>
    <x v="1"/>
    <x v="0"/>
    <s v="USD"/>
    <n v="1428804762"/>
    <n v="1426212762"/>
    <b v="0"/>
    <n v="1"/>
    <b v="0"/>
    <s v="technology/web"/>
    <n v="0"/>
    <n v="2"/>
    <x v="2"/>
    <s v="web"/>
  </r>
  <r>
    <n v="4"/>
    <x v="1"/>
    <x v="1"/>
    <s v="GBP"/>
    <n v="1433587620"/>
    <n v="1430996150"/>
    <b v="0"/>
    <n v="1"/>
    <b v="0"/>
    <s v="technology/web"/>
    <n v="0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0"/>
    <n v="3"/>
    <x v="2"/>
    <s v="web"/>
  </r>
  <r>
    <n v="1"/>
    <x v="1"/>
    <x v="0"/>
    <s v="USD"/>
    <n v="1413208795"/>
    <n v="1408024795"/>
    <b v="0"/>
    <n v="1"/>
    <b v="0"/>
    <s v="technology/web"/>
    <n v="0"/>
    <n v="1"/>
    <x v="2"/>
    <s v="web"/>
  </r>
  <r>
    <n v="101"/>
    <x v="0"/>
    <x v="6"/>
    <s v="EUR"/>
    <n v="1480028400"/>
    <n v="1478685915"/>
    <b v="0"/>
    <n v="2"/>
    <b v="1"/>
    <s v="technology/wearables"/>
    <n v="144"/>
    <n v="51"/>
    <x v="2"/>
    <s v="wearables"/>
  </r>
  <r>
    <n v="47665"/>
    <x v="0"/>
    <x v="0"/>
    <s v="USD"/>
    <n v="1439473248"/>
    <n v="1436881248"/>
    <b v="0"/>
    <n v="315"/>
    <b v="1"/>
    <s v="technology/wearables"/>
    <n v="119"/>
    <n v="151"/>
    <x v="2"/>
    <s v="wearables"/>
  </r>
  <r>
    <n v="292097"/>
    <x v="0"/>
    <x v="12"/>
    <s v="EUR"/>
    <n v="1439998674"/>
    <n v="1436888274"/>
    <b v="0"/>
    <n v="2174"/>
    <b v="1"/>
    <s v="technology/wearables"/>
    <n v="1460"/>
    <n v="134"/>
    <x v="2"/>
    <s v="wearables"/>
  </r>
  <r>
    <n v="26452"/>
    <x v="0"/>
    <x v="0"/>
    <s v="USD"/>
    <n v="1433085875"/>
    <n v="1428333875"/>
    <b v="0"/>
    <n v="152"/>
    <b v="1"/>
    <s v="technology/wearables"/>
    <n v="106"/>
    <n v="174"/>
    <x v="2"/>
    <s v="wearables"/>
  </r>
  <r>
    <n v="75029.48"/>
    <x v="0"/>
    <x v="0"/>
    <s v="USD"/>
    <n v="1414544400"/>
    <n v="1410883139"/>
    <b v="0"/>
    <n v="1021"/>
    <b v="1"/>
    <s v="technology/wearables"/>
    <n v="300"/>
    <n v="73"/>
    <x v="2"/>
    <s v="wearables"/>
  </r>
  <r>
    <n v="5574"/>
    <x v="0"/>
    <x v="0"/>
    <s v="USD"/>
    <n v="1470962274"/>
    <n v="1468370274"/>
    <b v="0"/>
    <n v="237"/>
    <b v="1"/>
    <s v="technology/wearables"/>
    <n v="279"/>
    <n v="24"/>
    <x v="2"/>
    <s v="wearables"/>
  </r>
  <r>
    <n v="1055.01"/>
    <x v="0"/>
    <x v="0"/>
    <s v="USD"/>
    <n v="1407788867"/>
    <n v="1405196867"/>
    <b v="0"/>
    <n v="27"/>
    <b v="1"/>
    <s v="technology/wearables"/>
    <n v="132"/>
    <n v="39"/>
    <x v="2"/>
    <s v="wearables"/>
  </r>
  <r>
    <n v="2141"/>
    <x v="0"/>
    <x v="5"/>
    <s v="CAD"/>
    <n v="1458235549"/>
    <n v="1455647149"/>
    <b v="0"/>
    <n v="17"/>
    <b v="1"/>
    <s v="technology/wearables"/>
    <n v="107"/>
    <n v="126"/>
    <x v="2"/>
    <s v="wearables"/>
  </r>
  <r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3499"/>
    <x v="0"/>
    <x v="0"/>
    <s v="USD"/>
    <n v="1410904413"/>
    <n v="1409090013"/>
    <b v="0"/>
    <n v="82"/>
    <b v="1"/>
    <s v="technology/wearables"/>
    <n v="140"/>
    <n v="43"/>
    <x v="2"/>
    <s v="wearables"/>
  </r>
  <r>
    <n v="1686"/>
    <x v="0"/>
    <x v="0"/>
    <s v="USD"/>
    <n v="1418953984"/>
    <n v="1413766384"/>
    <b v="0"/>
    <n v="48"/>
    <b v="1"/>
    <s v="technology/wearables"/>
    <n v="112"/>
    <n v="35"/>
    <x v="2"/>
    <s v="wearables"/>
  </r>
  <r>
    <n v="25132"/>
    <x v="0"/>
    <x v="0"/>
    <s v="USD"/>
    <n v="1418430311"/>
    <n v="1415838311"/>
    <b v="0"/>
    <n v="105"/>
    <b v="1"/>
    <s v="technology/wearables"/>
    <n v="101"/>
    <n v="239"/>
    <x v="2"/>
    <s v="wearables"/>
  </r>
  <r>
    <n v="3014"/>
    <x v="0"/>
    <x v="0"/>
    <s v="USD"/>
    <n v="1480613650"/>
    <n v="1478018050"/>
    <b v="0"/>
    <n v="28"/>
    <b v="1"/>
    <s v="technology/wearables"/>
    <n v="100"/>
    <n v="108"/>
    <x v="2"/>
    <s v="wearables"/>
  </r>
  <r>
    <n v="106084.5"/>
    <x v="0"/>
    <x v="0"/>
    <s v="USD"/>
    <n v="1440082240"/>
    <n v="1436885440"/>
    <b v="0"/>
    <n v="1107"/>
    <b v="1"/>
    <s v="technology/wearables"/>
    <n v="141"/>
    <n v="96"/>
    <x v="2"/>
    <s v="wearables"/>
  </r>
  <r>
    <n v="32075"/>
    <x v="0"/>
    <x v="0"/>
    <s v="USD"/>
    <n v="1436396313"/>
    <n v="1433804313"/>
    <b v="0"/>
    <n v="1013"/>
    <b v="1"/>
    <s v="technology/wearables"/>
    <n v="267"/>
    <n v="32"/>
    <x v="2"/>
    <s v="wearables"/>
  </r>
  <r>
    <n v="11751"/>
    <x v="0"/>
    <x v="0"/>
    <s v="USD"/>
    <n v="1426197512"/>
    <n v="1423609112"/>
    <b v="0"/>
    <n v="274"/>
    <b v="1"/>
    <s v="technology/wearables"/>
    <n v="147"/>
    <n v="43"/>
    <x v="2"/>
    <s v="wearables"/>
  </r>
  <r>
    <n v="10678"/>
    <x v="0"/>
    <x v="0"/>
    <s v="USD"/>
    <n v="1460917119"/>
    <n v="1455736719"/>
    <b v="0"/>
    <n v="87"/>
    <b v="1"/>
    <s v="technology/wearables"/>
    <n v="214"/>
    <n v="123"/>
    <x v="2"/>
    <s v="wearables"/>
  </r>
  <r>
    <n v="18855"/>
    <x v="0"/>
    <x v="0"/>
    <s v="USD"/>
    <n v="1450901872"/>
    <n v="1448309872"/>
    <b v="0"/>
    <n v="99"/>
    <b v="1"/>
    <s v="technology/wearables"/>
    <n v="126"/>
    <n v="190"/>
    <x v="2"/>
    <s v="wearables"/>
  </r>
  <r>
    <n v="30177"/>
    <x v="0"/>
    <x v="0"/>
    <s v="USD"/>
    <n v="1437933600"/>
    <n v="1435117889"/>
    <b v="0"/>
    <n v="276"/>
    <b v="1"/>
    <s v="technology/wearables"/>
    <n v="104"/>
    <n v="109"/>
    <x v="2"/>
    <s v="wearables"/>
  </r>
  <r>
    <n v="3017"/>
    <x v="0"/>
    <x v="0"/>
    <s v="USD"/>
    <n v="1440339295"/>
    <n v="1437747295"/>
    <b v="0"/>
    <n v="21"/>
    <b v="1"/>
    <s v="technology/wearables"/>
    <n v="101"/>
    <n v="144"/>
    <x v="2"/>
    <s v="wearables"/>
  </r>
  <r>
    <n v="1529"/>
    <x v="2"/>
    <x v="0"/>
    <s v="USD"/>
    <n v="1415558879"/>
    <n v="1412963279"/>
    <b v="0"/>
    <n v="18"/>
    <b v="0"/>
    <s v="technology/wearables"/>
    <n v="3"/>
    <n v="85"/>
    <x v="2"/>
    <s v="wearables"/>
  </r>
  <r>
    <n v="95"/>
    <x v="2"/>
    <x v="0"/>
    <s v="USD"/>
    <n v="1477236559"/>
    <n v="1474644559"/>
    <b v="0"/>
    <n v="9"/>
    <b v="0"/>
    <s v="technology/wearables"/>
    <n v="1"/>
    <n v="11"/>
    <x v="2"/>
    <s v="wearables"/>
  </r>
  <r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904"/>
    <x v="2"/>
    <x v="0"/>
    <s v="USD"/>
    <n v="1428940775"/>
    <n v="1426348775"/>
    <b v="0"/>
    <n v="29"/>
    <b v="0"/>
    <s v="technology/wearables"/>
    <n v="8"/>
    <n v="31"/>
    <x v="2"/>
    <s v="wearables"/>
  </r>
  <r>
    <n v="1864"/>
    <x v="2"/>
    <x v="0"/>
    <s v="USD"/>
    <n v="1484327061"/>
    <n v="1479143061"/>
    <b v="0"/>
    <n v="12"/>
    <b v="0"/>
    <s v="technology/wearables"/>
    <n v="19"/>
    <n v="155"/>
    <x v="2"/>
    <s v="wearables"/>
  </r>
  <r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5010"/>
    <x v="2"/>
    <x v="13"/>
    <s v="EUR"/>
    <n v="1477731463"/>
    <n v="1474275463"/>
    <b v="0"/>
    <n v="28"/>
    <b v="0"/>
    <s v="technology/wearables"/>
    <n v="10"/>
    <n v="179"/>
    <x v="2"/>
    <s v="wearables"/>
  </r>
  <r>
    <n v="684"/>
    <x v="2"/>
    <x v="0"/>
    <s v="USD"/>
    <n v="1431374222"/>
    <n v="1427486222"/>
    <b v="0"/>
    <n v="25"/>
    <b v="0"/>
    <s v="technology/wearables"/>
    <n v="5"/>
    <n v="27"/>
    <x v="2"/>
    <s v="wearables"/>
  </r>
  <r>
    <n v="43015"/>
    <x v="2"/>
    <x v="11"/>
    <s v="SEK"/>
    <n v="1467817258"/>
    <n v="1465225258"/>
    <b v="0"/>
    <n v="28"/>
    <b v="0"/>
    <s v="technology/wearables"/>
    <n v="22"/>
    <n v="1536"/>
    <x v="2"/>
    <s v="wearables"/>
  </r>
  <r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11828"/>
    <x v="2"/>
    <x v="0"/>
    <s v="USD"/>
    <n v="1421208000"/>
    <n v="1418315852"/>
    <b v="0"/>
    <n v="15"/>
    <b v="0"/>
    <s v="technology/wearables"/>
    <n v="39"/>
    <n v="789"/>
    <x v="2"/>
    <s v="wearables"/>
  </r>
  <r>
    <n v="10814"/>
    <x v="2"/>
    <x v="0"/>
    <s v="USD"/>
    <n v="1420088340"/>
    <n v="1417410964"/>
    <b v="0"/>
    <n v="215"/>
    <b v="0"/>
    <s v="technology/wearables"/>
    <n v="22"/>
    <n v="50"/>
    <x v="2"/>
    <s v="wearables"/>
  </r>
  <r>
    <n v="205"/>
    <x v="2"/>
    <x v="0"/>
    <s v="USD"/>
    <n v="1409602217"/>
    <n v="1405714217"/>
    <b v="0"/>
    <n v="3"/>
    <b v="0"/>
    <s v="technology/wearables"/>
    <n v="0"/>
    <n v="68"/>
    <x v="2"/>
    <s v="wearables"/>
  </r>
  <r>
    <n v="15"/>
    <x v="2"/>
    <x v="0"/>
    <s v="USD"/>
    <n v="1407811627"/>
    <n v="1402627627"/>
    <b v="0"/>
    <n v="2"/>
    <b v="0"/>
    <s v="technology/wearables"/>
    <n v="0"/>
    <n v="8"/>
    <x v="2"/>
    <s v="wearables"/>
  </r>
  <r>
    <n v="891"/>
    <x v="2"/>
    <x v="0"/>
    <s v="USD"/>
    <n v="1420095540"/>
    <n v="1417558804"/>
    <b v="0"/>
    <n v="26"/>
    <b v="0"/>
    <s v="technology/wearables"/>
    <n v="15"/>
    <n v="34"/>
    <x v="2"/>
    <s v="wearables"/>
  </r>
  <r>
    <n v="1471"/>
    <x v="2"/>
    <x v="5"/>
    <s v="CAD"/>
    <n v="1423333581"/>
    <n v="1420741581"/>
    <b v="0"/>
    <n v="24"/>
    <b v="0"/>
    <s v="technology/wearables"/>
    <n v="1"/>
    <n v="61"/>
    <x v="2"/>
    <s v="wearables"/>
  </r>
  <r>
    <n v="12792"/>
    <x v="2"/>
    <x v="13"/>
    <s v="EUR"/>
    <n v="1467106895"/>
    <n v="1463218895"/>
    <b v="0"/>
    <n v="96"/>
    <b v="0"/>
    <s v="technology/wearables"/>
    <n v="26"/>
    <n v="133"/>
    <x v="2"/>
    <s v="wearables"/>
  </r>
  <r>
    <n v="1108"/>
    <x v="2"/>
    <x v="0"/>
    <s v="USD"/>
    <n v="1463821338"/>
    <n v="1461229338"/>
    <b v="0"/>
    <n v="17"/>
    <b v="0"/>
    <s v="technology/wearables"/>
    <n v="4"/>
    <n v="65"/>
    <x v="2"/>
    <s v="wearables"/>
  </r>
  <r>
    <n v="8827"/>
    <x v="2"/>
    <x v="0"/>
    <s v="USD"/>
    <n v="1472920909"/>
    <n v="1467736909"/>
    <b v="0"/>
    <n v="94"/>
    <b v="0"/>
    <s v="technology/wearables"/>
    <n v="15"/>
    <n v="94"/>
    <x v="2"/>
    <s v="wearables"/>
  </r>
  <r>
    <n v="19434"/>
    <x v="2"/>
    <x v="0"/>
    <s v="USD"/>
    <n v="1410955331"/>
    <n v="1407931331"/>
    <b v="0"/>
    <n v="129"/>
    <b v="0"/>
    <s v="technology/wearables"/>
    <n v="26"/>
    <n v="151"/>
    <x v="2"/>
    <s v="wearables"/>
  </r>
  <r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53"/>
    <x v="2"/>
    <x v="0"/>
    <s v="USD"/>
    <n v="1489512122"/>
    <n v="1486923722"/>
    <b v="0"/>
    <n v="4"/>
    <b v="0"/>
    <s v="technology/wearables"/>
    <n v="0"/>
    <n v="13"/>
    <x v="2"/>
    <s v="wearables"/>
  </r>
  <r>
    <n v="298"/>
    <x v="2"/>
    <x v="0"/>
    <s v="USD"/>
    <n v="1477949764"/>
    <n v="1474493764"/>
    <b v="0"/>
    <n v="3"/>
    <b v="0"/>
    <s v="technology/wearables"/>
    <n v="1"/>
    <n v="99"/>
    <x v="2"/>
    <s v="wearables"/>
  </r>
  <r>
    <n v="23948"/>
    <x v="2"/>
    <x v="0"/>
    <s v="USD"/>
    <n v="1406257200"/>
    <n v="1403176891"/>
    <b v="0"/>
    <n v="135"/>
    <b v="0"/>
    <s v="technology/wearables"/>
    <n v="7"/>
    <n v="177"/>
    <x v="2"/>
    <s v="wearables"/>
  </r>
  <r>
    <n v="553"/>
    <x v="2"/>
    <x v="0"/>
    <s v="USD"/>
    <n v="1421095672"/>
    <n v="1417207672"/>
    <b v="0"/>
    <n v="10"/>
    <b v="0"/>
    <s v="technology/wearables"/>
    <n v="28"/>
    <n v="55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4"/>
    <n v="592"/>
    <x v="2"/>
    <s v="wearables"/>
  </r>
  <r>
    <n v="14598"/>
    <x v="2"/>
    <x v="0"/>
    <s v="USD"/>
    <n v="1444876253"/>
    <n v="1442284253"/>
    <b v="0"/>
    <n v="36"/>
    <b v="0"/>
    <s v="technology/wearables"/>
    <n v="73"/>
    <n v="406"/>
    <x v="2"/>
    <s v="wearables"/>
  </r>
  <r>
    <n v="115297.5"/>
    <x v="2"/>
    <x v="0"/>
    <s v="USD"/>
    <n v="1481173140"/>
    <n v="1478016097"/>
    <b v="0"/>
    <n v="336"/>
    <b v="0"/>
    <s v="technology/wearables"/>
    <n v="58"/>
    <n v="343"/>
    <x v="2"/>
    <s v="wearables"/>
  </r>
  <r>
    <n v="2468"/>
    <x v="2"/>
    <x v="0"/>
    <s v="USD"/>
    <n v="1473400800"/>
    <n v="1469718841"/>
    <b v="0"/>
    <n v="34"/>
    <b v="0"/>
    <s v="technology/wearables"/>
    <n v="12"/>
    <n v="73"/>
    <x v="2"/>
    <s v="wearables"/>
  </r>
  <r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1306"/>
    <x v="2"/>
    <x v="1"/>
    <s v="GBP"/>
    <n v="1482397263"/>
    <n v="1479805263"/>
    <b v="0"/>
    <n v="201"/>
    <b v="0"/>
    <s v="technology/wearables"/>
    <n v="7"/>
    <n v="6"/>
    <x v="2"/>
    <s v="wearables"/>
  </r>
  <r>
    <n v="35338"/>
    <x v="2"/>
    <x v="0"/>
    <s v="USD"/>
    <n v="1430421827"/>
    <n v="1427829827"/>
    <b v="0"/>
    <n v="296"/>
    <b v="0"/>
    <s v="technology/wearables"/>
    <n v="35"/>
    <n v="119"/>
    <x v="2"/>
    <s v="wearables"/>
  </r>
  <r>
    <n v="590"/>
    <x v="2"/>
    <x v="0"/>
    <s v="USD"/>
    <n v="1485964559"/>
    <n v="1483372559"/>
    <b v="0"/>
    <n v="7"/>
    <b v="0"/>
    <s v="technology/wearables"/>
    <n v="0"/>
    <n v="84"/>
    <x v="2"/>
    <s v="wearables"/>
  </r>
  <r>
    <n v="636"/>
    <x v="2"/>
    <x v="0"/>
    <s v="USD"/>
    <n v="1414758620"/>
    <n v="1412166620"/>
    <b v="0"/>
    <n v="7"/>
    <b v="0"/>
    <s v="technology/wearables"/>
    <n v="1"/>
    <n v="91"/>
    <x v="2"/>
    <s v="wearables"/>
  </r>
  <r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2319"/>
    <x v="2"/>
    <x v="12"/>
    <s v="EUR"/>
    <n v="1454502789"/>
    <n v="1453206789"/>
    <b v="0"/>
    <n v="114"/>
    <b v="0"/>
    <s v="technology/wearables"/>
    <n v="46"/>
    <n v="20"/>
    <x v="2"/>
    <s v="wearables"/>
  </r>
  <r>
    <n v="15390"/>
    <x v="2"/>
    <x v="0"/>
    <s v="USD"/>
    <n v="1411005600"/>
    <n v="1408141245"/>
    <b v="0"/>
    <n v="29"/>
    <b v="0"/>
    <s v="technology/wearables"/>
    <n v="15"/>
    <n v="531"/>
    <x v="2"/>
    <s v="wearables"/>
  </r>
  <r>
    <n v="107148.74"/>
    <x v="2"/>
    <x v="0"/>
    <s v="USD"/>
    <n v="1385136000"/>
    <n v="1381923548"/>
    <b v="0"/>
    <n v="890"/>
    <b v="0"/>
    <s v="technology/wearables"/>
    <n v="82"/>
    <n v="120"/>
    <x v="2"/>
    <s v="wearables"/>
  </r>
  <r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6118"/>
    <x v="2"/>
    <x v="1"/>
    <s v="GBP"/>
    <n v="1406130880"/>
    <n v="1403538880"/>
    <b v="0"/>
    <n v="21"/>
    <b v="0"/>
    <s v="technology/wearables"/>
    <n v="27"/>
    <n v="291"/>
    <x v="2"/>
    <s v="wearables"/>
  </r>
  <r>
    <n v="4622.01"/>
    <x v="2"/>
    <x v="0"/>
    <s v="USD"/>
    <n v="1480011987"/>
    <n v="1477416387"/>
    <b v="0"/>
    <n v="37"/>
    <b v="0"/>
    <s v="technology/wearables"/>
    <n v="31"/>
    <n v="125"/>
    <x v="2"/>
    <s v="wearables"/>
  </r>
  <r>
    <n v="837"/>
    <x v="2"/>
    <x v="0"/>
    <s v="USD"/>
    <n v="1485905520"/>
    <n v="1481150949"/>
    <b v="0"/>
    <n v="7"/>
    <b v="0"/>
    <s v="technology/wearables"/>
    <n v="6"/>
    <n v="120"/>
    <x v="2"/>
    <s v="wearables"/>
  </r>
  <r>
    <n v="481"/>
    <x v="2"/>
    <x v="5"/>
    <s v="CAD"/>
    <n v="1487565468"/>
    <n v="1482381468"/>
    <b v="0"/>
    <n v="4"/>
    <b v="0"/>
    <s v="technology/wearables"/>
    <n v="1"/>
    <n v="120"/>
    <x v="2"/>
    <s v="wearables"/>
  </r>
  <r>
    <n v="977"/>
    <x v="2"/>
    <x v="9"/>
    <s v="EUR"/>
    <n v="1484999278"/>
    <n v="1482407278"/>
    <b v="0"/>
    <n v="5"/>
    <b v="0"/>
    <s v="technology/wearables"/>
    <n v="1"/>
    <n v="195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79"/>
    <n v="118"/>
    <x v="2"/>
    <s v="wearables"/>
  </r>
  <r>
    <n v="8837"/>
    <x v="2"/>
    <x v="1"/>
    <s v="GBP"/>
    <n v="1410616600"/>
    <n v="1405432600"/>
    <b v="0"/>
    <n v="369"/>
    <b v="0"/>
    <s v="technology/wearables"/>
    <n v="22"/>
    <n v="24"/>
    <x v="2"/>
    <s v="wearables"/>
  </r>
  <r>
    <n v="61"/>
    <x v="2"/>
    <x v="0"/>
    <s v="USD"/>
    <n v="1417741159"/>
    <n v="1415149159"/>
    <b v="0"/>
    <n v="2"/>
    <b v="0"/>
    <s v="technology/wearables"/>
    <n v="0"/>
    <n v="31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34"/>
    <n v="100"/>
    <x v="2"/>
    <s v="wearables"/>
  </r>
  <r>
    <n v="105"/>
    <x v="2"/>
    <x v="0"/>
    <s v="USD"/>
    <n v="1455466832"/>
    <n v="1452874832"/>
    <b v="0"/>
    <n v="4"/>
    <b v="0"/>
    <s v="technology/wearables"/>
    <n v="0"/>
    <n v="26"/>
    <x v="2"/>
    <s v="wearables"/>
  </r>
  <r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2249"/>
    <x v="2"/>
    <x v="0"/>
    <s v="USD"/>
    <n v="1488308082"/>
    <n v="1483124082"/>
    <b v="0"/>
    <n v="28"/>
    <b v="0"/>
    <s v="technology/wearables"/>
    <n v="15"/>
    <n v="80"/>
    <x v="2"/>
    <s v="wearables"/>
  </r>
  <r>
    <n v="1389"/>
    <x v="2"/>
    <x v="0"/>
    <s v="USD"/>
    <n v="1446693040"/>
    <n v="1443233440"/>
    <b v="0"/>
    <n v="12"/>
    <b v="0"/>
    <s v="technology/wearables"/>
    <n v="5"/>
    <n v="116"/>
    <x v="2"/>
    <s v="wearables"/>
  </r>
  <r>
    <n v="715"/>
    <x v="2"/>
    <x v="0"/>
    <s v="USD"/>
    <n v="1417392000"/>
    <n v="1414511307"/>
    <b v="0"/>
    <n v="16"/>
    <b v="0"/>
    <s v="technology/wearables"/>
    <n v="10"/>
    <n v="45"/>
    <x v="2"/>
    <s v="wearables"/>
  </r>
  <r>
    <n v="305"/>
    <x v="2"/>
    <x v="0"/>
    <s v="USD"/>
    <n v="1409949002"/>
    <n v="1407357002"/>
    <b v="0"/>
    <n v="4"/>
    <b v="0"/>
    <s v="technology/wearables"/>
    <n v="0"/>
    <n v="76"/>
    <x v="2"/>
    <s v="wearables"/>
  </r>
  <r>
    <n v="90"/>
    <x v="2"/>
    <x v="0"/>
    <s v="USD"/>
    <n v="1487397540"/>
    <n v="1484684247"/>
    <b v="0"/>
    <n v="4"/>
    <b v="0"/>
    <s v="technology/wearables"/>
    <n v="1"/>
    <n v="23"/>
    <x v="2"/>
    <s v="wearables"/>
  </r>
  <r>
    <n v="194"/>
    <x v="2"/>
    <x v="0"/>
    <s v="USD"/>
    <n v="1456189076"/>
    <n v="1454979476"/>
    <b v="0"/>
    <n v="10"/>
    <b v="0"/>
    <s v="technology/wearables"/>
    <n v="1"/>
    <n v="19"/>
    <x v="2"/>
    <s v="wearables"/>
  </r>
  <r>
    <n v="2735"/>
    <x v="0"/>
    <x v="0"/>
    <s v="USD"/>
    <n v="1327851291"/>
    <n v="1325432091"/>
    <b v="0"/>
    <n v="41"/>
    <b v="1"/>
    <s v="publishing/nonfiction"/>
    <n v="144"/>
    <n v="67"/>
    <x v="3"/>
    <s v="nonfiction"/>
  </r>
  <r>
    <n v="10013"/>
    <x v="0"/>
    <x v="0"/>
    <s v="USD"/>
    <n v="1406900607"/>
    <n v="1403012607"/>
    <b v="0"/>
    <n v="119"/>
    <b v="1"/>
    <s v="publishing/nonfiction"/>
    <n v="122"/>
    <n v="84"/>
    <x v="3"/>
    <s v="nonfiction"/>
  </r>
  <r>
    <n v="33006"/>
    <x v="0"/>
    <x v="0"/>
    <s v="USD"/>
    <n v="1333909178"/>
    <n v="1331320778"/>
    <b v="0"/>
    <n v="153"/>
    <b v="1"/>
    <s v="publishing/nonfiction"/>
    <n v="132"/>
    <n v="216"/>
    <x v="3"/>
    <s v="nonfiction"/>
  </r>
  <r>
    <n v="5469"/>
    <x v="0"/>
    <x v="0"/>
    <s v="USD"/>
    <n v="1438228740"/>
    <n v="1435606549"/>
    <b v="0"/>
    <n v="100"/>
    <b v="1"/>
    <s v="publishing/nonfiction"/>
    <n v="109"/>
    <n v="55"/>
    <x v="3"/>
    <s v="nonfiction"/>
  </r>
  <r>
    <n v="7383.01"/>
    <x v="0"/>
    <x v="0"/>
    <s v="USD"/>
    <n v="1309447163"/>
    <n v="1306855163"/>
    <b v="0"/>
    <n v="143"/>
    <b v="1"/>
    <s v="publishing/nonfiction"/>
    <n v="105"/>
    <n v="52"/>
    <x v="3"/>
    <s v="nonfiction"/>
  </r>
  <r>
    <n v="20070"/>
    <x v="0"/>
    <x v="0"/>
    <s v="USD"/>
    <n v="1450018912"/>
    <n v="1447426912"/>
    <b v="0"/>
    <n v="140"/>
    <b v="1"/>
    <s v="publishing/nonfiction"/>
    <n v="100"/>
    <n v="143"/>
    <x v="3"/>
    <s v="nonfiction"/>
  </r>
  <r>
    <n v="2535"/>
    <x v="0"/>
    <x v="0"/>
    <s v="USD"/>
    <n v="1365728487"/>
    <n v="1363136487"/>
    <b v="0"/>
    <n v="35"/>
    <b v="1"/>
    <s v="publishing/nonfiction"/>
    <n v="101"/>
    <n v="72"/>
    <x v="3"/>
    <s v="nonfiction"/>
  </r>
  <r>
    <n v="5443"/>
    <x v="0"/>
    <x v="0"/>
    <s v="USD"/>
    <n v="1358198400"/>
    <n v="1354580949"/>
    <b v="0"/>
    <n v="149"/>
    <b v="1"/>
    <s v="publishing/nonfiction"/>
    <n v="156"/>
    <n v="37"/>
    <x v="3"/>
    <s v="nonfiction"/>
  </r>
  <r>
    <n v="7917.45"/>
    <x v="0"/>
    <x v="0"/>
    <s v="USD"/>
    <n v="1313957157"/>
    <n v="1310069157"/>
    <b v="0"/>
    <n v="130"/>
    <b v="1"/>
    <s v="publishing/nonfiction"/>
    <n v="106"/>
    <n v="61"/>
    <x v="3"/>
    <s v="nonfiction"/>
  </r>
  <r>
    <n v="5226"/>
    <x v="0"/>
    <x v="0"/>
    <s v="USD"/>
    <n v="1348028861"/>
    <n v="1342844861"/>
    <b v="0"/>
    <n v="120"/>
    <b v="1"/>
    <s v="publishing/nonfiction"/>
    <n v="131"/>
    <n v="44"/>
    <x v="3"/>
    <s v="nonfiction"/>
  </r>
  <r>
    <n v="26438"/>
    <x v="0"/>
    <x v="0"/>
    <s v="USD"/>
    <n v="1323280391"/>
    <n v="1320688391"/>
    <b v="0"/>
    <n v="265"/>
    <b v="1"/>
    <s v="publishing/nonfiction"/>
    <n v="132"/>
    <n v="100"/>
    <x v="3"/>
    <s v="nonfiction"/>
  </r>
  <r>
    <n v="6300"/>
    <x v="0"/>
    <x v="0"/>
    <s v="USD"/>
    <n v="1327212000"/>
    <n v="1322852747"/>
    <b v="0"/>
    <n v="71"/>
    <b v="1"/>
    <s v="publishing/nonfiction"/>
    <n v="126"/>
    <n v="89"/>
    <x v="3"/>
    <s v="nonfiction"/>
  </r>
  <r>
    <n v="64"/>
    <x v="0"/>
    <x v="1"/>
    <s v="GBP"/>
    <n v="1380449461"/>
    <n v="1375265461"/>
    <b v="0"/>
    <n v="13"/>
    <b v="1"/>
    <s v="publishing/nonfiction"/>
    <n v="160"/>
    <n v="5"/>
    <x v="3"/>
    <s v="nonfiction"/>
  </r>
  <r>
    <n v="3012"/>
    <x v="0"/>
    <x v="1"/>
    <s v="GBP"/>
    <n v="1387533892"/>
    <n v="1384941892"/>
    <b v="0"/>
    <n v="169"/>
    <b v="1"/>
    <s v="publishing/nonfiction"/>
    <n v="120"/>
    <n v="18"/>
    <x v="3"/>
    <s v="nonfiction"/>
  </r>
  <r>
    <n v="10670"/>
    <x v="0"/>
    <x v="5"/>
    <s v="CAD"/>
    <n v="1431147600"/>
    <n v="1428465420"/>
    <b v="0"/>
    <n v="57"/>
    <b v="1"/>
    <s v="publishing/nonfiction"/>
    <n v="126"/>
    <n v="187"/>
    <x v="3"/>
    <s v="nonfiction"/>
  </r>
  <r>
    <n v="53771"/>
    <x v="0"/>
    <x v="0"/>
    <s v="USD"/>
    <n v="1417653540"/>
    <n v="1414975346"/>
    <b v="0"/>
    <n v="229"/>
    <b v="1"/>
    <s v="publishing/nonfiction"/>
    <n v="114"/>
    <n v="235"/>
    <x v="3"/>
    <s v="nonfiction"/>
  </r>
  <r>
    <n v="11345"/>
    <x v="0"/>
    <x v="0"/>
    <s v="USD"/>
    <n v="1385009940"/>
    <n v="1383327440"/>
    <b v="0"/>
    <n v="108"/>
    <b v="1"/>
    <s v="publishing/nonfiction"/>
    <n v="315"/>
    <n v="105"/>
    <x v="3"/>
    <s v="nonfiction"/>
  </r>
  <r>
    <n v="6120"/>
    <x v="0"/>
    <x v="0"/>
    <s v="USD"/>
    <n v="1392408000"/>
    <n v="1390890987"/>
    <b v="0"/>
    <n v="108"/>
    <b v="1"/>
    <s v="publishing/nonfiction"/>
    <n v="122"/>
    <n v="57"/>
    <x v="3"/>
    <s v="nonfiction"/>
  </r>
  <r>
    <n v="1601"/>
    <x v="0"/>
    <x v="0"/>
    <s v="USD"/>
    <n v="1417409940"/>
    <n v="1414765794"/>
    <b v="0"/>
    <n v="41"/>
    <b v="1"/>
    <s v="publishing/nonfiction"/>
    <n v="107"/>
    <n v="39"/>
    <x v="3"/>
    <s v="nonfiction"/>
  </r>
  <r>
    <n v="9500"/>
    <x v="0"/>
    <x v="0"/>
    <s v="USD"/>
    <n v="1407758629"/>
    <n v="1404907429"/>
    <b v="0"/>
    <n v="139"/>
    <b v="1"/>
    <s v="publishing/nonfiction"/>
    <n v="158"/>
    <n v="68"/>
    <x v="3"/>
    <s v="nonfiction"/>
  </r>
  <r>
    <n v="3222"/>
    <x v="0"/>
    <x v="0"/>
    <s v="USD"/>
    <n v="1434857482"/>
    <n v="1433647882"/>
    <b v="0"/>
    <n v="19"/>
    <b v="1"/>
    <s v="publishing/nonfiction"/>
    <n v="107"/>
    <n v="170"/>
    <x v="3"/>
    <s v="nonfiction"/>
  </r>
  <r>
    <n v="13293.8"/>
    <x v="0"/>
    <x v="0"/>
    <s v="USD"/>
    <n v="1370964806"/>
    <n v="1367940806"/>
    <b v="0"/>
    <n v="94"/>
    <b v="1"/>
    <s v="publishing/nonfiction"/>
    <n v="102"/>
    <n v="141"/>
    <x v="3"/>
    <s v="nonfiction"/>
  </r>
  <r>
    <n v="1550"/>
    <x v="0"/>
    <x v="0"/>
    <s v="USD"/>
    <n v="1395435712"/>
    <n v="1392847312"/>
    <b v="0"/>
    <n v="23"/>
    <b v="1"/>
    <s v="publishing/nonfiction"/>
    <n v="111"/>
    <n v="67"/>
    <x v="3"/>
    <s v="nonfiction"/>
  </r>
  <r>
    <n v="814"/>
    <x v="0"/>
    <x v="0"/>
    <s v="USD"/>
    <n v="1334610000"/>
    <n v="1332435685"/>
    <b v="0"/>
    <n v="15"/>
    <b v="1"/>
    <s v="publishing/nonfiction"/>
    <n v="148"/>
    <n v="54"/>
    <x v="3"/>
    <s v="nonfiction"/>
  </r>
  <r>
    <n v="5116"/>
    <x v="0"/>
    <x v="0"/>
    <s v="USD"/>
    <n v="1355439503"/>
    <n v="1352847503"/>
    <b v="0"/>
    <n v="62"/>
    <b v="1"/>
    <s v="publishing/nonfiction"/>
    <n v="102"/>
    <n v="83"/>
    <x v="3"/>
    <s v="nonfiction"/>
  </r>
  <r>
    <n v="3976"/>
    <x v="0"/>
    <x v="0"/>
    <s v="USD"/>
    <n v="1367588645"/>
    <n v="1364996645"/>
    <b v="0"/>
    <n v="74"/>
    <b v="1"/>
    <s v="publishing/nonfiction"/>
    <n v="179"/>
    <n v="54"/>
    <x v="3"/>
    <s v="nonfiction"/>
  </r>
  <r>
    <n v="3318"/>
    <x v="0"/>
    <x v="0"/>
    <s v="USD"/>
    <n v="1348372740"/>
    <n v="1346806909"/>
    <b v="0"/>
    <n v="97"/>
    <b v="1"/>
    <s v="publishing/nonfiction"/>
    <n v="111"/>
    <n v="34"/>
    <x v="3"/>
    <s v="nonfiction"/>
  </r>
  <r>
    <n v="7003"/>
    <x v="0"/>
    <x v="9"/>
    <s v="EUR"/>
    <n v="1421319240"/>
    <n v="1418649019"/>
    <b v="0"/>
    <n v="55"/>
    <b v="1"/>
    <s v="publishing/nonfiction"/>
    <n v="100"/>
    <n v="127"/>
    <x v="3"/>
    <s v="nonfiction"/>
  </r>
  <r>
    <n v="2005"/>
    <x v="0"/>
    <x v="0"/>
    <s v="USD"/>
    <n v="1407701966"/>
    <n v="1405109966"/>
    <b v="0"/>
    <n v="44"/>
    <b v="1"/>
    <s v="publishing/nonfiction"/>
    <n v="100"/>
    <n v="46"/>
    <x v="3"/>
    <s v="nonfiction"/>
  </r>
  <r>
    <n v="10556"/>
    <x v="0"/>
    <x v="0"/>
    <s v="USD"/>
    <n v="1485642930"/>
    <n v="1483050930"/>
    <b v="0"/>
    <n v="110"/>
    <b v="1"/>
    <s v="publishing/nonfiction"/>
    <n v="106"/>
    <n v="96"/>
    <x v="3"/>
    <s v="nonfiction"/>
  </r>
  <r>
    <n v="4559"/>
    <x v="0"/>
    <x v="0"/>
    <s v="USD"/>
    <n v="1361739872"/>
    <n v="1359147872"/>
    <b v="0"/>
    <n v="59"/>
    <b v="1"/>
    <s v="publishing/nonfiction"/>
    <n v="103"/>
    <n v="77"/>
    <x v="3"/>
    <s v="nonfiction"/>
  </r>
  <r>
    <n v="3555"/>
    <x v="0"/>
    <x v="0"/>
    <s v="USD"/>
    <n v="1312470475"/>
    <n v="1308496075"/>
    <b v="0"/>
    <n v="62"/>
    <b v="1"/>
    <s v="publishing/nonfiction"/>
    <n v="119"/>
    <n v="57"/>
    <x v="3"/>
    <s v="nonfiction"/>
  </r>
  <r>
    <n v="5585"/>
    <x v="0"/>
    <x v="2"/>
    <s v="AUD"/>
    <n v="1476615600"/>
    <n v="1474884417"/>
    <b v="0"/>
    <n v="105"/>
    <b v="1"/>
    <s v="publishing/nonfiction"/>
    <n v="112"/>
    <n v="53"/>
    <x v="3"/>
    <s v="nonfiction"/>
  </r>
  <r>
    <n v="12800"/>
    <x v="0"/>
    <x v="0"/>
    <s v="USD"/>
    <n v="1423922991"/>
    <n v="1421330991"/>
    <b v="0"/>
    <n v="26"/>
    <b v="1"/>
    <s v="publishing/nonfiction"/>
    <n v="128"/>
    <n v="492"/>
    <x v="3"/>
    <s v="nonfiction"/>
  </r>
  <r>
    <n v="2075"/>
    <x v="0"/>
    <x v="0"/>
    <s v="USD"/>
    <n v="1357408721"/>
    <n v="1354816721"/>
    <b v="0"/>
    <n v="49"/>
    <b v="1"/>
    <s v="publishing/nonfiction"/>
    <n v="104"/>
    <n v="42"/>
    <x v="3"/>
    <s v="nonfiction"/>
  </r>
  <r>
    <n v="2547.69"/>
    <x v="0"/>
    <x v="0"/>
    <s v="USD"/>
    <n v="1369010460"/>
    <n v="1366381877"/>
    <b v="0"/>
    <n v="68"/>
    <b v="1"/>
    <s v="publishing/nonfiction"/>
    <n v="102"/>
    <n v="37"/>
    <x v="3"/>
    <s v="nonfiction"/>
  </r>
  <r>
    <n v="824"/>
    <x v="0"/>
    <x v="0"/>
    <s v="USD"/>
    <n v="1303147459"/>
    <n v="1297880659"/>
    <b v="0"/>
    <n v="22"/>
    <b v="1"/>
    <s v="publishing/nonfiction"/>
    <n v="118"/>
    <n v="37"/>
    <x v="3"/>
    <s v="nonfiction"/>
  </r>
  <r>
    <n v="595"/>
    <x v="0"/>
    <x v="0"/>
    <s v="USD"/>
    <n v="1354756714"/>
    <n v="1353547114"/>
    <b v="0"/>
    <n v="18"/>
    <b v="1"/>
    <s v="publishing/nonfiction"/>
    <n v="238"/>
    <n v="33"/>
    <x v="3"/>
    <s v="nonfiction"/>
  </r>
  <r>
    <n v="2550"/>
    <x v="0"/>
    <x v="0"/>
    <s v="USD"/>
    <n v="1286568268"/>
    <n v="1283976268"/>
    <b v="0"/>
    <n v="19"/>
    <b v="1"/>
    <s v="publishing/nonfiction"/>
    <n v="102"/>
    <n v="134"/>
    <x v="3"/>
    <s v="nonfiction"/>
  </r>
  <r>
    <n v="5096"/>
    <x v="0"/>
    <x v="1"/>
    <s v="GBP"/>
    <n v="1404892539"/>
    <n v="1401436539"/>
    <b v="0"/>
    <n v="99"/>
    <b v="1"/>
    <s v="publishing/nonfiction"/>
    <n v="102"/>
    <n v="51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5"/>
    <n v="39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0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36"/>
    <n v="5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41"/>
    <n v="32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3598"/>
    <x v="2"/>
    <x v="0"/>
    <s v="USD"/>
    <n v="1444539600"/>
    <n v="1441297645"/>
    <b v="0"/>
    <n v="57"/>
    <b v="0"/>
    <s v="publishing/fiction"/>
    <n v="51"/>
    <n v="63"/>
    <x v="3"/>
    <s v="fiction"/>
  </r>
  <r>
    <n v="21"/>
    <x v="2"/>
    <x v="0"/>
    <s v="USD"/>
    <n v="1375313577"/>
    <n v="1372721577"/>
    <b v="0"/>
    <n v="3"/>
    <b v="0"/>
    <s v="publishing/fiction"/>
    <n v="1"/>
    <n v="7"/>
    <x v="3"/>
    <s v="fiction"/>
  </r>
  <r>
    <n v="2"/>
    <x v="2"/>
    <x v="0"/>
    <s v="USD"/>
    <n v="1398876680"/>
    <n v="1396284680"/>
    <b v="0"/>
    <n v="1"/>
    <b v="0"/>
    <s v="publishing/fiction"/>
    <n v="0"/>
    <n v="2"/>
    <x v="3"/>
    <s v="fiction"/>
  </r>
  <r>
    <n v="400"/>
    <x v="2"/>
    <x v="0"/>
    <s v="USD"/>
    <n v="1287115200"/>
    <n v="1284567905"/>
    <b v="0"/>
    <n v="6"/>
    <b v="0"/>
    <s v="publishing/fiction"/>
    <n v="3"/>
    <n v="67"/>
    <x v="3"/>
    <s v="fiction"/>
  </r>
  <r>
    <n v="1040"/>
    <x v="0"/>
    <x v="0"/>
    <s v="USD"/>
    <n v="1304439025"/>
    <n v="1301847025"/>
    <b v="0"/>
    <n v="27"/>
    <b v="1"/>
    <s v="music/rock"/>
    <n v="104"/>
    <n v="39"/>
    <x v="4"/>
    <s v="rock"/>
  </r>
  <r>
    <n v="1065.23"/>
    <x v="0"/>
    <x v="0"/>
    <s v="USD"/>
    <n v="1370649674"/>
    <n v="1368057674"/>
    <b v="0"/>
    <n v="25"/>
    <b v="1"/>
    <s v="music/rock"/>
    <n v="133"/>
    <n v="43"/>
    <x v="4"/>
    <s v="rock"/>
  </r>
  <r>
    <n v="700"/>
    <x v="0"/>
    <x v="0"/>
    <s v="USD"/>
    <n v="1345918302"/>
    <n v="1343326302"/>
    <b v="0"/>
    <n v="14"/>
    <b v="1"/>
    <s v="music/rock"/>
    <n v="100"/>
    <n v="50"/>
    <x v="4"/>
    <s v="rock"/>
  </r>
  <r>
    <n v="2222"/>
    <x v="0"/>
    <x v="0"/>
    <s v="USD"/>
    <n v="1335564000"/>
    <n v="1332182049"/>
    <b v="0"/>
    <n v="35"/>
    <b v="1"/>
    <s v="music/rock"/>
    <n v="148"/>
    <n v="63"/>
    <x v="4"/>
    <s v="rock"/>
  </r>
  <r>
    <n v="1025"/>
    <x v="0"/>
    <x v="0"/>
    <s v="USD"/>
    <n v="1395023719"/>
    <n v="1391571319"/>
    <b v="0"/>
    <n v="10"/>
    <b v="1"/>
    <s v="music/rock"/>
    <n v="103"/>
    <n v="103"/>
    <x v="4"/>
    <s v="rock"/>
  </r>
  <r>
    <n v="903.14"/>
    <x v="0"/>
    <x v="0"/>
    <s v="USD"/>
    <n v="1362060915"/>
    <n v="1359468915"/>
    <b v="0"/>
    <n v="29"/>
    <b v="1"/>
    <s v="music/rock"/>
    <n v="181"/>
    <n v="31"/>
    <x v="4"/>
    <s v="rock"/>
  </r>
  <r>
    <n v="7140"/>
    <x v="0"/>
    <x v="0"/>
    <s v="USD"/>
    <n v="1336751220"/>
    <n v="1331774434"/>
    <b v="0"/>
    <n v="44"/>
    <b v="1"/>
    <s v="music/rock"/>
    <n v="143"/>
    <n v="162"/>
    <x v="4"/>
    <s v="rock"/>
  </r>
  <r>
    <n v="1370"/>
    <x v="0"/>
    <x v="0"/>
    <s v="USD"/>
    <n v="1383318226"/>
    <n v="1380726226"/>
    <b v="0"/>
    <n v="17"/>
    <b v="1"/>
    <s v="music/rock"/>
    <n v="114"/>
    <n v="81"/>
    <x v="4"/>
    <s v="rock"/>
  </r>
  <r>
    <n v="2035.05"/>
    <x v="0"/>
    <x v="0"/>
    <s v="USD"/>
    <n v="1341633540"/>
    <n v="1338336588"/>
    <b v="0"/>
    <n v="34"/>
    <b v="1"/>
    <s v="music/rock"/>
    <n v="204"/>
    <n v="60"/>
    <x v="4"/>
    <s v="rock"/>
  </r>
  <r>
    <n v="1860"/>
    <x v="0"/>
    <x v="0"/>
    <s v="USD"/>
    <n v="1358755140"/>
    <n v="1357187280"/>
    <b v="0"/>
    <n v="14"/>
    <b v="1"/>
    <s v="music/rock"/>
    <n v="109"/>
    <n v="133"/>
    <x v="4"/>
    <s v="rock"/>
  </r>
  <r>
    <n v="14437.46"/>
    <x v="0"/>
    <x v="0"/>
    <s v="USD"/>
    <n v="1359680939"/>
    <n v="1357088939"/>
    <b v="0"/>
    <n v="156"/>
    <b v="1"/>
    <s v="music/rock"/>
    <n v="144"/>
    <n v="93"/>
    <x v="4"/>
    <s v="rock"/>
  </r>
  <r>
    <n v="7790"/>
    <x v="0"/>
    <x v="0"/>
    <s v="USD"/>
    <n v="1384322340"/>
    <n v="1381430646"/>
    <b v="0"/>
    <n v="128"/>
    <b v="1"/>
    <s v="music/rock"/>
    <n v="104"/>
    <n v="61"/>
    <x v="4"/>
    <s v="rock"/>
  </r>
  <r>
    <n v="2511.11"/>
    <x v="0"/>
    <x v="0"/>
    <s v="USD"/>
    <n v="1383861483"/>
    <n v="1381265883"/>
    <b v="0"/>
    <n v="60"/>
    <b v="1"/>
    <s v="music/rock"/>
    <n v="100"/>
    <n v="42"/>
    <x v="4"/>
    <s v="rock"/>
  </r>
  <r>
    <n v="2826.43"/>
    <x v="0"/>
    <x v="0"/>
    <s v="USD"/>
    <n v="1372827540"/>
    <n v="1371491244"/>
    <b v="0"/>
    <n v="32"/>
    <b v="1"/>
    <s v="music/rock"/>
    <n v="103"/>
    <n v="88"/>
    <x v="4"/>
    <s v="rock"/>
  </r>
  <r>
    <n v="8425"/>
    <x v="0"/>
    <x v="0"/>
    <s v="USD"/>
    <n v="1315242360"/>
    <n v="1310438737"/>
    <b v="0"/>
    <n v="53"/>
    <b v="1"/>
    <s v="music/rock"/>
    <n v="105"/>
    <n v="159"/>
    <x v="4"/>
    <s v="rock"/>
  </r>
  <r>
    <n v="15650"/>
    <x v="0"/>
    <x v="0"/>
    <s v="USD"/>
    <n v="1333774740"/>
    <n v="1330094566"/>
    <b v="0"/>
    <n v="184"/>
    <b v="1"/>
    <s v="music/rock"/>
    <n v="112"/>
    <n v="85"/>
    <x v="4"/>
    <s v="rock"/>
  </r>
  <r>
    <n v="10135"/>
    <x v="0"/>
    <x v="0"/>
    <s v="USD"/>
    <n v="1379279400"/>
    <n v="1376687485"/>
    <b v="0"/>
    <n v="90"/>
    <b v="1"/>
    <s v="music/rock"/>
    <n v="101"/>
    <n v="113"/>
    <x v="4"/>
    <s v="rock"/>
  </r>
  <r>
    <n v="3226"/>
    <x v="0"/>
    <x v="0"/>
    <s v="USD"/>
    <n v="1335672000"/>
    <n v="1332978688"/>
    <b v="0"/>
    <n v="71"/>
    <b v="1"/>
    <s v="music/rock"/>
    <n v="108"/>
    <n v="45"/>
    <x v="4"/>
    <s v="rock"/>
  </r>
  <r>
    <n v="4021"/>
    <x v="0"/>
    <x v="0"/>
    <s v="USD"/>
    <n v="1412086187"/>
    <n v="1409494187"/>
    <b v="0"/>
    <n v="87"/>
    <b v="1"/>
    <s v="music/rock"/>
    <n v="115"/>
    <n v="46"/>
    <x v="4"/>
    <s v="rock"/>
  </r>
  <r>
    <n v="5001"/>
    <x v="0"/>
    <x v="0"/>
    <s v="USD"/>
    <n v="1335542446"/>
    <n v="1332950446"/>
    <b v="0"/>
    <n v="28"/>
    <b v="1"/>
    <s v="music/rock"/>
    <n v="100"/>
    <n v="179"/>
    <x v="4"/>
    <s v="rock"/>
  </r>
  <r>
    <n v="2282"/>
    <x v="0"/>
    <x v="1"/>
    <s v="GBP"/>
    <n v="1410431054"/>
    <n v="1407839054"/>
    <b v="0"/>
    <n v="56"/>
    <b v="1"/>
    <s v="music/rock"/>
    <n v="152"/>
    <n v="41"/>
    <x v="4"/>
    <s v="rock"/>
  </r>
  <r>
    <n v="2230.4299999999998"/>
    <x v="0"/>
    <x v="0"/>
    <s v="USD"/>
    <n v="1309547120"/>
    <n v="1306955120"/>
    <b v="0"/>
    <n v="51"/>
    <b v="1"/>
    <s v="music/rock"/>
    <n v="112"/>
    <n v="44"/>
    <x v="4"/>
    <s v="rock"/>
  </r>
  <r>
    <n v="6080"/>
    <x v="0"/>
    <x v="0"/>
    <s v="USD"/>
    <n v="1347854700"/>
    <n v="1343867524"/>
    <b v="0"/>
    <n v="75"/>
    <b v="1"/>
    <s v="music/rock"/>
    <n v="101"/>
    <n v="81"/>
    <x v="4"/>
    <s v="rock"/>
  </r>
  <r>
    <n v="2835"/>
    <x v="0"/>
    <x v="0"/>
    <s v="USD"/>
    <n v="1306630800"/>
    <n v="1304376478"/>
    <b v="0"/>
    <n v="38"/>
    <b v="1"/>
    <s v="music/rock"/>
    <n v="123"/>
    <n v="75"/>
    <x v="4"/>
    <s v="rock"/>
  </r>
  <r>
    <n v="5500"/>
    <x v="0"/>
    <x v="0"/>
    <s v="USD"/>
    <n v="1311393540"/>
    <n v="1309919526"/>
    <b v="0"/>
    <n v="18"/>
    <b v="1"/>
    <s v="music/rock"/>
    <n v="100"/>
    <n v="306"/>
    <x v="4"/>
    <s v="rock"/>
  </r>
  <r>
    <n v="3150"/>
    <x v="0"/>
    <x v="0"/>
    <s v="USD"/>
    <n v="1310857200"/>
    <n v="1306525512"/>
    <b v="0"/>
    <n v="54"/>
    <b v="1"/>
    <s v="music/rock"/>
    <n v="105"/>
    <n v="58"/>
    <x v="4"/>
    <s v="rock"/>
  </r>
  <r>
    <n v="8355"/>
    <x v="0"/>
    <x v="0"/>
    <s v="USD"/>
    <n v="1315413339"/>
    <n v="1312821339"/>
    <b v="0"/>
    <n v="71"/>
    <b v="1"/>
    <s v="music/rock"/>
    <n v="104"/>
    <n v="118"/>
    <x v="4"/>
    <s v="rock"/>
  </r>
  <r>
    <n v="4205"/>
    <x v="0"/>
    <x v="0"/>
    <s v="USD"/>
    <n v="1488333600"/>
    <n v="1485270311"/>
    <b v="0"/>
    <n v="57"/>
    <b v="1"/>
    <s v="music/rock"/>
    <n v="105"/>
    <n v="74"/>
    <x v="4"/>
    <s v="rock"/>
  </r>
  <r>
    <n v="4500"/>
    <x v="0"/>
    <x v="5"/>
    <s v="CAD"/>
    <n v="1419224340"/>
    <n v="1416363886"/>
    <b v="0"/>
    <n v="43"/>
    <b v="1"/>
    <s v="music/rock"/>
    <n v="100"/>
    <n v="105"/>
    <x v="4"/>
    <s v="rock"/>
  </r>
  <r>
    <n v="4151"/>
    <x v="0"/>
    <x v="0"/>
    <s v="USD"/>
    <n v="1390161630"/>
    <n v="1387569630"/>
    <b v="0"/>
    <n v="52"/>
    <b v="1"/>
    <s v="music/rock"/>
    <n v="104"/>
    <n v="80"/>
    <x v="4"/>
    <s v="rock"/>
  </r>
  <r>
    <n v="1575"/>
    <x v="0"/>
    <x v="0"/>
    <s v="USD"/>
    <n v="1346462462"/>
    <n v="1343870462"/>
    <b v="0"/>
    <n v="27"/>
    <b v="1"/>
    <s v="music/rock"/>
    <n v="105"/>
    <n v="58"/>
    <x v="4"/>
    <s v="rock"/>
  </r>
  <r>
    <n v="1040"/>
    <x v="0"/>
    <x v="0"/>
    <s v="USD"/>
    <n v="1373475120"/>
    <n v="1371569202"/>
    <b v="0"/>
    <n v="12"/>
    <b v="1"/>
    <s v="music/rock"/>
    <n v="104"/>
    <n v="87"/>
    <x v="4"/>
    <s v="rock"/>
  </r>
  <r>
    <n v="911"/>
    <x v="0"/>
    <x v="0"/>
    <s v="USD"/>
    <n v="1362146280"/>
    <n v="1357604752"/>
    <b v="0"/>
    <n v="33"/>
    <b v="1"/>
    <s v="music/rock"/>
    <n v="152"/>
    <n v="28"/>
    <x v="4"/>
    <s v="rock"/>
  </r>
  <r>
    <n v="2399.94"/>
    <x v="0"/>
    <x v="0"/>
    <s v="USD"/>
    <n v="1342825365"/>
    <n v="1340233365"/>
    <b v="0"/>
    <n v="96"/>
    <b v="1"/>
    <s v="music/rock"/>
    <n v="160"/>
    <n v="25"/>
    <x v="4"/>
    <s v="rock"/>
  </r>
  <r>
    <n v="1273"/>
    <x v="0"/>
    <x v="0"/>
    <s v="USD"/>
    <n v="1306865040"/>
    <n v="1305568201"/>
    <b v="0"/>
    <n v="28"/>
    <b v="1"/>
    <s v="music/rock"/>
    <n v="127"/>
    <n v="45"/>
    <x v="4"/>
    <s v="rock"/>
  </r>
  <r>
    <n v="4280"/>
    <x v="0"/>
    <x v="0"/>
    <s v="USD"/>
    <n v="1414879303"/>
    <n v="1412287303"/>
    <b v="0"/>
    <n v="43"/>
    <b v="1"/>
    <s v="music/rock"/>
    <n v="107"/>
    <n v="100"/>
    <x v="4"/>
    <s v="rock"/>
  </r>
  <r>
    <n v="8058.55"/>
    <x v="0"/>
    <x v="0"/>
    <s v="USD"/>
    <n v="1365489000"/>
    <n v="1362776043"/>
    <b v="0"/>
    <n v="205"/>
    <b v="1"/>
    <s v="music/rock"/>
    <n v="115"/>
    <n v="39"/>
    <x v="4"/>
    <s v="rock"/>
  </r>
  <r>
    <n v="2056.66"/>
    <x v="0"/>
    <x v="0"/>
    <s v="USD"/>
    <n v="1331441940"/>
    <n v="1326810211"/>
    <b v="0"/>
    <n v="23"/>
    <b v="1"/>
    <s v="music/rock"/>
    <n v="137"/>
    <n v="89"/>
    <x v="4"/>
    <s v="rock"/>
  </r>
  <r>
    <n v="545"/>
    <x v="0"/>
    <x v="0"/>
    <s v="USD"/>
    <n v="1344358860"/>
    <n v="1343682681"/>
    <b v="0"/>
    <n v="19"/>
    <b v="1"/>
    <s v="music/rock"/>
    <n v="156"/>
    <n v="29"/>
    <x v="4"/>
    <s v="rock"/>
  </r>
  <r>
    <n v="435"/>
    <x v="0"/>
    <x v="0"/>
    <s v="USD"/>
    <n v="1387601040"/>
    <n v="1386806254"/>
    <b v="0"/>
    <n v="14"/>
    <b v="1"/>
    <s v="music/rock"/>
    <n v="109"/>
    <n v="31"/>
    <x v="4"/>
    <s v="rock"/>
  </r>
  <r>
    <n v="2681"/>
    <x v="0"/>
    <x v="0"/>
    <s v="USD"/>
    <n v="1402290000"/>
    <n v="1399666342"/>
    <b v="0"/>
    <n v="38"/>
    <b v="1"/>
    <s v="music/rock"/>
    <n v="134"/>
    <n v="71"/>
    <x v="4"/>
    <s v="rock"/>
  </r>
  <r>
    <n v="17482"/>
    <x v="0"/>
    <x v="0"/>
    <s v="USD"/>
    <n v="1430712060"/>
    <n v="1427753265"/>
    <b v="0"/>
    <n v="78"/>
    <b v="1"/>
    <s v="music/rock"/>
    <n v="100"/>
    <n v="224"/>
    <x v="4"/>
    <s v="rock"/>
  </r>
  <r>
    <n v="3575"/>
    <x v="0"/>
    <x v="0"/>
    <s v="USD"/>
    <n v="1349477050"/>
    <n v="1346885050"/>
    <b v="0"/>
    <n v="69"/>
    <b v="1"/>
    <s v="music/rock"/>
    <n v="119"/>
    <n v="52"/>
    <x v="4"/>
    <s v="rock"/>
  </r>
  <r>
    <n v="1436"/>
    <x v="0"/>
    <x v="0"/>
    <s v="USD"/>
    <n v="1427062852"/>
    <n v="1424474452"/>
    <b v="0"/>
    <n v="33"/>
    <b v="1"/>
    <s v="music/rock"/>
    <n v="180"/>
    <n v="44"/>
    <x v="4"/>
    <s v="rock"/>
  </r>
  <r>
    <n v="2150.1"/>
    <x v="0"/>
    <x v="0"/>
    <s v="USD"/>
    <n v="1271573940"/>
    <n v="1268459318"/>
    <b v="0"/>
    <n v="54"/>
    <b v="1"/>
    <s v="music/rock"/>
    <n v="134"/>
    <n v="40"/>
    <x v="4"/>
    <s v="rock"/>
  </r>
  <r>
    <n v="12554"/>
    <x v="0"/>
    <x v="0"/>
    <s v="USD"/>
    <n v="1351495284"/>
    <n v="1349335284"/>
    <b v="0"/>
    <n v="99"/>
    <b v="1"/>
    <s v="music/rock"/>
    <n v="100"/>
    <n v="127"/>
    <x v="4"/>
    <s v="rock"/>
  </r>
  <r>
    <n v="5580"/>
    <x v="0"/>
    <x v="0"/>
    <s v="USD"/>
    <n v="1332719730"/>
    <n v="1330908930"/>
    <b v="0"/>
    <n v="49"/>
    <b v="1"/>
    <s v="music/rock"/>
    <n v="101"/>
    <n v="114"/>
    <x v="4"/>
    <s v="rock"/>
  </r>
  <r>
    <n v="310"/>
    <x v="0"/>
    <x v="0"/>
    <s v="USD"/>
    <n v="1329248940"/>
    <n v="1326972107"/>
    <b v="0"/>
    <n v="11"/>
    <b v="1"/>
    <s v="music/rock"/>
    <n v="103"/>
    <n v="28"/>
    <x v="4"/>
    <s v="rock"/>
  </r>
  <r>
    <n v="1391"/>
    <x v="0"/>
    <x v="0"/>
    <s v="USD"/>
    <n v="1340641440"/>
    <n v="1339549982"/>
    <b v="0"/>
    <n v="38"/>
    <b v="1"/>
    <s v="music/rock"/>
    <n v="107"/>
    <n v="37"/>
    <x v="4"/>
    <s v="rock"/>
  </r>
  <r>
    <n v="520"/>
    <x v="0"/>
    <x v="1"/>
    <s v="GBP"/>
    <n v="1468437240"/>
    <n v="1463253240"/>
    <b v="0"/>
    <n v="16"/>
    <b v="1"/>
    <s v="music/rock"/>
    <n v="104"/>
    <n v="33"/>
    <x v="4"/>
    <s v="rock"/>
  </r>
  <r>
    <n v="1941"/>
    <x v="0"/>
    <x v="0"/>
    <s v="USD"/>
    <n v="1363952225"/>
    <n v="1361363825"/>
    <b v="0"/>
    <n v="32"/>
    <b v="1"/>
    <s v="music/rock"/>
    <n v="108"/>
    <n v="61"/>
    <x v="4"/>
    <s v="rock"/>
  </r>
  <r>
    <n v="3500"/>
    <x v="0"/>
    <x v="0"/>
    <s v="USD"/>
    <n v="1335540694"/>
    <n v="1332948694"/>
    <b v="0"/>
    <n v="20"/>
    <b v="1"/>
    <s v="music/rock"/>
    <n v="233"/>
    <n v="175"/>
    <x v="4"/>
    <s v="rock"/>
  </r>
  <r>
    <n v="15091.06"/>
    <x v="0"/>
    <x v="0"/>
    <s v="USD"/>
    <n v="1327133580"/>
    <n v="1321978335"/>
    <b v="0"/>
    <n v="154"/>
    <b v="1"/>
    <s v="music/rock"/>
    <n v="101"/>
    <n v="98"/>
    <x v="4"/>
    <s v="rock"/>
  </r>
  <r>
    <n v="6100"/>
    <x v="0"/>
    <x v="0"/>
    <s v="USD"/>
    <n v="1397941475"/>
    <n v="1395349475"/>
    <b v="0"/>
    <n v="41"/>
    <b v="1"/>
    <s v="music/rock"/>
    <n v="102"/>
    <n v="149"/>
    <x v="4"/>
    <s v="rock"/>
  </r>
  <r>
    <n v="7206"/>
    <x v="0"/>
    <x v="0"/>
    <s v="USD"/>
    <n v="1372651140"/>
    <n v="1369770292"/>
    <b v="0"/>
    <n v="75"/>
    <b v="1"/>
    <s v="music/rock"/>
    <n v="131"/>
    <n v="96"/>
    <x v="4"/>
    <s v="rock"/>
  </r>
  <r>
    <n v="2345"/>
    <x v="0"/>
    <x v="0"/>
    <s v="USD"/>
    <n v="1337396400"/>
    <n v="1333709958"/>
    <b v="0"/>
    <n v="40"/>
    <b v="1"/>
    <s v="music/rock"/>
    <n v="117"/>
    <n v="59"/>
    <x v="4"/>
    <s v="rock"/>
  </r>
  <r>
    <n v="5046.5200000000004"/>
    <x v="0"/>
    <x v="0"/>
    <s v="USD"/>
    <n v="1381108918"/>
    <n v="1378516918"/>
    <b v="0"/>
    <n v="46"/>
    <b v="1"/>
    <s v="music/rock"/>
    <n v="101"/>
    <n v="110"/>
    <x v="4"/>
    <s v="rock"/>
  </r>
  <r>
    <n v="3045"/>
    <x v="0"/>
    <x v="0"/>
    <s v="USD"/>
    <n v="1398988662"/>
    <n v="1396396662"/>
    <b v="0"/>
    <n v="62"/>
    <b v="1"/>
    <s v="music/rock"/>
    <n v="122"/>
    <n v="49"/>
    <x v="4"/>
    <s v="rock"/>
  </r>
  <r>
    <n v="2908"/>
    <x v="0"/>
    <x v="0"/>
    <s v="USD"/>
    <n v="1326835985"/>
    <n v="1324243985"/>
    <b v="0"/>
    <n v="61"/>
    <b v="1"/>
    <s v="music/rock"/>
    <n v="145"/>
    <n v="48"/>
    <x v="4"/>
    <s v="rock"/>
  </r>
  <r>
    <n v="5830.83"/>
    <x v="0"/>
    <x v="0"/>
    <s v="USD"/>
    <n v="1348337956"/>
    <n v="1345745956"/>
    <b v="0"/>
    <n v="96"/>
    <b v="1"/>
    <s v="music/rock"/>
    <n v="117"/>
    <n v="61"/>
    <x v="4"/>
    <s v="rock"/>
  </r>
  <r>
    <n v="12041.66"/>
    <x v="0"/>
    <x v="0"/>
    <s v="USD"/>
    <n v="1474694787"/>
    <n v="1472102787"/>
    <b v="0"/>
    <n v="190"/>
    <b v="1"/>
    <s v="music/metal"/>
    <n v="120"/>
    <n v="63"/>
    <x v="4"/>
    <s v="metal"/>
  </r>
  <r>
    <n v="5066"/>
    <x v="0"/>
    <x v="0"/>
    <s v="USD"/>
    <n v="1415653663"/>
    <n v="1413058063"/>
    <b v="1"/>
    <n v="94"/>
    <b v="1"/>
    <s v="music/metal"/>
    <n v="101"/>
    <n v="54"/>
    <x v="4"/>
    <s v="metal"/>
  </r>
  <r>
    <n v="2608"/>
    <x v="0"/>
    <x v="5"/>
    <s v="CAD"/>
    <n v="1381723140"/>
    <n v="1378735983"/>
    <b v="1"/>
    <n v="39"/>
    <b v="1"/>
    <s v="music/metal"/>
    <n v="104"/>
    <n v="67"/>
    <x v="4"/>
    <s v="metal"/>
  </r>
  <r>
    <n v="8014"/>
    <x v="0"/>
    <x v="0"/>
    <s v="USD"/>
    <n v="1481184000"/>
    <n v="1479708680"/>
    <b v="0"/>
    <n v="127"/>
    <b v="1"/>
    <s v="music/metal"/>
    <n v="267"/>
    <n v="63"/>
    <x v="4"/>
    <s v="metal"/>
  </r>
  <r>
    <n v="5824"/>
    <x v="0"/>
    <x v="0"/>
    <s v="USD"/>
    <n v="1414817940"/>
    <n v="1411489552"/>
    <b v="1"/>
    <n v="159"/>
    <b v="1"/>
    <s v="music/metal"/>
    <n v="194"/>
    <n v="37"/>
    <x v="4"/>
    <s v="metal"/>
  </r>
  <r>
    <n v="6019.01"/>
    <x v="0"/>
    <x v="0"/>
    <s v="USD"/>
    <n v="1473047940"/>
    <n v="1469595396"/>
    <b v="0"/>
    <n v="177"/>
    <b v="1"/>
    <s v="music/metal"/>
    <n v="120"/>
    <n v="34"/>
    <x v="4"/>
    <s v="metal"/>
  </r>
  <r>
    <n v="1342.01"/>
    <x v="0"/>
    <x v="1"/>
    <s v="GBP"/>
    <n v="1394460000"/>
    <n v="1393233855"/>
    <b v="0"/>
    <n v="47"/>
    <b v="1"/>
    <s v="music/metal"/>
    <n v="122"/>
    <n v="29"/>
    <x v="4"/>
    <s v="metal"/>
  </r>
  <r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x v="0"/>
    <x v="0"/>
    <s v="USD"/>
    <n v="1429038033"/>
    <n v="1426446033"/>
    <b v="0"/>
    <n v="16"/>
    <b v="1"/>
    <s v="music/metal"/>
    <n v="100"/>
    <n v="19"/>
    <x v="4"/>
    <s v="metal"/>
  </r>
  <r>
    <n v="4796"/>
    <x v="0"/>
    <x v="0"/>
    <s v="USD"/>
    <n v="1426473264"/>
    <n v="1424057664"/>
    <b v="0"/>
    <n v="115"/>
    <b v="1"/>
    <s v="music/metal"/>
    <n v="120"/>
    <n v="42"/>
    <x v="4"/>
    <s v="metal"/>
  </r>
  <r>
    <n v="6207"/>
    <x v="0"/>
    <x v="0"/>
    <s v="USD"/>
    <n v="1461560340"/>
    <n v="1458762717"/>
    <b v="0"/>
    <n v="133"/>
    <b v="1"/>
    <s v="music/metal"/>
    <n v="155"/>
    <n v="47"/>
    <x v="4"/>
    <s v="metal"/>
  </r>
  <r>
    <n v="2609"/>
    <x v="0"/>
    <x v="6"/>
    <s v="EUR"/>
    <n v="1469994300"/>
    <n v="1464815253"/>
    <b v="0"/>
    <n v="70"/>
    <b v="1"/>
    <s v="music/metal"/>
    <n v="130"/>
    <n v="37"/>
    <x v="4"/>
    <s v="metal"/>
  </r>
  <r>
    <n v="3674"/>
    <x v="0"/>
    <x v="0"/>
    <s v="USD"/>
    <n v="1477342800"/>
    <n v="1476386395"/>
    <b v="0"/>
    <n v="62"/>
    <b v="1"/>
    <s v="music/metal"/>
    <n v="105"/>
    <n v="59"/>
    <x v="4"/>
    <s v="metal"/>
  </r>
  <r>
    <n v="300"/>
    <x v="0"/>
    <x v="0"/>
    <s v="USD"/>
    <n v="1424116709"/>
    <n v="1421524709"/>
    <b v="0"/>
    <n v="10"/>
    <b v="1"/>
    <s v="music/metal"/>
    <n v="100"/>
    <n v="30"/>
    <x v="4"/>
    <s v="metal"/>
  </r>
  <r>
    <n v="32865.300000000003"/>
    <x v="0"/>
    <x v="0"/>
    <s v="USD"/>
    <n v="1482901546"/>
    <n v="1480309546"/>
    <b v="0"/>
    <n v="499"/>
    <b v="1"/>
    <s v="music/metal"/>
    <n v="118"/>
    <n v="66"/>
    <x v="4"/>
    <s v="metal"/>
  </r>
  <r>
    <n v="1500"/>
    <x v="0"/>
    <x v="0"/>
    <s v="USD"/>
    <n v="1469329217"/>
    <n v="1466737217"/>
    <b v="0"/>
    <n v="47"/>
    <b v="1"/>
    <s v="music/metal"/>
    <n v="103"/>
    <n v="32"/>
    <x v="4"/>
    <s v="metal"/>
  </r>
  <r>
    <n v="545"/>
    <x v="0"/>
    <x v="12"/>
    <s v="EUR"/>
    <n v="1477422000"/>
    <n v="1472282956"/>
    <b v="0"/>
    <n v="28"/>
    <b v="1"/>
    <s v="music/metal"/>
    <n v="218"/>
    <n v="19"/>
    <x v="4"/>
    <s v="metal"/>
  </r>
  <r>
    <n v="1200"/>
    <x v="0"/>
    <x v="3"/>
    <s v="EUR"/>
    <n v="1448463431"/>
    <n v="1444831031"/>
    <b v="0"/>
    <n v="24"/>
    <b v="1"/>
    <s v="music/metal"/>
    <n v="100"/>
    <n v="50"/>
    <x v="4"/>
    <s v="metal"/>
  </r>
  <r>
    <n v="1728.07"/>
    <x v="0"/>
    <x v="1"/>
    <s v="GBP"/>
    <n v="1429138740"/>
    <n v="1426528418"/>
    <b v="0"/>
    <n v="76"/>
    <b v="1"/>
    <s v="music/metal"/>
    <n v="144"/>
    <n v="23"/>
    <x v="4"/>
    <s v="metal"/>
  </r>
  <r>
    <n v="4187"/>
    <x v="0"/>
    <x v="0"/>
    <s v="USD"/>
    <n v="1433376000"/>
    <n v="1430768468"/>
    <b v="0"/>
    <n v="98"/>
    <b v="1"/>
    <s v="music/metal"/>
    <n v="105"/>
    <n v="43"/>
    <x v="4"/>
    <s v="metal"/>
  </r>
  <r>
    <n v="2540"/>
    <x v="2"/>
    <x v="0"/>
    <s v="USD"/>
    <n v="1385123713"/>
    <n v="1382528113"/>
    <b v="0"/>
    <n v="48"/>
    <b v="0"/>
    <s v="music/jazz"/>
    <n v="18"/>
    <n v="53"/>
    <x v="4"/>
    <s v="jazz"/>
  </r>
  <r>
    <n v="101"/>
    <x v="2"/>
    <x v="0"/>
    <s v="USD"/>
    <n v="1474067404"/>
    <n v="1471475404"/>
    <b v="0"/>
    <n v="2"/>
    <b v="0"/>
    <s v="music/jazz"/>
    <n v="2"/>
    <n v="51"/>
    <x v="4"/>
    <s v="jazz"/>
  </r>
  <r>
    <n v="170"/>
    <x v="2"/>
    <x v="1"/>
    <s v="GBP"/>
    <n v="1384179548"/>
    <n v="1381583948"/>
    <b v="0"/>
    <n v="4"/>
    <b v="0"/>
    <s v="music/jazz"/>
    <n v="0"/>
    <n v="43"/>
    <x v="4"/>
    <s v="jazz"/>
  </r>
  <r>
    <n v="90"/>
    <x v="2"/>
    <x v="0"/>
    <s v="USD"/>
    <n v="1329014966"/>
    <n v="1326422966"/>
    <b v="0"/>
    <n v="5"/>
    <b v="0"/>
    <s v="music/jazz"/>
    <n v="5"/>
    <n v="18"/>
    <x v="4"/>
    <s v="jazz"/>
  </r>
  <r>
    <n v="2700"/>
    <x v="2"/>
    <x v="0"/>
    <s v="USD"/>
    <n v="1381917540"/>
    <n v="1379990038"/>
    <b v="0"/>
    <n v="79"/>
    <b v="0"/>
    <s v="music/jazz"/>
    <n v="42"/>
    <n v="34"/>
    <x v="4"/>
    <s v="jazz"/>
  </r>
  <r>
    <n v="45"/>
    <x v="2"/>
    <x v="0"/>
    <s v="USD"/>
    <n v="1358361197"/>
    <n v="1353177197"/>
    <b v="0"/>
    <n v="2"/>
    <b v="0"/>
    <s v="music/jazz"/>
    <n v="2"/>
    <n v="23"/>
    <x v="4"/>
    <s v="jazz"/>
  </r>
  <r>
    <n v="640"/>
    <x v="2"/>
    <x v="0"/>
    <s v="USD"/>
    <n v="1425136200"/>
    <n v="1421853518"/>
    <b v="0"/>
    <n v="11"/>
    <b v="0"/>
    <s v="music/jazz"/>
    <n v="18"/>
    <n v="58"/>
    <x v="4"/>
    <s v="jazz"/>
  </r>
  <r>
    <n v="1201"/>
    <x v="2"/>
    <x v="0"/>
    <s v="USD"/>
    <n v="1259643540"/>
    <n v="1254450706"/>
    <b v="0"/>
    <n v="11"/>
    <b v="0"/>
    <s v="music/jazz"/>
    <n v="24"/>
    <n v="109"/>
    <x v="4"/>
    <s v="jazz"/>
  </r>
  <r>
    <n v="50"/>
    <x v="2"/>
    <x v="0"/>
    <s v="USD"/>
    <n v="1389055198"/>
    <n v="1386463198"/>
    <b v="0"/>
    <n v="1"/>
    <b v="0"/>
    <s v="music/jazz"/>
    <n v="0"/>
    <n v="50"/>
    <x v="4"/>
    <s v="jazz"/>
  </r>
  <r>
    <n v="1040"/>
    <x v="2"/>
    <x v="0"/>
    <s v="USD"/>
    <n v="1365448657"/>
    <n v="1362860257"/>
    <b v="0"/>
    <n v="3"/>
    <b v="0"/>
    <s v="music/jazz"/>
    <n v="12"/>
    <n v="347"/>
    <x v="4"/>
    <s v="jazz"/>
  </r>
  <r>
    <n v="62"/>
    <x v="2"/>
    <x v="1"/>
    <s v="GBP"/>
    <n v="1377995523"/>
    <n v="1375403523"/>
    <b v="0"/>
    <n v="5"/>
    <b v="0"/>
    <s v="music/jazz"/>
    <n v="0"/>
    <n v="12"/>
    <x v="4"/>
    <s v="jazz"/>
  </r>
  <r>
    <n v="325"/>
    <x v="2"/>
    <x v="0"/>
    <s v="USD"/>
    <n v="1385735295"/>
    <n v="1383139695"/>
    <b v="0"/>
    <n v="12"/>
    <b v="0"/>
    <s v="music/jazz"/>
    <n v="5"/>
    <n v="27"/>
    <x v="4"/>
    <s v="jazz"/>
  </r>
  <r>
    <n v="65"/>
    <x v="2"/>
    <x v="0"/>
    <s v="USD"/>
    <n v="1299786527"/>
    <n v="1295898527"/>
    <b v="0"/>
    <n v="2"/>
    <b v="0"/>
    <s v="music/jazz"/>
    <n v="1"/>
    <n v="33"/>
    <x v="4"/>
    <s v="jazz"/>
  </r>
  <r>
    <n v="45"/>
    <x v="2"/>
    <x v="0"/>
    <s v="USD"/>
    <n v="1352610040"/>
    <n v="1349150440"/>
    <b v="0"/>
    <n v="5"/>
    <b v="0"/>
    <s v="music/jazz"/>
    <n v="1"/>
    <n v="9"/>
    <x v="4"/>
    <s v="jazz"/>
  </r>
  <r>
    <n v="730"/>
    <x v="2"/>
    <x v="0"/>
    <s v="USD"/>
    <n v="1367676034"/>
    <n v="1365084034"/>
    <b v="0"/>
    <n v="21"/>
    <b v="0"/>
    <s v="music/jazz"/>
    <n v="24"/>
    <n v="35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41"/>
    <n v="29"/>
    <x v="4"/>
    <s v="jazz"/>
  </r>
  <r>
    <n v="1351"/>
    <x v="2"/>
    <x v="0"/>
    <s v="USD"/>
    <n v="1387479360"/>
    <n v="1384887360"/>
    <b v="0"/>
    <n v="29"/>
    <b v="0"/>
    <s v="music/jazz"/>
    <n v="68"/>
    <n v="47"/>
    <x v="4"/>
    <s v="jazz"/>
  </r>
  <r>
    <n v="65"/>
    <x v="2"/>
    <x v="0"/>
    <s v="USD"/>
    <n v="1293082524"/>
    <n v="1290490524"/>
    <b v="0"/>
    <n v="2"/>
    <b v="0"/>
    <s v="music/jazz"/>
    <n v="1"/>
    <n v="33"/>
    <x v="4"/>
    <s v="jazz"/>
  </r>
  <r>
    <n v="644"/>
    <x v="2"/>
    <x v="0"/>
    <s v="USD"/>
    <n v="1338321305"/>
    <n v="1336506905"/>
    <b v="0"/>
    <n v="30"/>
    <b v="0"/>
    <s v="music/jazz"/>
    <n v="31"/>
    <n v="21"/>
    <x v="4"/>
    <s v="jazz"/>
  </r>
  <r>
    <n v="113"/>
    <x v="2"/>
    <x v="0"/>
    <s v="USD"/>
    <n v="1351582938"/>
    <n v="1348731738"/>
    <b v="0"/>
    <n v="8"/>
    <b v="0"/>
    <s v="music/indie rock"/>
    <n v="3"/>
    <n v="14"/>
    <x v="4"/>
    <s v="indie rock"/>
  </r>
  <r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302"/>
    <x v="2"/>
    <x v="0"/>
    <s v="USD"/>
    <n v="1315341550"/>
    <n v="1312490350"/>
    <b v="0"/>
    <n v="14"/>
    <b v="0"/>
    <s v="music/indie rock"/>
    <n v="20"/>
    <n v="22"/>
    <x v="4"/>
    <s v="indie rock"/>
  </r>
  <r>
    <n v="2001"/>
    <x v="2"/>
    <x v="0"/>
    <s v="USD"/>
    <n v="1456957635"/>
    <n v="1451773635"/>
    <b v="0"/>
    <n v="24"/>
    <b v="0"/>
    <s v="music/indie rock"/>
    <n v="40"/>
    <n v="83"/>
    <x v="4"/>
    <s v="indie rock"/>
  </r>
  <r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750"/>
    <x v="2"/>
    <x v="0"/>
    <s v="USD"/>
    <n v="1483137311"/>
    <n v="1481322911"/>
    <b v="0"/>
    <n v="21"/>
    <b v="0"/>
    <s v="music/indie rock"/>
    <n v="75"/>
    <n v="36"/>
    <x v="4"/>
    <s v="indie rock"/>
  </r>
  <r>
    <n v="205"/>
    <x v="2"/>
    <x v="0"/>
    <s v="USD"/>
    <n v="1473972813"/>
    <n v="1471812813"/>
    <b v="0"/>
    <n v="7"/>
    <b v="0"/>
    <s v="music/indie rock"/>
    <n v="41"/>
    <n v="29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"/>
    <n v="74"/>
    <x v="4"/>
    <s v="indie rock"/>
  </r>
  <r>
    <n v="125"/>
    <x v="2"/>
    <x v="0"/>
    <s v="USD"/>
    <n v="1385055979"/>
    <n v="1382460379"/>
    <b v="0"/>
    <n v="4"/>
    <b v="0"/>
    <s v="music/indie rock"/>
    <n v="4"/>
    <n v="31"/>
    <x v="4"/>
    <s v="indie rock"/>
  </r>
  <r>
    <n v="260"/>
    <x v="2"/>
    <x v="0"/>
    <s v="USD"/>
    <n v="1408581930"/>
    <n v="1405989930"/>
    <b v="0"/>
    <n v="9"/>
    <b v="0"/>
    <s v="music/indie rock"/>
    <n v="3"/>
    <n v="29"/>
    <x v="4"/>
    <s v="indie rock"/>
  </r>
  <r>
    <n v="2445"/>
    <x v="2"/>
    <x v="0"/>
    <s v="USD"/>
    <n v="1280635200"/>
    <n v="1273121283"/>
    <b v="0"/>
    <n v="17"/>
    <b v="0"/>
    <s v="music/indie rock"/>
    <n v="41"/>
    <n v="144"/>
    <x v="4"/>
    <s v="indie rock"/>
  </r>
  <r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7834"/>
    <x v="2"/>
    <x v="0"/>
    <s v="USD"/>
    <n v="1465169610"/>
    <n v="1462577610"/>
    <b v="0"/>
    <n v="53"/>
    <b v="0"/>
    <s v="music/indie rock"/>
    <n v="39"/>
    <n v="148"/>
    <x v="4"/>
    <s v="indie rock"/>
  </r>
  <r>
    <n v="195"/>
    <x v="2"/>
    <x v="0"/>
    <s v="USD"/>
    <n v="1287975829"/>
    <n v="1284087829"/>
    <b v="0"/>
    <n v="7"/>
    <b v="0"/>
    <s v="music/indie rock"/>
    <n v="2"/>
    <n v="28"/>
    <x v="4"/>
    <s v="indie rock"/>
  </r>
  <r>
    <n v="3200"/>
    <x v="2"/>
    <x v="0"/>
    <s v="USD"/>
    <n v="1440734400"/>
    <n v="1438549026"/>
    <b v="0"/>
    <n v="72"/>
    <b v="0"/>
    <s v="music/indie rock"/>
    <n v="40"/>
    <n v="44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21"/>
    <x v="2"/>
    <x v="0"/>
    <s v="USD"/>
    <n v="1459365802"/>
    <n v="1456777402"/>
    <b v="0"/>
    <n v="2"/>
    <b v="0"/>
    <s v="music/jazz"/>
    <n v="0"/>
    <n v="11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0"/>
    <n v="30"/>
    <x v="4"/>
    <s v="jazz"/>
  </r>
  <r>
    <n v="160"/>
    <x v="2"/>
    <x v="0"/>
    <s v="USD"/>
    <n v="1348367100"/>
    <n v="1346180780"/>
    <b v="0"/>
    <n v="4"/>
    <b v="0"/>
    <s v="music/jazz"/>
    <n v="3"/>
    <n v="40"/>
    <x v="4"/>
    <s v="jazz"/>
  </r>
  <r>
    <n v="151"/>
    <x v="2"/>
    <x v="0"/>
    <s v="USD"/>
    <n v="1451786137"/>
    <n v="1449194137"/>
    <b v="0"/>
    <n v="3"/>
    <b v="0"/>
    <s v="music/jazz"/>
    <n v="0"/>
    <n v="50"/>
    <x v="4"/>
    <s v="jazz"/>
  </r>
  <r>
    <n v="196"/>
    <x v="2"/>
    <x v="0"/>
    <s v="USD"/>
    <n v="1295847926"/>
    <n v="1290663926"/>
    <b v="0"/>
    <n v="6"/>
    <b v="0"/>
    <s v="music/jazz"/>
    <n v="3"/>
    <n v="33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"/>
    <n v="65"/>
    <x v="4"/>
    <s v="jazz"/>
  </r>
  <r>
    <n v="123"/>
    <x v="2"/>
    <x v="1"/>
    <s v="GBP"/>
    <n v="1488546319"/>
    <n v="1483362319"/>
    <b v="0"/>
    <n v="5"/>
    <b v="0"/>
    <s v="music/jazz"/>
    <n v="22"/>
    <n v="25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1"/>
    <n v="15"/>
    <x v="4"/>
    <s v="jazz"/>
  </r>
  <r>
    <n v="1982"/>
    <x v="2"/>
    <x v="0"/>
    <s v="USD"/>
    <n v="1336188019"/>
    <n v="1333596019"/>
    <b v="0"/>
    <n v="24"/>
    <b v="0"/>
    <s v="music/jazz"/>
    <n v="7"/>
    <n v="83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6"/>
    <n v="42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1"/>
    <n v="30"/>
    <x v="4"/>
    <s v="jazz"/>
  </r>
  <r>
    <n v="196"/>
    <x v="2"/>
    <x v="1"/>
    <s v="GBP"/>
    <n v="1417474761"/>
    <n v="1414879161"/>
    <b v="0"/>
    <n v="10"/>
    <b v="0"/>
    <s v="music/jazz"/>
    <n v="5"/>
    <n v="20"/>
    <x v="4"/>
    <s v="jazz"/>
  </r>
  <r>
    <n v="100"/>
    <x v="2"/>
    <x v="0"/>
    <s v="USD"/>
    <n v="1355930645"/>
    <n v="1352906645"/>
    <b v="0"/>
    <n v="1"/>
    <b v="0"/>
    <s v="music/jazz"/>
    <n v="1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31"/>
    <n v="232"/>
    <x v="4"/>
    <s v="jazz"/>
  </r>
  <r>
    <n v="5680"/>
    <x v="2"/>
    <x v="0"/>
    <s v="USD"/>
    <n v="1412167393"/>
    <n v="1409143393"/>
    <b v="0"/>
    <n v="30"/>
    <b v="0"/>
    <s v="music/jazz"/>
    <n v="21"/>
    <n v="189"/>
    <x v="4"/>
    <s v="jazz"/>
  </r>
  <r>
    <n v="330"/>
    <x v="2"/>
    <x v="0"/>
    <s v="USD"/>
    <n v="1416614523"/>
    <n v="1414018923"/>
    <b v="0"/>
    <n v="6"/>
    <b v="0"/>
    <s v="music/jazz"/>
    <n v="2"/>
    <n v="55"/>
    <x v="4"/>
    <s v="jazz"/>
  </r>
  <r>
    <n v="327"/>
    <x v="2"/>
    <x v="0"/>
    <s v="USD"/>
    <n v="1360795069"/>
    <n v="1358203069"/>
    <b v="0"/>
    <n v="15"/>
    <b v="0"/>
    <s v="music/jazz"/>
    <n v="11"/>
    <n v="22"/>
    <x v="4"/>
    <s v="jazz"/>
  </r>
  <r>
    <n v="160"/>
    <x v="2"/>
    <x v="0"/>
    <s v="USD"/>
    <n v="1385590111"/>
    <n v="1382994511"/>
    <b v="0"/>
    <n v="5"/>
    <b v="0"/>
    <s v="music/jazz"/>
    <n v="3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11"/>
    <n v="56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38"/>
    <n v="69"/>
    <x v="4"/>
    <s v="jazz"/>
  </r>
  <r>
    <n v="131"/>
    <x v="2"/>
    <x v="1"/>
    <s v="GBP"/>
    <n v="1395007200"/>
    <n v="1392021502"/>
    <b v="0"/>
    <n v="7"/>
    <b v="0"/>
    <s v="music/jazz"/>
    <n v="7"/>
    <n v="19"/>
    <x v="4"/>
    <s v="jazz"/>
  </r>
  <r>
    <n v="1381"/>
    <x v="2"/>
    <x v="0"/>
    <s v="USD"/>
    <n v="1363990545"/>
    <n v="1360106145"/>
    <b v="0"/>
    <n v="30"/>
    <b v="0"/>
    <s v="music/jazz"/>
    <n v="15"/>
    <n v="46"/>
    <x v="4"/>
    <s v="jazz"/>
  </r>
  <r>
    <n v="120"/>
    <x v="2"/>
    <x v="0"/>
    <s v="USD"/>
    <n v="1399867409"/>
    <n v="1394683409"/>
    <b v="0"/>
    <n v="2"/>
    <b v="0"/>
    <s v="music/jazz"/>
    <n v="6"/>
    <n v="60"/>
    <x v="4"/>
    <s v="jazz"/>
  </r>
  <r>
    <n v="1520"/>
    <x v="2"/>
    <x v="5"/>
    <s v="CAD"/>
    <n v="1399183200"/>
    <n v="1396633284"/>
    <b v="0"/>
    <n v="30"/>
    <b v="0"/>
    <s v="music/jazz"/>
    <n v="30"/>
    <n v="51"/>
    <x v="4"/>
    <s v="jazz"/>
  </r>
  <r>
    <n v="50"/>
    <x v="2"/>
    <x v="0"/>
    <s v="USD"/>
    <n v="1454054429"/>
    <n v="1451462429"/>
    <b v="0"/>
    <n v="2"/>
    <b v="0"/>
    <s v="music/jazz"/>
    <n v="1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"/>
    <n v="20"/>
    <x v="4"/>
    <s v="jazz"/>
  </r>
  <r>
    <n v="25"/>
    <x v="2"/>
    <x v="0"/>
    <s v="USD"/>
    <n v="1346585448"/>
    <n v="1343993448"/>
    <b v="0"/>
    <n v="1"/>
    <b v="0"/>
    <s v="music/jazz"/>
    <n v="0"/>
    <n v="25"/>
    <x v="4"/>
    <s v="jazz"/>
  </r>
  <r>
    <n v="40"/>
    <x v="2"/>
    <x v="0"/>
    <s v="USD"/>
    <n v="1372622280"/>
    <n v="1369246738"/>
    <b v="0"/>
    <n v="2"/>
    <b v="0"/>
    <s v="music/jazz"/>
    <n v="1"/>
    <n v="20"/>
    <x v="4"/>
    <s v="jazz"/>
  </r>
  <r>
    <n v="1544"/>
    <x v="2"/>
    <x v="0"/>
    <s v="USD"/>
    <n v="1439251926"/>
    <n v="1435363926"/>
    <b v="0"/>
    <n v="14"/>
    <b v="0"/>
    <s v="technology/wearables"/>
    <n v="17"/>
    <n v="110"/>
    <x v="2"/>
    <s v="wearables"/>
  </r>
  <r>
    <n v="1161"/>
    <x v="2"/>
    <x v="0"/>
    <s v="USD"/>
    <n v="1486693145"/>
    <n v="1484101145"/>
    <b v="0"/>
    <n v="31"/>
    <b v="0"/>
    <s v="technology/wearables"/>
    <n v="2"/>
    <n v="37"/>
    <x v="2"/>
    <s v="wearables"/>
  </r>
  <r>
    <n v="668"/>
    <x v="2"/>
    <x v="0"/>
    <s v="USD"/>
    <n v="1455826460"/>
    <n v="1452716060"/>
    <b v="0"/>
    <n v="16"/>
    <b v="0"/>
    <s v="technology/wearables"/>
    <n v="9"/>
    <n v="42"/>
    <x v="2"/>
    <s v="wearables"/>
  </r>
  <r>
    <n v="289"/>
    <x v="2"/>
    <x v="0"/>
    <s v="USD"/>
    <n v="1480438905"/>
    <n v="1477843305"/>
    <b v="0"/>
    <n v="12"/>
    <b v="0"/>
    <s v="technology/wearables"/>
    <n v="10"/>
    <n v="24"/>
    <x v="2"/>
    <s v="wearables"/>
  </r>
  <r>
    <n v="6663"/>
    <x v="2"/>
    <x v="0"/>
    <s v="USD"/>
    <n v="1460988000"/>
    <n v="1458050450"/>
    <b v="0"/>
    <n v="96"/>
    <b v="0"/>
    <s v="technology/wearables"/>
    <n v="13"/>
    <n v="69"/>
    <x v="2"/>
    <s v="wearables"/>
  </r>
  <r>
    <n v="2484"/>
    <x v="2"/>
    <x v="6"/>
    <s v="EUR"/>
    <n v="1487462340"/>
    <n v="1482958626"/>
    <b v="0"/>
    <n v="16"/>
    <b v="0"/>
    <s v="technology/wearables"/>
    <n v="2"/>
    <n v="155"/>
    <x v="2"/>
    <s v="wearables"/>
  </r>
  <r>
    <n v="286"/>
    <x v="2"/>
    <x v="0"/>
    <s v="USD"/>
    <n v="1473444048"/>
    <n v="1470852048"/>
    <b v="0"/>
    <n v="5"/>
    <b v="0"/>
    <s v="technology/wearables"/>
    <n v="2"/>
    <n v="57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1402"/>
    <x v="2"/>
    <x v="5"/>
    <s v="CAD"/>
    <n v="1453053661"/>
    <n v="1450461661"/>
    <b v="0"/>
    <n v="24"/>
    <b v="0"/>
    <s v="technology/wearables"/>
    <n v="28"/>
    <n v="58"/>
    <x v="2"/>
    <s v="wearables"/>
  </r>
  <r>
    <n v="19195"/>
    <x v="2"/>
    <x v="0"/>
    <s v="USD"/>
    <n v="1465054872"/>
    <n v="1461166872"/>
    <b v="0"/>
    <n v="121"/>
    <b v="0"/>
    <s v="technology/wearables"/>
    <n v="38"/>
    <n v="159"/>
    <x v="2"/>
    <s v="wearables"/>
  </r>
  <r>
    <n v="19572"/>
    <x v="2"/>
    <x v="0"/>
    <s v="USD"/>
    <n v="1479483812"/>
    <n v="1476888212"/>
    <b v="0"/>
    <n v="196"/>
    <b v="0"/>
    <s v="technology/wearables"/>
    <n v="40"/>
    <n v="100"/>
    <x v="2"/>
    <s v="wearables"/>
  </r>
  <r>
    <n v="126"/>
    <x v="2"/>
    <x v="0"/>
    <s v="USD"/>
    <n v="1422158199"/>
    <n v="1419566199"/>
    <b v="0"/>
    <n v="5"/>
    <b v="0"/>
    <s v="technology/wearables"/>
    <n v="1"/>
    <n v="25"/>
    <x v="2"/>
    <s v="wearables"/>
  </r>
  <r>
    <n v="6511"/>
    <x v="2"/>
    <x v="0"/>
    <s v="USD"/>
    <n v="1440100839"/>
    <n v="1436472039"/>
    <b v="0"/>
    <n v="73"/>
    <b v="0"/>
    <s v="technology/wearables"/>
    <n v="43"/>
    <n v="89"/>
    <x v="2"/>
    <s v="wearables"/>
  </r>
  <r>
    <n v="16984"/>
    <x v="2"/>
    <x v="0"/>
    <s v="USD"/>
    <n v="1473750300"/>
    <n v="1470294300"/>
    <b v="0"/>
    <n v="93"/>
    <b v="0"/>
    <s v="technology/wearables"/>
    <n v="6"/>
    <n v="183"/>
    <x v="2"/>
    <s v="wearables"/>
  </r>
  <r>
    <n v="861"/>
    <x v="2"/>
    <x v="0"/>
    <s v="USD"/>
    <n v="1430081759"/>
    <n v="1424901359"/>
    <b v="0"/>
    <n v="17"/>
    <b v="0"/>
    <s v="technology/wearables"/>
    <n v="2"/>
    <n v="51"/>
    <x v="2"/>
    <s v="wearables"/>
  </r>
  <r>
    <n v="233"/>
    <x v="2"/>
    <x v="0"/>
    <s v="USD"/>
    <n v="1479392133"/>
    <n v="1476710133"/>
    <b v="0"/>
    <n v="7"/>
    <b v="0"/>
    <s v="technology/wearables"/>
    <n v="2"/>
    <n v="33"/>
    <x v="2"/>
    <s v="wearables"/>
  </r>
  <r>
    <n v="881"/>
    <x v="2"/>
    <x v="0"/>
    <s v="USD"/>
    <n v="1428641940"/>
    <n v="1426792563"/>
    <b v="0"/>
    <n v="17"/>
    <b v="0"/>
    <s v="technology/wearables"/>
    <n v="11"/>
    <n v="52"/>
    <x v="2"/>
    <s v="wearables"/>
  </r>
  <r>
    <n v="19430"/>
    <x v="2"/>
    <x v="0"/>
    <s v="USD"/>
    <n v="1421640665"/>
    <n v="1419048665"/>
    <b v="0"/>
    <n v="171"/>
    <b v="0"/>
    <s v="technology/wearables"/>
    <n v="39"/>
    <n v="114"/>
    <x v="2"/>
    <s v="wearables"/>
  </r>
  <r>
    <n v="25655"/>
    <x v="2"/>
    <x v="0"/>
    <s v="USD"/>
    <n v="1489500155"/>
    <n v="1485874955"/>
    <b v="0"/>
    <n v="188"/>
    <b v="0"/>
    <s v="technology/wearables"/>
    <n v="46"/>
    <n v="136"/>
    <x v="2"/>
    <s v="wearables"/>
  </r>
  <r>
    <n v="40079"/>
    <x v="2"/>
    <x v="0"/>
    <s v="USD"/>
    <n v="1487617200"/>
    <n v="1483634335"/>
    <b v="0"/>
    <n v="110"/>
    <b v="0"/>
    <s v="technology/wearables"/>
    <n v="42"/>
    <n v="364"/>
    <x v="2"/>
    <s v="wearables"/>
  </r>
  <r>
    <n v="712"/>
    <x v="2"/>
    <x v="0"/>
    <s v="USD"/>
    <n v="1455210353"/>
    <n v="1451927153"/>
    <b v="0"/>
    <n v="37"/>
    <b v="0"/>
    <s v="technology/wearables"/>
    <n v="28"/>
    <n v="19"/>
    <x v="2"/>
    <s v="wearables"/>
  </r>
  <r>
    <n v="377"/>
    <x v="2"/>
    <x v="0"/>
    <s v="USD"/>
    <n v="1476717319"/>
    <n v="1473693319"/>
    <b v="0"/>
    <n v="9"/>
    <b v="0"/>
    <s v="technology/wearables"/>
    <n v="1"/>
    <n v="42"/>
    <x v="2"/>
    <s v="wearables"/>
  </r>
  <r>
    <n v="879"/>
    <x v="2"/>
    <x v="5"/>
    <s v="CAD"/>
    <n v="1441119919"/>
    <n v="1437663919"/>
    <b v="0"/>
    <n v="29"/>
    <b v="0"/>
    <s v="technology/wearables"/>
    <n v="1"/>
    <n v="30"/>
    <x v="2"/>
    <s v="wearables"/>
  </r>
  <r>
    <n v="298"/>
    <x v="2"/>
    <x v="0"/>
    <s v="USD"/>
    <n v="1477454340"/>
    <n v="1474676646"/>
    <b v="0"/>
    <n v="6"/>
    <b v="0"/>
    <s v="technology/wearables"/>
    <n v="1"/>
    <n v="50"/>
    <x v="2"/>
    <s v="wearables"/>
  </r>
  <r>
    <n v="1776"/>
    <x v="2"/>
    <x v="0"/>
    <s v="USD"/>
    <n v="1475766932"/>
    <n v="1473174932"/>
    <b v="0"/>
    <n v="30"/>
    <b v="0"/>
    <s v="technology/wearables"/>
    <n v="15"/>
    <n v="59"/>
    <x v="2"/>
    <s v="wearables"/>
  </r>
  <r>
    <n v="3562"/>
    <x v="2"/>
    <x v="0"/>
    <s v="USD"/>
    <n v="1461301574"/>
    <n v="1456121174"/>
    <b v="0"/>
    <n v="81"/>
    <b v="0"/>
    <s v="technology/wearables"/>
    <n v="18"/>
    <n v="44"/>
    <x v="2"/>
    <s v="wearables"/>
  </r>
  <r>
    <n v="106"/>
    <x v="2"/>
    <x v="0"/>
    <s v="USD"/>
    <n v="1408134034"/>
    <n v="1405542034"/>
    <b v="0"/>
    <n v="4"/>
    <b v="0"/>
    <s v="technology/wearables"/>
    <n v="1"/>
    <n v="27"/>
    <x v="2"/>
    <s v="wearables"/>
  </r>
  <r>
    <n v="14000"/>
    <x v="2"/>
    <x v="14"/>
    <s v="MXN"/>
    <n v="1486624607"/>
    <n v="1483773407"/>
    <b v="0"/>
    <n v="11"/>
    <b v="0"/>
    <s v="technology/wearables"/>
    <n v="47"/>
    <n v="1273"/>
    <x v="2"/>
    <s v="wearables"/>
  </r>
  <r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226"/>
    <x v="2"/>
    <x v="0"/>
    <s v="USD"/>
    <n v="1433178060"/>
    <n v="1429290060"/>
    <b v="0"/>
    <n v="5"/>
    <b v="0"/>
    <s v="technology/wearables"/>
    <n v="0"/>
    <n v="45"/>
    <x v="2"/>
    <s v="wearables"/>
  </r>
  <r>
    <n v="6925"/>
    <x v="2"/>
    <x v="0"/>
    <s v="USD"/>
    <n v="1409813940"/>
    <n v="1407271598"/>
    <b v="0"/>
    <n v="45"/>
    <b v="0"/>
    <s v="technology/wearables"/>
    <n v="35"/>
    <n v="154"/>
    <x v="2"/>
    <s v="wearables"/>
  </r>
  <r>
    <n v="411"/>
    <x v="2"/>
    <x v="0"/>
    <s v="USD"/>
    <n v="1447032093"/>
    <n v="1441844493"/>
    <b v="0"/>
    <n v="8"/>
    <b v="0"/>
    <s v="technology/wearables"/>
    <n v="2"/>
    <n v="51"/>
    <x v="2"/>
    <s v="wearables"/>
  </r>
  <r>
    <n v="280"/>
    <x v="2"/>
    <x v="0"/>
    <s v="USD"/>
    <n v="1458925156"/>
    <n v="1456336756"/>
    <b v="0"/>
    <n v="3"/>
    <b v="0"/>
    <s v="technology/wearables"/>
    <n v="1"/>
    <n v="93"/>
    <x v="2"/>
    <s v="wearables"/>
  </r>
  <r>
    <n v="2607"/>
    <x v="2"/>
    <x v="0"/>
    <s v="USD"/>
    <n v="1467132185"/>
    <n v="1461948185"/>
    <b v="0"/>
    <n v="24"/>
    <b v="0"/>
    <s v="technology/wearables"/>
    <n v="3"/>
    <n v="109"/>
    <x v="2"/>
    <s v="wearables"/>
  </r>
  <r>
    <n v="2889"/>
    <x v="2"/>
    <x v="2"/>
    <s v="AUD"/>
    <n v="1439515497"/>
    <n v="1435627497"/>
    <b v="0"/>
    <n v="18"/>
    <b v="0"/>
    <s v="technology/wearables"/>
    <n v="2"/>
    <n v="161"/>
    <x v="2"/>
    <s v="wearables"/>
  </r>
  <r>
    <n v="909"/>
    <x v="2"/>
    <x v="15"/>
    <s v="EUR"/>
    <n v="1456094197"/>
    <n v="1453502197"/>
    <b v="0"/>
    <n v="12"/>
    <b v="0"/>
    <s v="technology/wearables"/>
    <n v="34"/>
    <n v="76"/>
    <x v="2"/>
    <s v="wearables"/>
  </r>
  <r>
    <n v="97273"/>
    <x v="2"/>
    <x v="11"/>
    <s v="SEK"/>
    <n v="1456385101"/>
    <n v="1453793101"/>
    <b v="0"/>
    <n v="123"/>
    <b v="0"/>
    <s v="technology/wearables"/>
    <n v="56"/>
    <n v="791"/>
    <x v="2"/>
    <s v="wearables"/>
  </r>
  <r>
    <n v="28986.16"/>
    <x v="2"/>
    <x v="0"/>
    <s v="USD"/>
    <n v="1466449140"/>
    <n v="1463392828"/>
    <b v="0"/>
    <n v="96"/>
    <b v="0"/>
    <s v="technology/wearables"/>
    <n v="83"/>
    <n v="302"/>
    <x v="2"/>
    <s v="wearables"/>
  </r>
  <r>
    <n v="1486"/>
    <x v="2"/>
    <x v="0"/>
    <s v="USD"/>
    <n v="1417387322"/>
    <n v="1413495722"/>
    <b v="0"/>
    <n v="31"/>
    <b v="0"/>
    <s v="technology/wearables"/>
    <n v="15"/>
    <n v="48"/>
    <x v="2"/>
    <s v="wearables"/>
  </r>
  <r>
    <n v="11"/>
    <x v="2"/>
    <x v="0"/>
    <s v="USD"/>
    <n v="1407624222"/>
    <n v="1405032222"/>
    <b v="0"/>
    <n v="4"/>
    <b v="0"/>
    <s v="technology/wearables"/>
    <n v="0"/>
    <n v="3"/>
    <x v="2"/>
    <s v="wearables"/>
  </r>
  <r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30751"/>
    <x v="2"/>
    <x v="3"/>
    <s v="EUR"/>
    <n v="1471985640"/>
    <n v="1469289685"/>
    <b v="0"/>
    <n v="179"/>
    <b v="0"/>
    <s v="technology/wearables"/>
    <n v="30"/>
    <n v="172"/>
    <x v="2"/>
    <s v="wearables"/>
  </r>
  <r>
    <n v="106"/>
    <x v="2"/>
    <x v="0"/>
    <s v="USD"/>
    <n v="1427507208"/>
    <n v="1424918808"/>
    <b v="0"/>
    <n v="3"/>
    <b v="0"/>
    <s v="technology/wearables"/>
    <n v="1"/>
    <n v="35"/>
    <x v="2"/>
    <s v="wearables"/>
  </r>
  <r>
    <n v="1888"/>
    <x v="2"/>
    <x v="12"/>
    <s v="EUR"/>
    <n v="1451602800"/>
    <n v="1449011610"/>
    <b v="0"/>
    <n v="23"/>
    <b v="0"/>
    <s v="technology/wearables"/>
    <n v="6"/>
    <n v="82"/>
    <x v="2"/>
    <s v="wearables"/>
  </r>
  <r>
    <n v="2550"/>
    <x v="2"/>
    <x v="1"/>
    <s v="GBP"/>
    <n v="1452384000"/>
    <n v="1447698300"/>
    <b v="0"/>
    <n v="23"/>
    <b v="0"/>
    <s v="technology/wearables"/>
    <n v="13"/>
    <n v="111"/>
    <x v="2"/>
    <s v="wearables"/>
  </r>
  <r>
    <n v="6610"/>
    <x v="2"/>
    <x v="9"/>
    <s v="EUR"/>
    <n v="1403507050"/>
    <n v="1400051050"/>
    <b v="0"/>
    <n v="41"/>
    <b v="0"/>
    <s v="technology/wearables"/>
    <n v="13"/>
    <n v="161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17"/>
    <n v="52"/>
    <x v="2"/>
    <s v="wearables"/>
  </r>
  <r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212"/>
    <x v="2"/>
    <x v="1"/>
    <s v="GBP"/>
    <n v="1468349460"/>
    <n v="1466186988"/>
    <b v="0"/>
    <n v="7"/>
    <b v="0"/>
    <s v="technology/wearables"/>
    <n v="4"/>
    <n v="30"/>
    <x v="2"/>
    <s v="wearables"/>
  </r>
  <r>
    <n v="467"/>
    <x v="2"/>
    <x v="0"/>
    <s v="USD"/>
    <n v="1462655519"/>
    <n v="1457475119"/>
    <b v="0"/>
    <n v="4"/>
    <b v="0"/>
    <s v="technology/wearables"/>
    <n v="0"/>
    <n v="117"/>
    <x v="2"/>
    <s v="wearables"/>
  </r>
  <r>
    <n v="17561"/>
    <x v="2"/>
    <x v="0"/>
    <s v="USD"/>
    <n v="1478926800"/>
    <n v="1476054568"/>
    <b v="0"/>
    <n v="196"/>
    <b v="0"/>
    <s v="technology/wearables"/>
    <n v="25"/>
    <n v="90"/>
    <x v="2"/>
    <s v="wearables"/>
  </r>
  <r>
    <n v="4669"/>
    <x v="2"/>
    <x v="0"/>
    <s v="USD"/>
    <n v="1417388340"/>
    <n v="1412835530"/>
    <b v="0"/>
    <n v="11"/>
    <b v="0"/>
    <s v="technology/wearables"/>
    <n v="2"/>
    <n v="424"/>
    <x v="2"/>
    <s v="wearables"/>
  </r>
  <r>
    <n v="726"/>
    <x v="2"/>
    <x v="0"/>
    <s v="USD"/>
    <n v="1417276800"/>
    <n v="1415140480"/>
    <b v="0"/>
    <n v="9"/>
    <b v="0"/>
    <s v="technology/wearables"/>
    <n v="7"/>
    <n v="81"/>
    <x v="2"/>
    <s v="wearables"/>
  </r>
  <r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65"/>
    <x v="2"/>
    <x v="0"/>
    <s v="USD"/>
    <n v="1417145297"/>
    <n v="1414549697"/>
    <b v="0"/>
    <n v="8"/>
    <b v="0"/>
    <s v="technology/wearables"/>
    <n v="1"/>
    <n v="8"/>
    <x v="2"/>
    <s v="wearables"/>
  </r>
  <r>
    <n v="35135"/>
    <x v="2"/>
    <x v="5"/>
    <s v="CAD"/>
    <n v="1447909401"/>
    <n v="1444017801"/>
    <b v="0"/>
    <n v="229"/>
    <b v="0"/>
    <s v="technology/wearables"/>
    <n v="59"/>
    <n v="153"/>
    <x v="2"/>
    <s v="wearables"/>
  </r>
  <r>
    <n v="11683"/>
    <x v="2"/>
    <x v="5"/>
    <s v="CAD"/>
    <n v="1415865720"/>
    <n v="1413270690"/>
    <b v="0"/>
    <n v="40"/>
    <b v="0"/>
    <s v="technology/wearables"/>
    <n v="8"/>
    <n v="292"/>
    <x v="2"/>
    <s v="wearables"/>
  </r>
  <r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2960"/>
    <x v="1"/>
    <x v="0"/>
    <s v="USD"/>
    <n v="1450331940"/>
    <n v="1447777514"/>
    <b v="0"/>
    <n v="22"/>
    <b v="0"/>
    <s v="technology/wearables"/>
    <n v="30"/>
    <n v="135"/>
    <x v="2"/>
    <s v="wearables"/>
  </r>
  <r>
    <n v="3211"/>
    <x v="1"/>
    <x v="6"/>
    <s v="EUR"/>
    <n v="1489680061"/>
    <n v="1487091661"/>
    <b v="0"/>
    <n v="15"/>
    <b v="0"/>
    <s v="technology/wearables"/>
    <n v="16"/>
    <n v="214"/>
    <x v="2"/>
    <s v="wearables"/>
  </r>
  <r>
    <n v="20552"/>
    <x v="1"/>
    <x v="0"/>
    <s v="USD"/>
    <n v="1455814827"/>
    <n v="1453222827"/>
    <b v="0"/>
    <n v="95"/>
    <b v="0"/>
    <s v="technology/wearables"/>
    <n v="82"/>
    <n v="216"/>
    <x v="2"/>
    <s v="wearables"/>
  </r>
  <r>
    <n v="150102"/>
    <x v="1"/>
    <x v="0"/>
    <s v="USD"/>
    <n v="1446217183"/>
    <n v="1443538783"/>
    <b v="0"/>
    <n v="161"/>
    <b v="0"/>
    <s v="technology/wearables"/>
    <n v="75"/>
    <n v="932"/>
    <x v="2"/>
    <s v="wearables"/>
  </r>
  <r>
    <n v="234"/>
    <x v="1"/>
    <x v="0"/>
    <s v="USD"/>
    <n v="1418368260"/>
    <n v="1417654672"/>
    <b v="0"/>
    <n v="8"/>
    <b v="0"/>
    <s v="technology/wearables"/>
    <n v="6"/>
    <n v="29"/>
    <x v="2"/>
    <s v="wearables"/>
  </r>
  <r>
    <n v="13296"/>
    <x v="1"/>
    <x v="0"/>
    <s v="USD"/>
    <n v="1481727623"/>
    <n v="1478095223"/>
    <b v="0"/>
    <n v="76"/>
    <b v="0"/>
    <s v="technology/wearables"/>
    <n v="44"/>
    <n v="175"/>
    <x v="2"/>
    <s v="wearables"/>
  </r>
  <r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35"/>
    <n v="1389"/>
    <x v="2"/>
    <s v="wearables"/>
  </r>
  <r>
    <n v="8632"/>
    <x v="1"/>
    <x v="0"/>
    <s v="USD"/>
    <n v="1451419200"/>
    <n v="1449000056"/>
    <b v="0"/>
    <n v="90"/>
    <b v="0"/>
    <s v="technology/wearables"/>
    <n v="35"/>
    <n v="96"/>
    <x v="2"/>
    <s v="wearables"/>
  </r>
  <r>
    <n v="3060"/>
    <x v="1"/>
    <x v="0"/>
    <s v="USD"/>
    <n v="1420070615"/>
    <n v="1415750615"/>
    <b v="0"/>
    <n v="16"/>
    <b v="0"/>
    <s v="technology/wearables"/>
    <n v="31"/>
    <n v="191"/>
    <x v="2"/>
    <s v="wearables"/>
  </r>
  <r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2842"/>
    <x v="1"/>
    <x v="0"/>
    <s v="USD"/>
    <n v="1459992856"/>
    <n v="1456108456"/>
    <b v="0"/>
    <n v="38"/>
    <b v="0"/>
    <s v="technology/wearables"/>
    <n v="3"/>
    <n v="75"/>
    <x v="2"/>
    <s v="wearables"/>
  </r>
  <r>
    <n v="57197"/>
    <x v="1"/>
    <x v="0"/>
    <s v="USD"/>
    <n v="1448125935"/>
    <n v="1444666335"/>
    <b v="0"/>
    <n v="355"/>
    <b v="0"/>
    <s v="technology/wearables"/>
    <n v="23"/>
    <n v="161"/>
    <x v="2"/>
    <s v="wearables"/>
  </r>
  <r>
    <n v="621"/>
    <x v="1"/>
    <x v="0"/>
    <s v="USD"/>
    <n v="1468496933"/>
    <n v="1465904933"/>
    <b v="0"/>
    <n v="7"/>
    <b v="0"/>
    <s v="technology/wearables"/>
    <n v="3"/>
    <n v="89"/>
    <x v="2"/>
    <s v="wearables"/>
  </r>
  <r>
    <n v="21300"/>
    <x v="1"/>
    <x v="0"/>
    <s v="USD"/>
    <n v="1423092149"/>
    <n v="1420500149"/>
    <b v="0"/>
    <n v="400"/>
    <b v="0"/>
    <s v="technology/wearables"/>
    <n v="47"/>
    <n v="53"/>
    <x v="2"/>
    <s v="wearables"/>
  </r>
  <r>
    <n v="3186"/>
    <x v="0"/>
    <x v="5"/>
    <s v="CAD"/>
    <n v="1433206020"/>
    <n v="1430617209"/>
    <b v="0"/>
    <n v="30"/>
    <b v="1"/>
    <s v="music/electronic music"/>
    <n v="206"/>
    <n v="106"/>
    <x v="4"/>
    <s v="electronic music"/>
  </r>
  <r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</r>
  <r>
    <n v="2298"/>
    <x v="0"/>
    <x v="0"/>
    <s v="USD"/>
    <n v="1431876677"/>
    <n v="1429284677"/>
    <b v="1"/>
    <n v="74"/>
    <b v="1"/>
    <s v="music/electronic music"/>
    <n v="115"/>
    <n v="31"/>
    <x v="4"/>
    <s v="electronic music"/>
  </r>
  <r>
    <n v="4743"/>
    <x v="0"/>
    <x v="1"/>
    <s v="GBP"/>
    <n v="1434837861"/>
    <n v="1432245861"/>
    <b v="0"/>
    <n v="131"/>
    <b v="1"/>
    <s v="music/electronic music"/>
    <n v="237"/>
    <n v="36"/>
    <x v="4"/>
    <s v="electronic music"/>
  </r>
  <r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</r>
  <r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</r>
  <r>
    <n v="7733"/>
    <x v="0"/>
    <x v="0"/>
    <s v="USD"/>
    <n v="1414025347"/>
    <n v="1411433347"/>
    <b v="1"/>
    <n v="111"/>
    <b v="1"/>
    <s v="music/electronic music"/>
    <n v="103"/>
    <n v="70"/>
    <x v="4"/>
    <s v="electronic music"/>
  </r>
  <r>
    <n v="11727"/>
    <x v="0"/>
    <x v="1"/>
    <s v="GBP"/>
    <n v="1488830400"/>
    <n v="1484924605"/>
    <b v="1"/>
    <n v="255"/>
    <b v="1"/>
    <s v="music/electronic music"/>
    <n v="117"/>
    <n v="46"/>
    <x v="4"/>
    <s v="electronic music"/>
  </r>
  <r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</r>
  <r>
    <n v="6842"/>
    <x v="0"/>
    <x v="0"/>
    <s v="USD"/>
    <n v="1473680149"/>
    <n v="1472470549"/>
    <b v="0"/>
    <n v="159"/>
    <b v="1"/>
    <s v="music/electronic music"/>
    <n v="342"/>
    <n v="43"/>
    <x v="4"/>
    <s v="electronic music"/>
  </r>
  <r>
    <n v="10740"/>
    <x v="0"/>
    <x v="0"/>
    <s v="USD"/>
    <n v="1450290010"/>
    <n v="1447698010"/>
    <b v="0"/>
    <n v="99"/>
    <b v="1"/>
    <s v="music/electronic music"/>
    <n v="107"/>
    <n v="108"/>
    <x v="4"/>
    <s v="electronic music"/>
  </r>
  <r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</r>
  <r>
    <n v="1366"/>
    <x v="0"/>
    <x v="1"/>
    <s v="GBP"/>
    <n v="1481564080"/>
    <n v="1479144880"/>
    <b v="0"/>
    <n v="27"/>
    <b v="1"/>
    <s v="music/electronic music"/>
    <n v="103"/>
    <n v="51"/>
    <x v="4"/>
    <s v="electronic music"/>
  </r>
  <r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</r>
  <r>
    <n v="4952"/>
    <x v="0"/>
    <x v="0"/>
    <s v="USD"/>
    <n v="1423668220"/>
    <n v="1421076220"/>
    <b v="0"/>
    <n v="76"/>
    <b v="1"/>
    <s v="music/electronic music"/>
    <n v="108"/>
    <n v="65"/>
    <x v="4"/>
    <s v="electronic music"/>
  </r>
  <r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</r>
  <r>
    <n v="1021"/>
    <x v="0"/>
    <x v="0"/>
    <s v="USD"/>
    <n v="1431925200"/>
    <n v="1429991062"/>
    <b v="0"/>
    <n v="21"/>
    <b v="1"/>
    <s v="music/electronic music"/>
    <n v="102"/>
    <n v="49"/>
    <x v="4"/>
    <s v="electronic music"/>
  </r>
  <r>
    <n v="2180"/>
    <x v="0"/>
    <x v="0"/>
    <s v="USD"/>
    <n v="1458362023"/>
    <n v="1455773623"/>
    <b v="0"/>
    <n v="61"/>
    <b v="1"/>
    <s v="music/electronic music"/>
    <n v="145"/>
    <n v="36"/>
    <x v="4"/>
    <s v="electronic music"/>
  </r>
  <r>
    <n v="641"/>
    <x v="0"/>
    <x v="0"/>
    <s v="USD"/>
    <n v="1481615940"/>
    <n v="1479436646"/>
    <b v="0"/>
    <n v="30"/>
    <b v="1"/>
    <s v="music/electronic music"/>
    <n v="128"/>
    <n v="21"/>
    <x v="4"/>
    <s v="electronic music"/>
  </r>
  <r>
    <n v="250"/>
    <x v="1"/>
    <x v="0"/>
    <s v="USD"/>
    <n v="1472317209"/>
    <n v="1469725209"/>
    <b v="0"/>
    <n v="1"/>
    <b v="0"/>
    <s v="journalism/audio"/>
    <n v="0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2"/>
    <n v="10"/>
    <x v="5"/>
    <s v="audio"/>
  </r>
  <r>
    <n v="8537"/>
    <x v="1"/>
    <x v="0"/>
    <s v="USD"/>
    <n v="1432101855"/>
    <n v="1429509855"/>
    <b v="0"/>
    <n v="292"/>
    <b v="0"/>
    <s v="journalism/audio"/>
    <n v="9"/>
    <n v="29"/>
    <x v="5"/>
    <s v="audio"/>
  </r>
  <r>
    <n v="6"/>
    <x v="1"/>
    <x v="0"/>
    <s v="USD"/>
    <n v="1425587220"/>
    <n v="1420668801"/>
    <b v="0"/>
    <n v="2"/>
    <b v="0"/>
    <s v="journalism/audio"/>
    <n v="0"/>
    <n v="3"/>
    <x v="5"/>
    <s v="audio"/>
  </r>
  <r>
    <n v="266"/>
    <x v="1"/>
    <x v="0"/>
    <s v="USD"/>
    <n v="1408827550"/>
    <n v="1406235550"/>
    <b v="0"/>
    <n v="8"/>
    <b v="0"/>
    <s v="journalism/audio"/>
    <n v="3"/>
    <n v="33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0"/>
    <n v="1"/>
    <x v="5"/>
    <s v="audio"/>
  </r>
  <r>
    <n v="212"/>
    <x v="1"/>
    <x v="0"/>
    <s v="USD"/>
    <n v="1474766189"/>
    <n v="1471310189"/>
    <b v="0"/>
    <n v="4"/>
    <b v="0"/>
    <s v="journalism/audio"/>
    <n v="1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95"/>
    <n v="48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9"/>
    <n v="66"/>
    <x v="6"/>
    <s v="video games"/>
  </r>
  <r>
    <n v="81"/>
    <x v="2"/>
    <x v="2"/>
    <s v="AUD"/>
    <n v="1392800922"/>
    <n v="1390381722"/>
    <b v="0"/>
    <n v="5"/>
    <b v="0"/>
    <s v="games/video games"/>
    <n v="3"/>
    <n v="16"/>
    <x v="6"/>
    <s v="video games"/>
  </r>
  <r>
    <n v="5051"/>
    <x v="2"/>
    <x v="0"/>
    <s v="USD"/>
    <n v="1375657582"/>
    <n v="1371769582"/>
    <b v="0"/>
    <n v="148"/>
    <b v="0"/>
    <s v="games/video games"/>
    <n v="3"/>
    <n v="34"/>
    <x v="6"/>
    <s v="video games"/>
  </r>
  <r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45"/>
    <x v="2"/>
    <x v="0"/>
    <s v="USD"/>
    <n v="1460274864"/>
    <n v="1457686464"/>
    <b v="0"/>
    <n v="4"/>
    <b v="0"/>
    <s v="games/video games"/>
    <n v="0"/>
    <n v="11"/>
    <x v="6"/>
    <s v="video games"/>
  </r>
  <r>
    <n v="850"/>
    <x v="2"/>
    <x v="0"/>
    <s v="USD"/>
    <n v="1385447459"/>
    <n v="1382679059"/>
    <b v="0"/>
    <n v="21"/>
    <b v="0"/>
    <s v="games/video games"/>
    <n v="39"/>
    <n v="40"/>
    <x v="6"/>
    <s v="video games"/>
  </r>
  <r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0"/>
    <n v="13"/>
    <x v="6"/>
    <s v="video games"/>
  </r>
  <r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3407"/>
    <x v="2"/>
    <x v="0"/>
    <s v="USD"/>
    <n v="1388808545"/>
    <n v="1386216545"/>
    <b v="0"/>
    <n v="30"/>
    <b v="0"/>
    <s v="games/video games"/>
    <n v="6"/>
    <n v="114"/>
    <x v="6"/>
    <s v="video games"/>
  </r>
  <r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47074"/>
    <x v="2"/>
    <x v="0"/>
    <s v="USD"/>
    <n v="1410426250"/>
    <n v="1405674250"/>
    <b v="0"/>
    <n v="975"/>
    <b v="0"/>
    <s v="games/video games"/>
    <n v="63"/>
    <n v="48"/>
    <x v="6"/>
    <s v="video games"/>
  </r>
  <r>
    <n v="7344"/>
    <x v="2"/>
    <x v="0"/>
    <s v="USD"/>
    <n v="1452744011"/>
    <n v="1450152011"/>
    <b v="0"/>
    <n v="167"/>
    <b v="0"/>
    <s v="games/video games"/>
    <n v="29"/>
    <n v="44"/>
    <x v="6"/>
    <s v="video games"/>
  </r>
  <r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678"/>
    <x v="2"/>
    <x v="12"/>
    <s v="EUR"/>
    <n v="1463232936"/>
    <n v="1461072936"/>
    <b v="0"/>
    <n v="18"/>
    <b v="0"/>
    <s v="games/video games"/>
    <n v="3"/>
    <n v="38"/>
    <x v="6"/>
    <s v="video games"/>
  </r>
  <r>
    <n v="1821"/>
    <x v="2"/>
    <x v="0"/>
    <s v="USD"/>
    <n v="1399778333"/>
    <n v="1397186333"/>
    <b v="0"/>
    <n v="98"/>
    <b v="0"/>
    <s v="games/video games"/>
    <n v="9"/>
    <n v="19"/>
    <x v="6"/>
    <s v="video games"/>
  </r>
  <r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56"/>
    <x v="2"/>
    <x v="0"/>
    <s v="USD"/>
    <n v="1344635088"/>
    <n v="1342043088"/>
    <b v="0"/>
    <n v="3"/>
    <b v="0"/>
    <s v="games/video games"/>
    <n v="1"/>
    <n v="19"/>
    <x v="6"/>
    <s v="video games"/>
  </r>
  <r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5"/>
    <x v="2"/>
    <x v="0"/>
    <s v="USD"/>
    <n v="1408913291"/>
    <n v="1406321291"/>
    <b v="0"/>
    <n v="2"/>
    <b v="0"/>
    <s v="games/video games"/>
    <n v="0"/>
    <n v="8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14"/>
    <n v="43"/>
    <x v="6"/>
    <s v="video games"/>
  </r>
  <r>
    <n v="1174"/>
    <x v="2"/>
    <x v="6"/>
    <s v="EUR"/>
    <n v="1435293175"/>
    <n v="1432701175"/>
    <b v="0"/>
    <n v="49"/>
    <b v="0"/>
    <s v="games/video games"/>
    <n v="8"/>
    <n v="24"/>
    <x v="6"/>
    <s v="video games"/>
  </r>
  <r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25"/>
    <x v="2"/>
    <x v="1"/>
    <s v="GBP"/>
    <n v="1460313672"/>
    <n v="1457725272"/>
    <b v="0"/>
    <n v="2"/>
    <b v="0"/>
    <s v="games/video games"/>
    <n v="13"/>
    <n v="13"/>
    <x v="6"/>
    <s v="video games"/>
  </r>
  <r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42.25"/>
    <x v="2"/>
    <x v="5"/>
    <s v="CAD"/>
    <n v="1455232937"/>
    <n v="1453936937"/>
    <b v="0"/>
    <n v="4"/>
    <b v="0"/>
    <s v="games/video games"/>
    <n v="14"/>
    <n v="11"/>
    <x v="6"/>
    <s v="video games"/>
  </r>
  <r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25174"/>
    <x v="2"/>
    <x v="0"/>
    <s v="USD"/>
    <n v="1377867220"/>
    <n v="1375275220"/>
    <b v="0"/>
    <n v="94"/>
    <b v="0"/>
    <s v="games/video games"/>
    <n v="5"/>
    <n v="268"/>
    <x v="6"/>
    <s v="video games"/>
  </r>
  <r>
    <n v="2152"/>
    <x v="2"/>
    <x v="0"/>
    <s v="USD"/>
    <n v="1412393400"/>
    <n v="1409747154"/>
    <b v="0"/>
    <n v="29"/>
    <b v="0"/>
    <s v="games/video games"/>
    <n v="18"/>
    <n v="74"/>
    <x v="6"/>
    <s v="video games"/>
  </r>
  <r>
    <n v="47"/>
    <x v="2"/>
    <x v="0"/>
    <s v="USD"/>
    <n v="1393786877"/>
    <n v="1390330877"/>
    <b v="0"/>
    <n v="7"/>
    <b v="0"/>
    <s v="games/video games"/>
    <n v="0"/>
    <n v="7"/>
    <x v="6"/>
    <s v="video games"/>
  </r>
  <r>
    <n v="1803"/>
    <x v="2"/>
    <x v="0"/>
    <s v="USD"/>
    <n v="1397413095"/>
    <n v="1394821095"/>
    <b v="0"/>
    <n v="22"/>
    <b v="0"/>
    <s v="games/video games"/>
    <n v="7"/>
    <n v="82"/>
    <x v="6"/>
    <s v="video games"/>
  </r>
  <r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41"/>
    <x v="2"/>
    <x v="0"/>
    <s v="USD"/>
    <n v="1468519920"/>
    <n v="1466188338"/>
    <b v="0"/>
    <n v="6"/>
    <b v="0"/>
    <s v="games/video games"/>
    <n v="0"/>
    <n v="7"/>
    <x v="6"/>
    <s v="video games"/>
  </r>
  <r>
    <n v="425"/>
    <x v="2"/>
    <x v="0"/>
    <s v="USD"/>
    <n v="1386568740"/>
    <n v="1383095125"/>
    <b v="0"/>
    <n v="24"/>
    <b v="0"/>
    <s v="games/video games"/>
    <n v="5"/>
    <n v="18"/>
    <x v="6"/>
    <s v="video games"/>
  </r>
  <r>
    <n v="243"/>
    <x v="2"/>
    <x v="0"/>
    <s v="USD"/>
    <n v="1466227190"/>
    <n v="1461043190"/>
    <b v="0"/>
    <n v="15"/>
    <b v="0"/>
    <s v="games/video games"/>
    <n v="2"/>
    <n v="16"/>
    <x v="6"/>
    <s v="video games"/>
  </r>
  <r>
    <n v="2971"/>
    <x v="2"/>
    <x v="1"/>
    <s v="GBP"/>
    <n v="1402480221"/>
    <n v="1399888221"/>
    <b v="0"/>
    <n v="37"/>
    <b v="0"/>
    <s v="games/video games"/>
    <n v="5"/>
    <n v="80"/>
    <x v="6"/>
    <s v="video games"/>
  </r>
  <r>
    <n v="1431"/>
    <x v="2"/>
    <x v="0"/>
    <s v="USD"/>
    <n v="1395627327"/>
    <n v="1393038927"/>
    <b v="0"/>
    <n v="20"/>
    <b v="0"/>
    <s v="games/video games"/>
    <n v="0"/>
    <n v="72"/>
    <x v="6"/>
    <s v="video games"/>
  </r>
  <r>
    <n v="165"/>
    <x v="2"/>
    <x v="0"/>
    <s v="USD"/>
    <n v="1333557975"/>
    <n v="1330969575"/>
    <b v="0"/>
    <n v="7"/>
    <b v="0"/>
    <s v="games/video games"/>
    <n v="41"/>
    <n v="24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3"/>
    <n v="35"/>
    <x v="6"/>
    <s v="video games"/>
  </r>
  <r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255"/>
    <x v="2"/>
    <x v="0"/>
    <s v="USD"/>
    <n v="1354919022"/>
    <n v="1352327022"/>
    <b v="0"/>
    <n v="11"/>
    <b v="0"/>
    <s v="games/video games"/>
    <n v="1"/>
    <n v="23"/>
    <x v="6"/>
    <s v="video games"/>
  </r>
  <r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31272.92"/>
    <x v="2"/>
    <x v="0"/>
    <s v="USD"/>
    <n v="1421656200"/>
    <n v="1416507211"/>
    <b v="0"/>
    <n v="312"/>
    <b v="0"/>
    <s v="games/video games"/>
    <n v="36"/>
    <n v="100"/>
    <x v="6"/>
    <s v="video games"/>
  </r>
  <r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0"/>
    <x v="2"/>
    <x v="1"/>
    <s v="GBP"/>
    <n v="1381306687"/>
    <n v="1378714687"/>
    <b v="0"/>
    <n v="3"/>
    <b v="0"/>
    <s v="games/video games"/>
    <n v="0"/>
    <n v="3"/>
    <x v="6"/>
    <s v="video games"/>
  </r>
  <r>
    <n v="53"/>
    <x v="2"/>
    <x v="0"/>
    <s v="USD"/>
    <n v="1459352495"/>
    <n v="1456764095"/>
    <b v="0"/>
    <n v="4"/>
    <b v="0"/>
    <s v="games/video games"/>
    <n v="0"/>
    <n v="13"/>
    <x v="6"/>
    <s v="video games"/>
  </r>
  <r>
    <n v="178.52"/>
    <x v="2"/>
    <x v="0"/>
    <s v="USD"/>
    <n v="1339273208"/>
    <n v="1334089208"/>
    <b v="0"/>
    <n v="10"/>
    <b v="0"/>
    <s v="games/video games"/>
    <n v="0"/>
    <n v="18"/>
    <x v="6"/>
    <s v="video games"/>
  </r>
  <r>
    <n v="83"/>
    <x v="2"/>
    <x v="12"/>
    <s v="EUR"/>
    <n v="1451053313"/>
    <n v="1448461313"/>
    <b v="0"/>
    <n v="8"/>
    <b v="0"/>
    <s v="games/video games"/>
    <n v="8"/>
    <n v="10"/>
    <x v="6"/>
    <s v="video games"/>
  </r>
  <r>
    <n v="109"/>
    <x v="2"/>
    <x v="2"/>
    <s v="AUD"/>
    <n v="1396666779"/>
    <n v="1394078379"/>
    <b v="0"/>
    <n v="3"/>
    <b v="0"/>
    <s v="games/video games"/>
    <n v="2"/>
    <n v="36"/>
    <x v="6"/>
    <s v="video games"/>
  </r>
  <r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0"/>
    <n v="6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0"/>
    <n v="4"/>
    <x v="6"/>
    <s v="video games"/>
  </r>
  <r>
    <n v="425"/>
    <x v="2"/>
    <x v="0"/>
    <s v="USD"/>
    <n v="1430409651"/>
    <n v="1427817651"/>
    <b v="0"/>
    <n v="7"/>
    <b v="0"/>
    <s v="games/mobile games"/>
    <n v="0"/>
    <n v="61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585"/>
    <x v="2"/>
    <x v="0"/>
    <s v="USD"/>
    <n v="1416000600"/>
    <n v="1413318600"/>
    <b v="0"/>
    <n v="23"/>
    <b v="0"/>
    <s v="games/mobile games"/>
    <n v="2"/>
    <n v="25"/>
    <x v="6"/>
    <s v="mobile games"/>
  </r>
  <r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21"/>
    <x v="2"/>
    <x v="0"/>
    <s v="USD"/>
    <n v="1465107693"/>
    <n v="1462515693"/>
    <b v="0"/>
    <n v="2"/>
    <b v="0"/>
    <s v="games/mobile games"/>
    <n v="0"/>
    <n v="11"/>
    <x v="6"/>
    <s v="mobile games"/>
  </r>
  <r>
    <n v="11"/>
    <x v="2"/>
    <x v="0"/>
    <s v="USD"/>
    <n v="1416963300"/>
    <n v="1411775700"/>
    <b v="0"/>
    <n v="3"/>
    <b v="0"/>
    <s v="games/mobile games"/>
    <n v="0"/>
    <n v="4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14"/>
    <n v="111"/>
    <x v="6"/>
    <s v="mobile games"/>
  </r>
  <r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9875"/>
    <x v="2"/>
    <x v="0"/>
    <s v="USD"/>
    <n v="1461440421"/>
    <n v="1458848421"/>
    <b v="0"/>
    <n v="39"/>
    <b v="0"/>
    <s v="games/mobile games"/>
    <n v="40"/>
    <n v="253"/>
    <x v="6"/>
    <s v="mobile games"/>
  </r>
  <r>
    <n v="125"/>
    <x v="2"/>
    <x v="0"/>
    <s v="USD"/>
    <n v="1485035131"/>
    <n v="1483307131"/>
    <b v="0"/>
    <n v="4"/>
    <b v="0"/>
    <s v="games/mobile games"/>
    <n v="0"/>
    <n v="31"/>
    <x v="6"/>
    <s v="mobile games"/>
  </r>
  <r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0"/>
    <n v="23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530"/>
    <x v="2"/>
    <x v="0"/>
    <s v="USD"/>
    <n v="1399071173"/>
    <n v="1395787973"/>
    <b v="0"/>
    <n v="12"/>
    <b v="0"/>
    <s v="food/food trucks"/>
    <n v="9"/>
    <n v="4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0"/>
    <n v="24"/>
    <x v="7"/>
    <s v="food trucks"/>
  </r>
  <r>
    <n v="75"/>
    <x v="2"/>
    <x v="0"/>
    <s v="USD"/>
    <n v="1466096566"/>
    <n v="1463504566"/>
    <b v="0"/>
    <n v="2"/>
    <b v="0"/>
    <s v="food/food trucks"/>
    <n v="0"/>
    <n v="38"/>
    <x v="7"/>
    <s v="food trucks"/>
  </r>
  <r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6"/>
    <n v="61"/>
    <x v="7"/>
    <s v="food trucks"/>
  </r>
  <r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325"/>
    <x v="2"/>
    <x v="0"/>
    <s v="USD"/>
    <n v="1441507006"/>
    <n v="1438915006"/>
    <b v="0"/>
    <n v="3"/>
    <b v="0"/>
    <s v="food/food trucks"/>
    <n v="7"/>
    <n v="108"/>
    <x v="7"/>
    <s v="food trucks"/>
  </r>
  <r>
    <n v="188"/>
    <x v="2"/>
    <x v="0"/>
    <s v="USD"/>
    <n v="1408040408"/>
    <n v="1405448408"/>
    <b v="0"/>
    <n v="8"/>
    <b v="0"/>
    <s v="food/food trucks"/>
    <n v="1"/>
    <n v="24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2"/>
    <n v="50"/>
    <x v="7"/>
    <s v="food trucks"/>
  </r>
  <r>
    <n v="35"/>
    <x v="2"/>
    <x v="0"/>
    <s v="USD"/>
    <n v="1418091128"/>
    <n v="1415499128"/>
    <b v="0"/>
    <n v="3"/>
    <b v="0"/>
    <s v="food/food trucks"/>
    <n v="0"/>
    <n v="12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4"/>
    <n v="61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0"/>
    <n v="18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21"/>
    <n v="83"/>
    <x v="7"/>
    <s v="food trucks"/>
  </r>
  <r>
    <n v="2871"/>
    <x v="2"/>
    <x v="0"/>
    <s v="USD"/>
    <n v="1435291200"/>
    <n v="1432640342"/>
    <b v="0"/>
    <n v="8"/>
    <b v="0"/>
    <s v="food/food trucks"/>
    <n v="19"/>
    <n v="359"/>
    <x v="7"/>
    <s v="food trucks"/>
  </r>
  <r>
    <n v="979"/>
    <x v="2"/>
    <x v="0"/>
    <s v="USD"/>
    <n v="1410543495"/>
    <n v="1407865095"/>
    <b v="0"/>
    <n v="16"/>
    <b v="0"/>
    <s v="food/food trucks"/>
    <n v="2"/>
    <n v="61"/>
    <x v="7"/>
    <s v="food trucks"/>
  </r>
  <r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7"/>
    <x v="2"/>
    <x v="0"/>
    <s v="USD"/>
    <n v="1424593763"/>
    <n v="1422001763"/>
    <b v="0"/>
    <n v="3"/>
    <b v="0"/>
    <s v="food/food trucks"/>
    <n v="0"/>
    <n v="6"/>
    <x v="7"/>
    <s v="food trucks"/>
  </r>
  <r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886"/>
    <x v="2"/>
    <x v="0"/>
    <s v="USD"/>
    <n v="1462738327"/>
    <n v="1460146327"/>
    <b v="0"/>
    <n v="19"/>
    <b v="0"/>
    <s v="food/food trucks"/>
    <n v="6"/>
    <n v="47"/>
    <x v="7"/>
    <s v="food trucks"/>
  </r>
  <r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5875"/>
    <x v="2"/>
    <x v="0"/>
    <s v="USD"/>
    <n v="1403983314"/>
    <n v="1400786514"/>
    <b v="0"/>
    <n v="85"/>
    <b v="0"/>
    <s v="food/food trucks"/>
    <n v="12"/>
    <n v="69"/>
    <x v="7"/>
    <s v="food trucks"/>
  </r>
  <r>
    <n v="4"/>
    <x v="2"/>
    <x v="0"/>
    <s v="USD"/>
    <n v="1425197321"/>
    <n v="1422605321"/>
    <b v="0"/>
    <n v="3"/>
    <b v="0"/>
    <s v="food/food trucks"/>
    <n v="0"/>
    <n v="1"/>
    <x v="7"/>
    <s v="food trucks"/>
  </r>
  <r>
    <n v="42"/>
    <x v="2"/>
    <x v="0"/>
    <s v="USD"/>
    <n v="1484239320"/>
    <n v="1482609088"/>
    <b v="0"/>
    <n v="4"/>
    <b v="0"/>
    <s v="food/food trucks"/>
    <n v="4"/>
    <n v="11"/>
    <x v="7"/>
    <s v="food trucks"/>
  </r>
  <r>
    <n v="100"/>
    <x v="2"/>
    <x v="0"/>
    <s v="USD"/>
    <n v="1478059140"/>
    <n v="1476391223"/>
    <b v="0"/>
    <n v="3"/>
    <b v="0"/>
    <s v="food/food trucks"/>
    <n v="4"/>
    <n v="33"/>
    <x v="7"/>
    <s v="food trucks"/>
  </r>
  <r>
    <n v="23086"/>
    <x v="0"/>
    <x v="1"/>
    <s v="GBP"/>
    <n v="1486391011"/>
    <n v="1483712611"/>
    <b v="0"/>
    <n v="375"/>
    <b v="1"/>
    <s v="photography/photobooks"/>
    <n v="105"/>
    <n v="62"/>
    <x v="8"/>
    <s v="photobooks"/>
  </r>
  <r>
    <n v="13180"/>
    <x v="0"/>
    <x v="0"/>
    <s v="USD"/>
    <n v="1433736000"/>
    <n v="1430945149"/>
    <b v="0"/>
    <n v="111"/>
    <b v="1"/>
    <s v="photography/photobooks"/>
    <n v="105"/>
    <n v="119"/>
    <x v="8"/>
    <s v="photobooks"/>
  </r>
  <r>
    <n v="8005"/>
    <x v="0"/>
    <x v="1"/>
    <s v="GBP"/>
    <n v="1433198520"/>
    <n v="1430340195"/>
    <b v="0"/>
    <n v="123"/>
    <b v="1"/>
    <s v="photography/photobooks"/>
    <n v="107"/>
    <n v="65"/>
    <x v="8"/>
    <s v="photobooks"/>
  </r>
  <r>
    <n v="9111"/>
    <x v="0"/>
    <x v="0"/>
    <s v="USD"/>
    <n v="1431885600"/>
    <n v="1429133323"/>
    <b v="0"/>
    <n v="70"/>
    <b v="1"/>
    <s v="photography/photobooks"/>
    <n v="104"/>
    <n v="130"/>
    <x v="8"/>
    <s v="photobooks"/>
  </r>
  <r>
    <n v="3211"/>
    <x v="0"/>
    <x v="5"/>
    <s v="CAD"/>
    <n v="1482943740"/>
    <n v="1481129340"/>
    <b v="0"/>
    <n v="85"/>
    <b v="1"/>
    <s v="photography/photobooks"/>
    <n v="161"/>
    <n v="38"/>
    <x v="8"/>
    <s v="photobooks"/>
  </r>
  <r>
    <n v="9700"/>
    <x v="0"/>
    <x v="0"/>
    <s v="USD"/>
    <n v="1467242995"/>
    <n v="1465428595"/>
    <b v="0"/>
    <n v="86"/>
    <b v="1"/>
    <s v="photography/photobooks"/>
    <n v="108"/>
    <n v="113"/>
    <x v="8"/>
    <s v="photobooks"/>
  </r>
  <r>
    <n v="675"/>
    <x v="0"/>
    <x v="0"/>
    <s v="USD"/>
    <n v="1409500725"/>
    <n v="1406908725"/>
    <b v="0"/>
    <n v="13"/>
    <b v="1"/>
    <s v="photography/photobooks"/>
    <n v="135"/>
    <n v="52"/>
    <x v="8"/>
    <s v="photobooks"/>
  </r>
  <r>
    <n v="2945"/>
    <x v="0"/>
    <x v="0"/>
    <s v="USD"/>
    <n v="1458480560"/>
    <n v="1455892160"/>
    <b v="0"/>
    <n v="33"/>
    <b v="1"/>
    <s v="photography/photobooks"/>
    <n v="109"/>
    <n v="89"/>
    <x v="8"/>
    <s v="photobooks"/>
  </r>
  <r>
    <n v="290"/>
    <x v="0"/>
    <x v="1"/>
    <s v="GBP"/>
    <n v="1486814978"/>
    <n v="1484222978"/>
    <b v="0"/>
    <n v="15"/>
    <b v="1"/>
    <s v="photography/photobooks"/>
    <n v="290"/>
    <n v="19"/>
    <x v="8"/>
    <s v="photobooks"/>
  </r>
  <r>
    <n v="21831"/>
    <x v="0"/>
    <x v="0"/>
    <s v="USD"/>
    <n v="1460223453"/>
    <n v="1455043053"/>
    <b v="0"/>
    <n v="273"/>
    <b v="1"/>
    <s v="photography/photobooks"/>
    <n v="104"/>
    <n v="80"/>
    <x v="8"/>
    <s v="photobooks"/>
  </r>
  <r>
    <n v="40280"/>
    <x v="0"/>
    <x v="17"/>
    <s v="EUR"/>
    <n v="1428493379"/>
    <n v="1425901379"/>
    <b v="0"/>
    <n v="714"/>
    <b v="1"/>
    <s v="photography/photobooks"/>
    <n v="322"/>
    <n v="56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79"/>
    <x v="8"/>
    <s v="photobooks"/>
  </r>
  <r>
    <n v="39137"/>
    <x v="0"/>
    <x v="1"/>
    <s v="GBP"/>
    <n v="1450467539"/>
    <n v="1447875539"/>
    <b v="0"/>
    <n v="512"/>
    <b v="1"/>
    <s v="photography/photobooks"/>
    <n v="270"/>
    <n v="76"/>
    <x v="8"/>
    <s v="photobooks"/>
  </r>
  <r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61"/>
    <n v="55"/>
    <x v="8"/>
    <s v="photobooks"/>
  </r>
  <r>
    <n v="2693"/>
    <x v="0"/>
    <x v="1"/>
    <s v="GBP"/>
    <n v="1436380200"/>
    <n v="1433615400"/>
    <b v="0"/>
    <n v="9"/>
    <b v="1"/>
    <s v="photography/photobooks"/>
    <n v="101"/>
    <n v="299"/>
    <x v="8"/>
    <s v="photobooks"/>
  </r>
  <r>
    <n v="6029"/>
    <x v="0"/>
    <x v="0"/>
    <s v="USD"/>
    <n v="1429183656"/>
    <n v="1427369256"/>
    <b v="0"/>
    <n v="103"/>
    <b v="1"/>
    <s v="photography/photobooks"/>
    <n v="126"/>
    <n v="59"/>
    <x v="8"/>
    <s v="photobooks"/>
  </r>
  <r>
    <n v="6146.27"/>
    <x v="0"/>
    <x v="1"/>
    <s v="GBP"/>
    <n v="1468593246"/>
    <n v="1466001246"/>
    <b v="0"/>
    <n v="111"/>
    <b v="1"/>
    <s v="photography/photobooks"/>
    <n v="102"/>
    <n v="55"/>
    <x v="8"/>
    <s v="photobooks"/>
  </r>
  <r>
    <n v="49811"/>
    <x v="0"/>
    <x v="2"/>
    <s v="AUD"/>
    <n v="1435388154"/>
    <n v="1432796154"/>
    <b v="0"/>
    <n v="271"/>
    <b v="1"/>
    <s v="photography/photobooks"/>
    <n v="199"/>
    <n v="184"/>
    <x v="8"/>
    <s v="photobooks"/>
  </r>
  <r>
    <n v="16700"/>
    <x v="0"/>
    <x v="0"/>
    <s v="USD"/>
    <n v="1433083527"/>
    <n v="1430491527"/>
    <b v="0"/>
    <n v="101"/>
    <b v="1"/>
    <s v="photography/photobooks"/>
    <n v="102"/>
    <n v="165"/>
    <x v="8"/>
    <s v="photobooks"/>
  </r>
  <r>
    <n v="13383"/>
    <x v="0"/>
    <x v="0"/>
    <s v="USD"/>
    <n v="1449205200"/>
    <n v="1445363833"/>
    <b v="0"/>
    <n v="57"/>
    <b v="1"/>
    <s v="photography/photobooks"/>
    <n v="103"/>
    <n v="235"/>
    <x v="8"/>
    <s v="photobooks"/>
  </r>
  <r>
    <n v="13112"/>
    <x v="0"/>
    <x v="12"/>
    <s v="EUR"/>
    <n v="1434197351"/>
    <n v="1431605351"/>
    <b v="0"/>
    <n v="62"/>
    <b v="1"/>
    <s v="photography/photobooks"/>
    <n v="101"/>
    <n v="211"/>
    <x v="8"/>
    <s v="photobooks"/>
  </r>
  <r>
    <n v="1035"/>
    <x v="0"/>
    <x v="15"/>
    <s v="EUR"/>
    <n v="1489238940"/>
    <n v="1486406253"/>
    <b v="0"/>
    <n v="32"/>
    <b v="1"/>
    <s v="photography/photobooks"/>
    <n v="115"/>
    <n v="32"/>
    <x v="8"/>
    <s v="photobooks"/>
  </r>
  <r>
    <n v="17396"/>
    <x v="0"/>
    <x v="13"/>
    <s v="EUR"/>
    <n v="1459418400"/>
    <n v="1456827573"/>
    <b v="0"/>
    <n v="141"/>
    <b v="1"/>
    <s v="photography/photobooks"/>
    <n v="104"/>
    <n v="123"/>
    <x v="8"/>
    <s v="photobooks"/>
  </r>
  <r>
    <n v="15530"/>
    <x v="0"/>
    <x v="0"/>
    <s v="USD"/>
    <n v="1458835264"/>
    <n v="1456246864"/>
    <b v="0"/>
    <n v="75"/>
    <b v="1"/>
    <s v="photography/photobooks"/>
    <n v="155"/>
    <n v="207"/>
    <x v="8"/>
    <s v="photobooks"/>
  </r>
  <r>
    <n v="6360"/>
    <x v="0"/>
    <x v="0"/>
    <s v="USD"/>
    <n v="1488053905"/>
    <n v="1485461905"/>
    <b v="0"/>
    <n v="46"/>
    <b v="1"/>
    <s v="photography/photobooks"/>
    <n v="106"/>
    <n v="138"/>
    <x v="8"/>
    <s v="photobooks"/>
  </r>
  <r>
    <n v="50863"/>
    <x v="0"/>
    <x v="11"/>
    <s v="SEK"/>
    <n v="1433106000"/>
    <n v="1431124572"/>
    <b v="0"/>
    <n v="103"/>
    <b v="1"/>
    <s v="photography/photobooks"/>
    <n v="254"/>
    <n v="494"/>
    <x v="8"/>
    <s v="photobooks"/>
  </r>
  <r>
    <n v="1011"/>
    <x v="0"/>
    <x v="5"/>
    <s v="CAD"/>
    <n v="1465505261"/>
    <n v="1464209261"/>
    <b v="0"/>
    <n v="6"/>
    <b v="1"/>
    <s v="photography/photobooks"/>
    <n v="101"/>
    <n v="169"/>
    <x v="8"/>
    <s v="photobooks"/>
  </r>
  <r>
    <n v="3226"/>
    <x v="0"/>
    <x v="0"/>
    <s v="USD"/>
    <n v="1448586000"/>
    <n v="1447195695"/>
    <b v="0"/>
    <n v="83"/>
    <b v="1"/>
    <s v="photography/photobooks"/>
    <n v="129"/>
    <n v="39"/>
    <x v="8"/>
    <s v="photobooks"/>
  </r>
  <r>
    <n v="6645"/>
    <x v="0"/>
    <x v="1"/>
    <s v="GBP"/>
    <n v="1485886100"/>
    <n v="1482862100"/>
    <b v="0"/>
    <n v="108"/>
    <b v="1"/>
    <s v="photography/photobooks"/>
    <n v="102"/>
    <n v="62"/>
    <x v="8"/>
    <s v="photobooks"/>
  </r>
  <r>
    <n v="2636"/>
    <x v="0"/>
    <x v="0"/>
    <s v="USD"/>
    <n v="1433880605"/>
    <n v="1428696605"/>
    <b v="0"/>
    <n v="25"/>
    <b v="1"/>
    <s v="photography/photobooks"/>
    <n v="132"/>
    <n v="105"/>
    <x v="8"/>
    <s v="photobooks"/>
  </r>
  <r>
    <n v="39304.01"/>
    <x v="0"/>
    <x v="0"/>
    <s v="USD"/>
    <n v="1401487756"/>
    <n v="1398895756"/>
    <b v="0"/>
    <n v="549"/>
    <b v="1"/>
    <s v="photography/photobooks"/>
    <n v="786"/>
    <n v="72"/>
    <x v="8"/>
    <s v="photobooks"/>
  </r>
  <r>
    <n v="20398"/>
    <x v="0"/>
    <x v="0"/>
    <s v="USD"/>
    <n v="1443826980"/>
    <n v="1441032457"/>
    <b v="0"/>
    <n v="222"/>
    <b v="1"/>
    <s v="photography/photobooks"/>
    <n v="146"/>
    <n v="92"/>
    <x v="8"/>
    <s v="photobooks"/>
  </r>
  <r>
    <n v="27189"/>
    <x v="0"/>
    <x v="0"/>
    <s v="USD"/>
    <n v="1468524340"/>
    <n v="1465932340"/>
    <b v="0"/>
    <n v="183"/>
    <b v="1"/>
    <s v="photography/photobooks"/>
    <n v="103"/>
    <n v="149"/>
    <x v="8"/>
    <s v="photobooks"/>
  </r>
  <r>
    <n v="15505"/>
    <x v="0"/>
    <x v="0"/>
    <s v="USD"/>
    <n v="1446346800"/>
    <n v="1443714800"/>
    <b v="0"/>
    <n v="89"/>
    <b v="1"/>
    <s v="photography/photobooks"/>
    <n v="172"/>
    <n v="174"/>
    <x v="8"/>
    <s v="photobooks"/>
  </r>
  <r>
    <n v="26024"/>
    <x v="0"/>
    <x v="0"/>
    <s v="USD"/>
    <n v="1476961513"/>
    <n v="1474369513"/>
    <b v="0"/>
    <n v="253"/>
    <b v="1"/>
    <s v="photography/photobooks"/>
    <n v="159"/>
    <n v="103"/>
    <x v="8"/>
    <s v="photobooks"/>
  </r>
  <r>
    <n v="15565"/>
    <x v="0"/>
    <x v="12"/>
    <s v="EUR"/>
    <n v="1440515112"/>
    <n v="1437923112"/>
    <b v="0"/>
    <n v="140"/>
    <b v="1"/>
    <s v="photography/photobooks"/>
    <n v="104"/>
    <n v="111"/>
    <x v="8"/>
    <s v="photobooks"/>
  </r>
  <r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</r>
  <r>
    <n v="11215"/>
    <x v="0"/>
    <x v="5"/>
    <s v="CAD"/>
    <n v="1459483200"/>
    <n v="1456852647"/>
    <b v="0"/>
    <n v="138"/>
    <b v="1"/>
    <s v="photography/photobooks"/>
    <n v="280"/>
    <n v="81"/>
    <x v="8"/>
    <s v="photobooks"/>
  </r>
  <r>
    <n v="22197"/>
    <x v="0"/>
    <x v="0"/>
    <s v="USD"/>
    <n v="1478754909"/>
    <n v="1476159309"/>
    <b v="0"/>
    <n v="191"/>
    <b v="1"/>
    <s v="photography/photobooks"/>
    <n v="112"/>
    <n v="116"/>
    <x v="8"/>
    <s v="photobooks"/>
  </r>
  <r>
    <n v="1060"/>
    <x v="1"/>
    <x v="0"/>
    <s v="USD"/>
    <n v="1402060302"/>
    <n v="1396876302"/>
    <b v="0"/>
    <n v="18"/>
    <b v="0"/>
    <s v="music/world music"/>
    <n v="7"/>
    <n v="59"/>
    <x v="4"/>
    <s v="world music"/>
  </r>
  <r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937"/>
    <x v="1"/>
    <x v="0"/>
    <s v="USD"/>
    <n v="1398042000"/>
    <n v="1395089981"/>
    <b v="0"/>
    <n v="40"/>
    <b v="0"/>
    <s v="music/world music"/>
    <n v="4"/>
    <n v="48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29"/>
    <n v="61"/>
    <x v="4"/>
    <s v="world music"/>
  </r>
  <r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16"/>
    <x v="1"/>
    <x v="0"/>
    <s v="USD"/>
    <n v="1329864374"/>
    <n v="1328049974"/>
    <b v="0"/>
    <n v="6"/>
    <b v="0"/>
    <s v="music/world music"/>
    <n v="12"/>
    <n v="19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18"/>
    <n v="59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"/>
    <n v="30"/>
    <x v="4"/>
    <s v="world music"/>
  </r>
  <r>
    <n v="2537"/>
    <x v="1"/>
    <x v="0"/>
    <s v="USD"/>
    <n v="1414994340"/>
    <n v="1413057980"/>
    <b v="0"/>
    <n v="34"/>
    <b v="0"/>
    <s v="music/world music"/>
    <n v="51"/>
    <n v="75"/>
    <x v="4"/>
    <s v="world music"/>
  </r>
  <r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691"/>
    <x v="1"/>
    <x v="0"/>
    <s v="USD"/>
    <n v="1310158800"/>
    <n v="1304888771"/>
    <b v="0"/>
    <n v="38"/>
    <b v="0"/>
    <s v="music/world music"/>
    <n v="14"/>
    <n v="45"/>
    <x v="4"/>
    <s v="world music"/>
  </r>
  <r>
    <n v="2076"/>
    <x v="0"/>
    <x v="0"/>
    <s v="USD"/>
    <n v="1366664400"/>
    <n v="1363981723"/>
    <b v="1"/>
    <n v="45"/>
    <b v="1"/>
    <s v="music/rock"/>
    <n v="104"/>
    <n v="46"/>
    <x v="4"/>
    <s v="rock"/>
  </r>
  <r>
    <n v="2405"/>
    <x v="0"/>
    <x v="0"/>
    <s v="USD"/>
    <n v="1402755834"/>
    <n v="1400163834"/>
    <b v="1"/>
    <n v="17"/>
    <b v="1"/>
    <s v="music/rock"/>
    <n v="120"/>
    <n v="141"/>
    <x v="4"/>
    <s v="rock"/>
  </r>
  <r>
    <n v="2340"/>
    <x v="0"/>
    <x v="0"/>
    <s v="USD"/>
    <n v="1323136949"/>
    <n v="1319245349"/>
    <b v="1"/>
    <n v="31"/>
    <b v="1"/>
    <s v="music/rock"/>
    <n v="117"/>
    <n v="75"/>
    <x v="4"/>
    <s v="rock"/>
  </r>
  <r>
    <n v="4275"/>
    <x v="0"/>
    <x v="0"/>
    <s v="USD"/>
    <n v="1367823655"/>
    <n v="1365231655"/>
    <b v="1"/>
    <n v="50"/>
    <b v="1"/>
    <s v="music/rock"/>
    <n v="122"/>
    <n v="86"/>
    <x v="4"/>
    <s v="rock"/>
  </r>
  <r>
    <n v="3791"/>
    <x v="0"/>
    <x v="0"/>
    <s v="USD"/>
    <n v="1402642740"/>
    <n v="1399563953"/>
    <b v="1"/>
    <n v="59"/>
    <b v="1"/>
    <s v="music/rock"/>
    <n v="152"/>
    <n v="64"/>
    <x v="4"/>
    <s v="rock"/>
  </r>
  <r>
    <n v="5222"/>
    <x v="0"/>
    <x v="0"/>
    <s v="USD"/>
    <n v="1341683211"/>
    <n v="1339091211"/>
    <b v="1"/>
    <n v="81"/>
    <b v="1"/>
    <s v="music/rock"/>
    <n v="104"/>
    <n v="64"/>
    <x v="4"/>
    <s v="rock"/>
  </r>
  <r>
    <n v="60046"/>
    <x v="0"/>
    <x v="0"/>
    <s v="USD"/>
    <n v="1410017131"/>
    <n v="1406129131"/>
    <b v="1"/>
    <n v="508"/>
    <b v="1"/>
    <s v="music/rock"/>
    <n v="200"/>
    <n v="118"/>
    <x v="4"/>
    <s v="rock"/>
  </r>
  <r>
    <n v="6108"/>
    <x v="0"/>
    <x v="0"/>
    <s v="USD"/>
    <n v="1316979167"/>
    <n v="1311795167"/>
    <b v="1"/>
    <n v="74"/>
    <b v="1"/>
    <s v="music/rock"/>
    <n v="102"/>
    <n v="83"/>
    <x v="4"/>
    <s v="rock"/>
  </r>
  <r>
    <n v="4818"/>
    <x v="0"/>
    <x v="0"/>
    <s v="USD"/>
    <n v="1382658169"/>
    <n v="1380238969"/>
    <b v="1"/>
    <n v="141"/>
    <b v="1"/>
    <s v="music/rock"/>
    <n v="138"/>
    <n v="34"/>
    <x v="4"/>
    <s v="rock"/>
  </r>
  <r>
    <n v="30383.32"/>
    <x v="0"/>
    <x v="0"/>
    <s v="USD"/>
    <n v="1409770107"/>
    <n v="1407178107"/>
    <b v="1"/>
    <n v="711"/>
    <b v="1"/>
    <s v="music/rock"/>
    <n v="303833"/>
    <n v="43"/>
    <x v="4"/>
    <s v="rock"/>
  </r>
  <r>
    <n v="13323"/>
    <x v="0"/>
    <x v="0"/>
    <s v="USD"/>
    <n v="1293857940"/>
    <n v="1288968886"/>
    <b v="1"/>
    <n v="141"/>
    <b v="1"/>
    <s v="music/rock"/>
    <n v="199"/>
    <n v="94"/>
    <x v="4"/>
    <s v="rock"/>
  </r>
  <r>
    <n v="6071"/>
    <x v="0"/>
    <x v="0"/>
    <s v="USD"/>
    <n v="1385932652"/>
    <n v="1383337052"/>
    <b v="1"/>
    <n v="109"/>
    <b v="1"/>
    <s v="music/rock"/>
    <n v="202"/>
    <n v="56"/>
    <x v="4"/>
    <s v="rock"/>
  </r>
  <r>
    <n v="35389.129999999997"/>
    <x v="0"/>
    <x v="0"/>
    <s v="USD"/>
    <n v="1329084231"/>
    <n v="1326492231"/>
    <b v="1"/>
    <n v="361"/>
    <b v="1"/>
    <s v="music/rock"/>
    <n v="118"/>
    <n v="98"/>
    <x v="4"/>
    <s v="rock"/>
  </r>
  <r>
    <n v="16210"/>
    <x v="0"/>
    <x v="0"/>
    <s v="USD"/>
    <n v="1301792590"/>
    <n v="1297562590"/>
    <b v="1"/>
    <n v="176"/>
    <b v="1"/>
    <s v="music/rock"/>
    <n v="295"/>
    <n v="92"/>
    <x v="4"/>
    <s v="rock"/>
  </r>
  <r>
    <n v="25577.56"/>
    <x v="0"/>
    <x v="0"/>
    <s v="USD"/>
    <n v="1377960012"/>
    <n v="1375368012"/>
    <b v="1"/>
    <n v="670"/>
    <b v="1"/>
    <s v="music/rock"/>
    <n v="213"/>
    <n v="38"/>
    <x v="4"/>
    <s v="rock"/>
  </r>
  <r>
    <n v="2606"/>
    <x v="0"/>
    <x v="0"/>
    <s v="USD"/>
    <n v="1402286340"/>
    <n v="1399504664"/>
    <b v="1"/>
    <n v="96"/>
    <b v="1"/>
    <s v="music/rock"/>
    <n v="104"/>
    <n v="27"/>
    <x v="4"/>
    <s v="rock"/>
  </r>
  <r>
    <n v="3751"/>
    <x v="0"/>
    <x v="0"/>
    <s v="USD"/>
    <n v="1393445620"/>
    <n v="1390853620"/>
    <b v="1"/>
    <n v="74"/>
    <b v="1"/>
    <s v="music/rock"/>
    <n v="114"/>
    <n v="51"/>
    <x v="4"/>
    <s v="rock"/>
  </r>
  <r>
    <n v="2025"/>
    <x v="0"/>
    <x v="0"/>
    <s v="USD"/>
    <n v="1390983227"/>
    <n v="1388391227"/>
    <b v="1"/>
    <n v="52"/>
    <b v="1"/>
    <s v="music/rock"/>
    <n v="101"/>
    <n v="39"/>
    <x v="4"/>
    <s v="rock"/>
  </r>
  <r>
    <n v="8152"/>
    <x v="0"/>
    <x v="5"/>
    <s v="CAD"/>
    <n v="1392574692"/>
    <n v="1389982692"/>
    <b v="1"/>
    <n v="105"/>
    <b v="1"/>
    <s v="music/rock"/>
    <n v="125"/>
    <n v="78"/>
    <x v="4"/>
    <s v="rock"/>
  </r>
  <r>
    <n v="1785"/>
    <x v="0"/>
    <x v="0"/>
    <s v="USD"/>
    <n v="1396054800"/>
    <n v="1393034470"/>
    <b v="1"/>
    <n v="41"/>
    <b v="1"/>
    <s v="music/rock"/>
    <n v="119"/>
    <n v="44"/>
    <x v="4"/>
    <s v="rock"/>
  </r>
  <r>
    <n v="1082"/>
    <x v="0"/>
    <x v="0"/>
    <s v="USD"/>
    <n v="1383062083"/>
    <n v="1380556483"/>
    <b v="1"/>
    <n v="34"/>
    <b v="1"/>
    <s v="music/rock"/>
    <n v="166"/>
    <n v="32"/>
    <x v="4"/>
    <s v="rock"/>
  </r>
  <r>
    <n v="4170.17"/>
    <x v="0"/>
    <x v="0"/>
    <s v="USD"/>
    <n v="1291131815"/>
    <n v="1287071015"/>
    <b v="1"/>
    <n v="66"/>
    <b v="1"/>
    <s v="music/rock"/>
    <n v="119"/>
    <n v="63"/>
    <x v="4"/>
    <s v="rock"/>
  </r>
  <r>
    <n v="9545"/>
    <x v="0"/>
    <x v="0"/>
    <s v="USD"/>
    <n v="1389474145"/>
    <n v="1386882145"/>
    <b v="1"/>
    <n v="50"/>
    <b v="1"/>
    <s v="music/rock"/>
    <n v="100"/>
    <n v="191"/>
    <x v="4"/>
    <s v="rock"/>
  </r>
  <r>
    <n v="22396"/>
    <x v="0"/>
    <x v="0"/>
    <s v="USD"/>
    <n v="1374674558"/>
    <n v="1372082558"/>
    <b v="1"/>
    <n v="159"/>
    <b v="1"/>
    <s v="music/rock"/>
    <n v="102"/>
    <n v="141"/>
    <x v="4"/>
    <s v="rock"/>
  </r>
  <r>
    <n v="14000"/>
    <x v="0"/>
    <x v="0"/>
    <s v="USD"/>
    <n v="1379708247"/>
    <n v="1377116247"/>
    <b v="1"/>
    <n v="182"/>
    <b v="1"/>
    <s v="music/rock"/>
    <n v="117"/>
    <n v="77"/>
    <x v="4"/>
    <s v="rock"/>
  </r>
  <r>
    <n v="20426"/>
    <x v="0"/>
    <x v="0"/>
    <s v="USD"/>
    <n v="1460764800"/>
    <n v="1458157512"/>
    <b v="1"/>
    <n v="206"/>
    <b v="1"/>
    <s v="music/rock"/>
    <n v="109"/>
    <n v="99"/>
    <x v="4"/>
    <s v="rock"/>
  </r>
  <r>
    <n v="11472"/>
    <x v="0"/>
    <x v="0"/>
    <s v="USD"/>
    <n v="1332704042"/>
    <n v="1327523642"/>
    <b v="1"/>
    <n v="169"/>
    <b v="1"/>
    <s v="music/rock"/>
    <n v="115"/>
    <n v="68"/>
    <x v="4"/>
    <s v="rock"/>
  </r>
  <r>
    <n v="7635"/>
    <x v="0"/>
    <x v="0"/>
    <s v="USD"/>
    <n v="1384363459"/>
    <n v="1381767859"/>
    <b v="1"/>
    <n v="31"/>
    <b v="1"/>
    <s v="music/rock"/>
    <n v="102"/>
    <n v="246"/>
    <x v="4"/>
    <s v="rock"/>
  </r>
  <r>
    <n v="5300"/>
    <x v="0"/>
    <x v="0"/>
    <s v="USD"/>
    <n v="1276574400"/>
    <n v="1270576379"/>
    <b v="1"/>
    <n v="28"/>
    <b v="1"/>
    <s v="music/rock"/>
    <n v="106"/>
    <n v="189"/>
    <x v="4"/>
    <s v="rock"/>
  </r>
  <r>
    <n v="4140"/>
    <x v="0"/>
    <x v="5"/>
    <s v="CAD"/>
    <n v="1409506291"/>
    <n v="1406914291"/>
    <b v="1"/>
    <n v="54"/>
    <b v="1"/>
    <s v="music/rock"/>
    <n v="104"/>
    <n v="77"/>
    <x v="4"/>
    <s v="rock"/>
  </r>
  <r>
    <n v="38743.839999999997"/>
    <x v="0"/>
    <x v="0"/>
    <s v="USD"/>
    <n v="1346344425"/>
    <n v="1343320425"/>
    <b v="1"/>
    <n v="467"/>
    <b v="1"/>
    <s v="music/rock"/>
    <n v="155"/>
    <n v="83"/>
    <x v="4"/>
    <s v="rock"/>
  </r>
  <r>
    <n v="24321.1"/>
    <x v="0"/>
    <x v="0"/>
    <s v="USD"/>
    <n v="1375908587"/>
    <n v="1372884587"/>
    <b v="1"/>
    <n v="389"/>
    <b v="1"/>
    <s v="music/rock"/>
    <n v="162"/>
    <n v="63"/>
    <x v="4"/>
    <s v="rock"/>
  </r>
  <r>
    <n v="3132.63"/>
    <x v="0"/>
    <x v="0"/>
    <s v="USD"/>
    <n v="1251777600"/>
    <n v="1247504047"/>
    <b v="1"/>
    <n v="68"/>
    <b v="1"/>
    <s v="music/rock"/>
    <n v="104"/>
    <n v="46"/>
    <x v="4"/>
    <s v="rock"/>
  </r>
  <r>
    <n v="15918.65"/>
    <x v="0"/>
    <x v="0"/>
    <s v="USD"/>
    <n v="1346765347"/>
    <n v="1343741347"/>
    <b v="1"/>
    <n v="413"/>
    <b v="1"/>
    <s v="music/rock"/>
    <n v="106"/>
    <n v="39"/>
    <x v="4"/>
    <s v="rock"/>
  </r>
  <r>
    <n v="10071"/>
    <x v="0"/>
    <x v="0"/>
    <s v="USD"/>
    <n v="1403661600"/>
    <n v="1401196766"/>
    <b v="1"/>
    <n v="190"/>
    <b v="1"/>
    <s v="music/rock"/>
    <n v="155"/>
    <n v="53"/>
    <x v="4"/>
    <s v="rock"/>
  </r>
  <r>
    <n v="13864.17"/>
    <x v="0"/>
    <x v="0"/>
    <s v="USD"/>
    <n v="1395624170"/>
    <n v="1392171770"/>
    <b v="1"/>
    <n v="189"/>
    <b v="1"/>
    <s v="music/rock"/>
    <n v="111"/>
    <n v="73"/>
    <x v="4"/>
    <s v="rock"/>
  </r>
  <r>
    <n v="16636.78"/>
    <x v="0"/>
    <x v="0"/>
    <s v="USD"/>
    <n v="1299003054"/>
    <n v="1291227054"/>
    <b v="1"/>
    <n v="130"/>
    <b v="1"/>
    <s v="music/rock"/>
    <n v="111"/>
    <n v="128"/>
    <x v="4"/>
    <s v="rock"/>
  </r>
  <r>
    <n v="7750"/>
    <x v="0"/>
    <x v="0"/>
    <s v="USD"/>
    <n v="1375033836"/>
    <n v="1373305836"/>
    <b v="1"/>
    <n v="74"/>
    <b v="1"/>
    <s v="music/rock"/>
    <n v="111"/>
    <n v="105"/>
    <x v="4"/>
    <s v="rock"/>
  </r>
  <r>
    <n v="18542"/>
    <x v="0"/>
    <x v="0"/>
    <s v="USD"/>
    <n v="1386565140"/>
    <n v="1383909855"/>
    <b v="1"/>
    <n v="274"/>
    <b v="1"/>
    <s v="music/rock"/>
    <n v="124"/>
    <n v="68"/>
    <x v="4"/>
    <s v="rock"/>
  </r>
  <r>
    <n v="2110.5"/>
    <x v="0"/>
    <x v="0"/>
    <s v="USD"/>
    <n v="1362974400"/>
    <n v="1360948389"/>
    <b v="1"/>
    <n v="22"/>
    <b v="1"/>
    <s v="music/rock"/>
    <n v="211"/>
    <n v="96"/>
    <x v="4"/>
    <s v="rock"/>
  </r>
  <r>
    <n v="2020"/>
    <x v="0"/>
    <x v="0"/>
    <s v="USD"/>
    <n v="1483203540"/>
    <n v="1481175482"/>
    <b v="0"/>
    <n v="31"/>
    <b v="1"/>
    <s v="theater/plays"/>
    <n v="101"/>
    <n v="65"/>
    <x v="1"/>
    <s v="plays"/>
  </r>
  <r>
    <n v="2033"/>
    <x v="0"/>
    <x v="1"/>
    <s v="GBP"/>
    <n v="1434808775"/>
    <n v="1433512775"/>
    <b v="0"/>
    <n v="63"/>
    <b v="1"/>
    <s v="theater/plays"/>
    <n v="102"/>
    <n v="32"/>
    <x v="1"/>
    <s v="plays"/>
  </r>
  <r>
    <n v="1625"/>
    <x v="0"/>
    <x v="1"/>
    <s v="GBP"/>
    <n v="1424181600"/>
    <n v="1423041227"/>
    <b v="0"/>
    <n v="20"/>
    <b v="1"/>
    <s v="theater/plays"/>
    <n v="108"/>
    <n v="81"/>
    <x v="1"/>
    <s v="plays"/>
  </r>
  <r>
    <n v="605"/>
    <x v="0"/>
    <x v="1"/>
    <s v="GBP"/>
    <n v="1434120856"/>
    <n v="1428936856"/>
    <b v="0"/>
    <n v="25"/>
    <b v="1"/>
    <s v="theater/plays"/>
    <n v="242"/>
    <n v="24"/>
    <x v="1"/>
    <s v="plays"/>
  </r>
  <r>
    <n v="4018"/>
    <x v="0"/>
    <x v="0"/>
    <s v="USD"/>
    <n v="1470801600"/>
    <n v="1468122163"/>
    <b v="0"/>
    <n v="61"/>
    <b v="1"/>
    <s v="theater/plays"/>
    <n v="100"/>
    <n v="66"/>
    <x v="1"/>
    <s v="plays"/>
  </r>
  <r>
    <n v="1876"/>
    <x v="0"/>
    <x v="0"/>
    <s v="USD"/>
    <n v="1483499645"/>
    <n v="1480907645"/>
    <b v="0"/>
    <n v="52"/>
    <b v="1"/>
    <s v="theater/plays"/>
    <n v="125"/>
    <n v="36"/>
    <x v="1"/>
    <s v="plays"/>
  </r>
  <r>
    <n v="3800"/>
    <x v="0"/>
    <x v="0"/>
    <s v="USD"/>
    <n v="1429772340"/>
    <n v="1427121931"/>
    <b v="0"/>
    <n v="86"/>
    <b v="1"/>
    <s v="theater/plays"/>
    <n v="109"/>
    <n v="44"/>
    <x v="1"/>
    <s v="plays"/>
  </r>
  <r>
    <n v="4371"/>
    <x v="0"/>
    <x v="0"/>
    <s v="USD"/>
    <n v="1428390000"/>
    <n v="1425224391"/>
    <b v="0"/>
    <n v="42"/>
    <b v="1"/>
    <s v="theater/plays"/>
    <n v="146"/>
    <n v="104"/>
    <x v="1"/>
    <s v="plays"/>
  </r>
  <r>
    <n v="1870"/>
    <x v="0"/>
    <x v="1"/>
    <s v="GBP"/>
    <n v="1444172340"/>
    <n v="1441822828"/>
    <b v="0"/>
    <n v="52"/>
    <b v="1"/>
    <s v="theater/plays"/>
    <n v="110"/>
    <n v="36"/>
    <x v="1"/>
    <s v="plays"/>
  </r>
  <r>
    <n v="15335"/>
    <x v="0"/>
    <x v="0"/>
    <s v="USD"/>
    <n v="1447523371"/>
    <n v="1444927771"/>
    <b v="0"/>
    <n v="120"/>
    <b v="1"/>
    <s v="theater/plays"/>
    <n v="102"/>
    <n v="128"/>
    <x v="1"/>
    <s v="plays"/>
  </r>
  <r>
    <n v="610"/>
    <x v="0"/>
    <x v="1"/>
    <s v="GBP"/>
    <n v="1445252400"/>
    <n v="1443696797"/>
    <b v="0"/>
    <n v="22"/>
    <b v="1"/>
    <s v="theater/plays"/>
    <n v="122"/>
    <n v="28"/>
    <x v="1"/>
    <s v="plays"/>
  </r>
  <r>
    <n v="2549"/>
    <x v="0"/>
    <x v="1"/>
    <s v="GBP"/>
    <n v="1438189200"/>
    <n v="1435585497"/>
    <b v="0"/>
    <n v="64"/>
    <b v="1"/>
    <s v="theater/plays"/>
    <n v="102"/>
    <n v="40"/>
    <x v="1"/>
    <s v="plays"/>
  </r>
  <r>
    <n v="1200"/>
    <x v="0"/>
    <x v="1"/>
    <s v="GBP"/>
    <n v="1457914373"/>
    <n v="1456189973"/>
    <b v="0"/>
    <n v="23"/>
    <b v="1"/>
    <s v="theater/plays"/>
    <n v="141"/>
    <n v="52"/>
    <x v="1"/>
    <s v="plays"/>
  </r>
  <r>
    <n v="21905"/>
    <x v="0"/>
    <x v="0"/>
    <s v="USD"/>
    <n v="1462125358"/>
    <n v="1459533358"/>
    <b v="0"/>
    <n v="238"/>
    <b v="1"/>
    <s v="theater/plays"/>
    <n v="110"/>
    <n v="92"/>
    <x v="1"/>
    <s v="plays"/>
  </r>
  <r>
    <n v="2093"/>
    <x v="0"/>
    <x v="1"/>
    <s v="GBP"/>
    <n v="1461860432"/>
    <n v="1459268432"/>
    <b v="0"/>
    <n v="33"/>
    <b v="1"/>
    <s v="theater/plays"/>
    <n v="105"/>
    <n v="63"/>
    <x v="1"/>
    <s v="plays"/>
  </r>
  <r>
    <n v="4340"/>
    <x v="0"/>
    <x v="0"/>
    <s v="USD"/>
    <n v="1436902359"/>
    <n v="1434310359"/>
    <b v="0"/>
    <n v="32"/>
    <b v="1"/>
    <s v="theater/plays"/>
    <n v="124"/>
    <n v="136"/>
    <x v="1"/>
    <s v="plays"/>
  </r>
  <r>
    <n v="4050"/>
    <x v="0"/>
    <x v="0"/>
    <s v="USD"/>
    <n v="1464807420"/>
    <n v="1461427938"/>
    <b v="0"/>
    <n v="24"/>
    <b v="1"/>
    <s v="theater/plays"/>
    <n v="135"/>
    <n v="169"/>
    <x v="1"/>
    <s v="plays"/>
  </r>
  <r>
    <n v="2055"/>
    <x v="0"/>
    <x v="0"/>
    <s v="USD"/>
    <n v="1437447600"/>
    <n v="1436551178"/>
    <b v="0"/>
    <n v="29"/>
    <b v="1"/>
    <s v="theater/plays"/>
    <n v="103"/>
    <n v="71"/>
    <x v="1"/>
    <s v="plays"/>
  </r>
  <r>
    <n v="2500"/>
    <x v="0"/>
    <x v="0"/>
    <s v="USD"/>
    <n v="1480559011"/>
    <n v="1477963411"/>
    <b v="0"/>
    <n v="50"/>
    <b v="1"/>
    <s v="theater/plays"/>
    <n v="100"/>
    <n v="50"/>
    <x v="1"/>
    <s v="plays"/>
  </r>
  <r>
    <n v="4559.13"/>
    <x v="0"/>
    <x v="1"/>
    <s v="GBP"/>
    <n v="1469962800"/>
    <n v="1468578920"/>
    <b v="0"/>
    <n v="108"/>
    <b v="1"/>
    <s v="theater/plays"/>
    <n v="130"/>
    <n v="42"/>
    <x v="1"/>
    <s v="plays"/>
  </r>
  <r>
    <n v="15851"/>
    <x v="1"/>
    <x v="1"/>
    <s v="GBP"/>
    <n v="1489376405"/>
    <n v="1484196005"/>
    <b v="0"/>
    <n v="104"/>
    <b v="0"/>
    <s v="technology/wearables"/>
    <n v="40"/>
    <n v="152"/>
    <x v="2"/>
    <s v="wearables"/>
  </r>
  <r>
    <n v="7793"/>
    <x v="1"/>
    <x v="0"/>
    <s v="USD"/>
    <n v="1469122200"/>
    <n v="1466611108"/>
    <b v="0"/>
    <n v="86"/>
    <b v="0"/>
    <s v="technology/wearables"/>
    <n v="26"/>
    <n v="91"/>
    <x v="2"/>
    <s v="wearables"/>
  </r>
  <r>
    <n v="71771"/>
    <x v="1"/>
    <x v="0"/>
    <s v="USD"/>
    <n v="1417690734"/>
    <n v="1415098734"/>
    <b v="0"/>
    <n v="356"/>
    <b v="0"/>
    <s v="technology/wearables"/>
    <n v="65"/>
    <n v="202"/>
    <x v="2"/>
    <s v="wearables"/>
  </r>
  <r>
    <n v="5757"/>
    <x v="1"/>
    <x v="0"/>
    <s v="USD"/>
    <n v="1455710679"/>
    <n v="1453118679"/>
    <b v="0"/>
    <n v="45"/>
    <b v="0"/>
    <s v="technology/wearables"/>
    <n v="12"/>
    <n v="128"/>
    <x v="2"/>
    <s v="wearables"/>
  </r>
  <r>
    <n v="1136"/>
    <x v="1"/>
    <x v="0"/>
    <s v="USD"/>
    <n v="1475937812"/>
    <n v="1472481812"/>
    <b v="0"/>
    <n v="38"/>
    <b v="0"/>
    <s v="technology/wearables"/>
    <n v="11"/>
    <n v="30"/>
    <x v="2"/>
    <s v="wearables"/>
  </r>
  <r>
    <n v="12879"/>
    <x v="1"/>
    <x v="0"/>
    <s v="USD"/>
    <n v="1444943468"/>
    <n v="1441919468"/>
    <b v="0"/>
    <n v="35"/>
    <b v="0"/>
    <s v="technology/wearables"/>
    <n v="112"/>
    <n v="368"/>
    <x v="2"/>
    <s v="wearables"/>
  </r>
  <r>
    <n v="3100"/>
    <x v="1"/>
    <x v="0"/>
    <s v="USD"/>
    <n v="1471622450"/>
    <n v="1467734450"/>
    <b v="0"/>
    <n v="24"/>
    <b v="0"/>
    <s v="technology/wearables"/>
    <n v="16"/>
    <n v="129"/>
    <x v="2"/>
    <s v="wearables"/>
  </r>
  <r>
    <n v="80070"/>
    <x v="1"/>
    <x v="0"/>
    <s v="USD"/>
    <n v="1480536919"/>
    <n v="1477509319"/>
    <b v="0"/>
    <n v="100"/>
    <b v="0"/>
    <s v="technology/wearables"/>
    <n v="32"/>
    <n v="801"/>
    <x v="2"/>
    <s v="wearables"/>
  </r>
  <r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2446"/>
    <x v="1"/>
    <x v="0"/>
    <s v="USD"/>
    <n v="1457024514"/>
    <n v="1454432514"/>
    <b v="0"/>
    <n v="122"/>
    <b v="0"/>
    <s v="technology/wearables"/>
    <n v="31"/>
    <n v="102"/>
    <x v="2"/>
    <s v="wearables"/>
  </r>
  <r>
    <n v="2028"/>
    <x v="1"/>
    <x v="0"/>
    <s v="USD"/>
    <n v="1477065860"/>
    <n v="1471881860"/>
    <b v="0"/>
    <n v="11"/>
    <b v="0"/>
    <s v="technology/wearables"/>
    <n v="1"/>
    <n v="184"/>
    <x v="2"/>
    <s v="wearables"/>
  </r>
  <r>
    <n v="40404"/>
    <x v="1"/>
    <x v="0"/>
    <s v="USD"/>
    <n v="1446771600"/>
    <n v="1443700648"/>
    <b v="0"/>
    <n v="248"/>
    <b v="0"/>
    <s v="technology/wearables"/>
    <n v="40"/>
    <n v="163"/>
    <x v="2"/>
    <s v="wearables"/>
  </r>
  <r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1467"/>
    <x v="1"/>
    <x v="8"/>
    <s v="DKK"/>
    <n v="1469109600"/>
    <n v="1464586746"/>
    <b v="0"/>
    <n v="19"/>
    <b v="0"/>
    <s v="technology/wearables"/>
    <n v="6"/>
    <n v="604"/>
    <x v="2"/>
    <s v="wearables"/>
  </r>
  <r>
    <n v="6130"/>
    <x v="1"/>
    <x v="0"/>
    <s v="USD"/>
    <n v="1420938172"/>
    <n v="1418346172"/>
    <b v="0"/>
    <n v="135"/>
    <b v="0"/>
    <s v="technology/wearables"/>
    <n v="15"/>
    <n v="45"/>
    <x v="2"/>
    <s v="wearables"/>
  </r>
  <r>
    <n v="876"/>
    <x v="1"/>
    <x v="1"/>
    <s v="GBP"/>
    <n v="1405094400"/>
    <n v="1403810965"/>
    <b v="0"/>
    <n v="9"/>
    <b v="0"/>
    <s v="technology/wearables"/>
    <n v="15"/>
    <n v="97"/>
    <x v="2"/>
    <s v="wearables"/>
  </r>
  <r>
    <n v="503"/>
    <x v="1"/>
    <x v="9"/>
    <s v="EUR"/>
    <n v="1483138800"/>
    <n v="1480610046"/>
    <b v="0"/>
    <n v="3"/>
    <b v="0"/>
    <s v="technology/wearables"/>
    <n v="1"/>
    <n v="168"/>
    <x v="2"/>
    <s v="wearables"/>
  </r>
  <r>
    <n v="6019"/>
    <x v="1"/>
    <x v="11"/>
    <s v="SEK"/>
    <n v="1482515937"/>
    <n v="1479923937"/>
    <b v="0"/>
    <n v="7"/>
    <b v="0"/>
    <s v="technology/wearables"/>
    <n v="1"/>
    <n v="860"/>
    <x v="2"/>
    <s v="wearables"/>
  </r>
  <r>
    <n v="106"/>
    <x v="1"/>
    <x v="1"/>
    <s v="GBP"/>
    <n v="1432223125"/>
    <n v="1429631125"/>
    <b v="0"/>
    <n v="4"/>
    <b v="0"/>
    <s v="technology/wearables"/>
    <n v="0"/>
    <n v="27"/>
    <x v="2"/>
    <s v="wearables"/>
  </r>
  <r>
    <n v="1332"/>
    <x v="1"/>
    <x v="0"/>
    <s v="USD"/>
    <n v="1461653700"/>
    <n v="1458665146"/>
    <b v="0"/>
    <n v="44"/>
    <b v="0"/>
    <s v="technology/wearables"/>
    <n v="9"/>
    <n v="30"/>
    <x v="2"/>
    <s v="wearables"/>
  </r>
  <r>
    <n v="4920"/>
    <x v="1"/>
    <x v="0"/>
    <s v="USD"/>
    <n v="1476371552"/>
    <n v="1473779552"/>
    <b v="0"/>
    <n v="90"/>
    <b v="0"/>
    <s v="technology/wearables"/>
    <n v="10"/>
    <n v="55"/>
    <x v="2"/>
    <s v="wearables"/>
  </r>
  <r>
    <n v="486"/>
    <x v="1"/>
    <x v="0"/>
    <s v="USD"/>
    <n v="1483063435"/>
    <n v="1480471435"/>
    <b v="0"/>
    <n v="8"/>
    <b v="0"/>
    <s v="technology/wearables"/>
    <n v="2"/>
    <n v="61"/>
    <x v="2"/>
    <s v="wearables"/>
  </r>
  <r>
    <n v="1130"/>
    <x v="1"/>
    <x v="0"/>
    <s v="USD"/>
    <n v="1421348428"/>
    <n v="1417460428"/>
    <b v="0"/>
    <n v="11"/>
    <b v="0"/>
    <s v="technology/wearables"/>
    <n v="1"/>
    <n v="103"/>
    <x v="2"/>
    <s v="wearables"/>
  </r>
  <r>
    <n v="1705"/>
    <x v="1"/>
    <x v="0"/>
    <s v="USD"/>
    <n v="1432916235"/>
    <n v="1430324235"/>
    <b v="0"/>
    <n v="41"/>
    <b v="0"/>
    <s v="technology/wearables"/>
    <n v="4"/>
    <n v="42"/>
    <x v="2"/>
    <s v="wearables"/>
  </r>
  <r>
    <n v="1748"/>
    <x v="1"/>
    <x v="0"/>
    <s v="USD"/>
    <n v="1476458734"/>
    <n v="1472570734"/>
    <b v="0"/>
    <n v="15"/>
    <b v="0"/>
    <s v="technology/wearables"/>
    <n v="2"/>
    <n v="117"/>
    <x v="2"/>
    <s v="wearables"/>
  </r>
  <r>
    <n v="408"/>
    <x v="1"/>
    <x v="0"/>
    <s v="USD"/>
    <n v="1417501145"/>
    <n v="1414041545"/>
    <b v="0"/>
    <n v="9"/>
    <b v="0"/>
    <s v="technology/wearables"/>
    <n v="1"/>
    <n v="45"/>
    <x v="2"/>
    <s v="wearables"/>
  </r>
  <r>
    <n v="7873"/>
    <x v="1"/>
    <x v="0"/>
    <s v="USD"/>
    <n v="1467432000"/>
    <n v="1464763109"/>
    <b v="0"/>
    <n v="50"/>
    <b v="0"/>
    <s v="technology/wearables"/>
    <n v="22"/>
    <n v="157"/>
    <x v="2"/>
    <s v="wearables"/>
  </r>
  <r>
    <n v="3417"/>
    <x v="1"/>
    <x v="0"/>
    <s v="USD"/>
    <n v="1471435554"/>
    <n v="1468843554"/>
    <b v="0"/>
    <n v="34"/>
    <b v="0"/>
    <s v="technology/wearables"/>
    <n v="1"/>
    <n v="101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11"/>
    <n v="52"/>
    <x v="2"/>
    <s v="wearables"/>
  </r>
  <r>
    <n v="4940"/>
    <x v="1"/>
    <x v="0"/>
    <s v="USD"/>
    <n v="1449354502"/>
    <n v="1446762502"/>
    <b v="0"/>
    <n v="16"/>
    <b v="0"/>
    <s v="technology/wearables"/>
    <n v="20"/>
    <n v="309"/>
    <x v="2"/>
    <s v="wearables"/>
  </r>
  <r>
    <n v="84947"/>
    <x v="1"/>
    <x v="0"/>
    <s v="USD"/>
    <n v="1418849028"/>
    <n v="1415825028"/>
    <b v="0"/>
    <n v="224"/>
    <b v="0"/>
    <s v="technology/wearables"/>
    <n v="85"/>
    <n v="379"/>
    <x v="2"/>
    <s v="wearables"/>
  </r>
  <r>
    <n v="24691"/>
    <x v="1"/>
    <x v="0"/>
    <s v="USD"/>
    <n v="1488549079"/>
    <n v="1485957079"/>
    <b v="0"/>
    <n v="140"/>
    <b v="0"/>
    <s v="technology/wearables"/>
    <n v="49"/>
    <n v="176"/>
    <x v="2"/>
    <s v="wearables"/>
  </r>
  <r>
    <n v="991"/>
    <x v="1"/>
    <x v="0"/>
    <s v="USD"/>
    <n v="1438543033"/>
    <n v="1435951033"/>
    <b v="0"/>
    <n v="15"/>
    <b v="0"/>
    <s v="technology/wearables"/>
    <n v="3"/>
    <n v="66"/>
    <x v="2"/>
    <s v="wearables"/>
  </r>
  <r>
    <n v="3317"/>
    <x v="1"/>
    <x v="0"/>
    <s v="USD"/>
    <n v="1418056315"/>
    <n v="1414164715"/>
    <b v="0"/>
    <n v="37"/>
    <b v="0"/>
    <s v="technology/wearables"/>
    <n v="7"/>
    <n v="90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70"/>
    <n v="382"/>
    <x v="2"/>
    <s v="wearables"/>
  </r>
  <r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51149"/>
    <x v="1"/>
    <x v="0"/>
    <s v="USD"/>
    <n v="1471579140"/>
    <n v="1466512683"/>
    <b v="0"/>
    <n v="323"/>
    <b v="0"/>
    <s v="technology/wearables"/>
    <n v="102"/>
    <n v="158"/>
    <x v="2"/>
    <s v="wearables"/>
  </r>
  <r>
    <n v="5666"/>
    <x v="0"/>
    <x v="5"/>
    <s v="CAD"/>
    <n v="1467313039"/>
    <n v="1464807439"/>
    <b v="0"/>
    <n v="139"/>
    <b v="1"/>
    <s v="publishing/nonfiction"/>
    <n v="378"/>
    <n v="41"/>
    <x v="3"/>
    <s v="nonfiction"/>
  </r>
  <r>
    <n v="375"/>
    <x v="0"/>
    <x v="0"/>
    <s v="USD"/>
    <n v="1405366359"/>
    <n v="1402342359"/>
    <b v="0"/>
    <n v="7"/>
    <b v="1"/>
    <s v="publishing/nonfiction"/>
    <n v="125"/>
    <n v="54"/>
    <x v="3"/>
    <s v="nonfiction"/>
  </r>
  <r>
    <n v="7219"/>
    <x v="0"/>
    <x v="0"/>
    <s v="USD"/>
    <n v="1372297751"/>
    <n v="1369705751"/>
    <b v="0"/>
    <n v="149"/>
    <b v="1"/>
    <s v="publishing/nonfiction"/>
    <n v="147"/>
    <n v="48"/>
    <x v="3"/>
    <s v="nonfiction"/>
  </r>
  <r>
    <n v="2555"/>
    <x v="0"/>
    <x v="0"/>
    <s v="USD"/>
    <n v="1425741525"/>
    <n v="1423149525"/>
    <b v="0"/>
    <n v="31"/>
    <b v="1"/>
    <s v="publishing/nonfiction"/>
    <n v="102"/>
    <n v="82"/>
    <x v="3"/>
    <s v="nonfiction"/>
  </r>
  <r>
    <n v="5985"/>
    <x v="0"/>
    <x v="0"/>
    <s v="USD"/>
    <n v="1418904533"/>
    <n v="1416485333"/>
    <b v="0"/>
    <n v="26"/>
    <b v="1"/>
    <s v="publishing/nonfiction"/>
    <n v="102"/>
    <n v="230"/>
    <x v="3"/>
    <s v="nonfiction"/>
  </r>
  <r>
    <n v="10210"/>
    <x v="0"/>
    <x v="5"/>
    <s v="CAD"/>
    <n v="1450249140"/>
    <n v="1447055935"/>
    <b v="0"/>
    <n v="172"/>
    <b v="1"/>
    <s v="publishing/nonfiction"/>
    <n v="204"/>
    <n v="59"/>
    <x v="3"/>
    <s v="nonfiction"/>
  </r>
  <r>
    <n v="5202.5"/>
    <x v="0"/>
    <x v="0"/>
    <s v="USD"/>
    <n v="1451089134"/>
    <n v="1448497134"/>
    <b v="0"/>
    <n v="78"/>
    <b v="1"/>
    <s v="publishing/nonfiction"/>
    <n v="104"/>
    <n v="67"/>
    <x v="3"/>
    <s v="nonfiction"/>
  </r>
  <r>
    <n v="20253"/>
    <x v="0"/>
    <x v="0"/>
    <s v="USD"/>
    <n v="1455299144"/>
    <n v="1452707144"/>
    <b v="0"/>
    <n v="120"/>
    <b v="1"/>
    <s v="publishing/nonfiction"/>
    <n v="101"/>
    <n v="169"/>
    <x v="3"/>
    <s v="nonfiction"/>
  </r>
  <r>
    <n v="13614"/>
    <x v="0"/>
    <x v="0"/>
    <s v="USD"/>
    <n v="1441425540"/>
    <n v="1436968366"/>
    <b v="0"/>
    <n v="227"/>
    <b v="1"/>
    <s v="publishing/nonfiction"/>
    <n v="136"/>
    <n v="60"/>
    <x v="3"/>
    <s v="nonfiction"/>
  </r>
  <r>
    <n v="1336"/>
    <x v="0"/>
    <x v="0"/>
    <s v="USD"/>
    <n v="1362960000"/>
    <n v="1359946188"/>
    <b v="0"/>
    <n v="42"/>
    <b v="1"/>
    <s v="publishing/nonfiction"/>
    <n v="134"/>
    <n v="32"/>
    <x v="3"/>
    <s v="nonfiction"/>
  </r>
  <r>
    <n v="1563"/>
    <x v="0"/>
    <x v="1"/>
    <s v="GBP"/>
    <n v="1465672979"/>
    <n v="1463080979"/>
    <b v="0"/>
    <n v="64"/>
    <b v="1"/>
    <s v="publishing/nonfiction"/>
    <n v="130"/>
    <n v="24"/>
    <x v="3"/>
    <s v="nonfiction"/>
  </r>
  <r>
    <n v="3067"/>
    <x v="0"/>
    <x v="1"/>
    <s v="GBP"/>
    <n v="1354269600"/>
    <n v="1351663605"/>
    <b v="0"/>
    <n v="121"/>
    <b v="1"/>
    <s v="publishing/nonfiction"/>
    <n v="123"/>
    <n v="25"/>
    <x v="3"/>
    <s v="nonfiction"/>
  </r>
  <r>
    <n v="6215.56"/>
    <x v="0"/>
    <x v="0"/>
    <s v="USD"/>
    <n v="1372985760"/>
    <n v="1370393760"/>
    <b v="0"/>
    <n v="87"/>
    <b v="1"/>
    <s v="publishing/nonfiction"/>
    <n v="183"/>
    <n v="71"/>
    <x v="3"/>
    <s v="nonfiction"/>
  </r>
  <r>
    <n v="2506"/>
    <x v="0"/>
    <x v="0"/>
    <s v="USD"/>
    <n v="1362117540"/>
    <n v="1359587137"/>
    <b v="0"/>
    <n v="65"/>
    <b v="1"/>
    <s v="publishing/nonfiction"/>
    <n v="125"/>
    <n v="39"/>
    <x v="3"/>
    <s v="nonfiction"/>
  </r>
  <r>
    <n v="3350"/>
    <x v="0"/>
    <x v="0"/>
    <s v="USD"/>
    <n v="1309009323"/>
    <n v="1306417323"/>
    <b v="0"/>
    <n v="49"/>
    <b v="1"/>
    <s v="publishing/nonfiction"/>
    <n v="112"/>
    <n v="68"/>
    <x v="3"/>
    <s v="nonfiction"/>
  </r>
  <r>
    <n v="764"/>
    <x v="0"/>
    <x v="0"/>
    <s v="USD"/>
    <n v="1309980790"/>
    <n v="1304623990"/>
    <b v="0"/>
    <n v="19"/>
    <b v="1"/>
    <s v="publishing/nonfiction"/>
    <n v="116"/>
    <n v="40"/>
    <x v="3"/>
    <s v="nonfiction"/>
  </r>
  <r>
    <n v="2598"/>
    <x v="0"/>
    <x v="0"/>
    <s v="USD"/>
    <n v="1343943420"/>
    <n v="1341524220"/>
    <b v="0"/>
    <n v="81"/>
    <b v="1"/>
    <s v="publishing/nonfiction"/>
    <n v="173"/>
    <n v="32"/>
    <x v="3"/>
    <s v="nonfiction"/>
  </r>
  <r>
    <n v="7559"/>
    <x v="0"/>
    <x v="1"/>
    <s v="GBP"/>
    <n v="1403370772"/>
    <n v="1400778772"/>
    <b v="0"/>
    <n v="264"/>
    <b v="1"/>
    <s v="publishing/nonfiction"/>
    <n v="126"/>
    <n v="29"/>
    <x v="3"/>
    <s v="nonfiction"/>
  </r>
  <r>
    <n v="1091"/>
    <x v="0"/>
    <x v="0"/>
    <s v="USD"/>
    <n v="1378592731"/>
    <n v="1373408731"/>
    <b v="0"/>
    <n v="25"/>
    <b v="1"/>
    <s v="publishing/nonfiction"/>
    <n v="109"/>
    <n v="44"/>
    <x v="3"/>
    <s v="nonfiction"/>
  </r>
  <r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9830"/>
    <x v="0"/>
    <x v="8"/>
    <s v="DKK"/>
    <n v="1420648906"/>
    <n v="1415464906"/>
    <b v="0"/>
    <n v="144"/>
    <b v="1"/>
    <s v="music/rock"/>
    <n v="119"/>
    <n v="346"/>
    <x v="4"/>
    <s v="rock"/>
  </r>
  <r>
    <n v="7520"/>
    <x v="0"/>
    <x v="0"/>
    <s v="USD"/>
    <n v="1426523752"/>
    <n v="1423935352"/>
    <b v="0"/>
    <n v="92"/>
    <b v="1"/>
    <s v="music/rock"/>
    <n v="100"/>
    <n v="82"/>
    <x v="4"/>
    <s v="rock"/>
  </r>
  <r>
    <n v="9486.69"/>
    <x v="0"/>
    <x v="0"/>
    <s v="USD"/>
    <n v="1417049663"/>
    <n v="1413158063"/>
    <b v="0"/>
    <n v="147"/>
    <b v="1"/>
    <s v="music/rock"/>
    <n v="126"/>
    <n v="65"/>
    <x v="4"/>
    <s v="rock"/>
  </r>
  <r>
    <n v="5713"/>
    <x v="0"/>
    <x v="0"/>
    <s v="USD"/>
    <n v="1447463050"/>
    <n v="1444867450"/>
    <b v="0"/>
    <n v="90"/>
    <b v="1"/>
    <s v="music/rock"/>
    <n v="114"/>
    <n v="63"/>
    <x v="4"/>
    <s v="rock"/>
  </r>
  <r>
    <n v="5535"/>
    <x v="0"/>
    <x v="0"/>
    <s v="USD"/>
    <n v="1434342894"/>
    <n v="1432269294"/>
    <b v="0"/>
    <n v="87"/>
    <b v="1"/>
    <s v="music/rock"/>
    <n v="111"/>
    <n v="64"/>
    <x v="4"/>
    <s v="rock"/>
  </r>
  <r>
    <n v="34090.629999999997"/>
    <x v="0"/>
    <x v="0"/>
    <s v="USD"/>
    <n v="1397225746"/>
    <n v="1394633746"/>
    <b v="0"/>
    <n v="406"/>
    <b v="1"/>
    <s v="music/rock"/>
    <n v="105"/>
    <n v="84"/>
    <x v="4"/>
    <s v="rock"/>
  </r>
  <r>
    <n v="1555"/>
    <x v="0"/>
    <x v="0"/>
    <s v="USD"/>
    <n v="1381881890"/>
    <n v="1380585890"/>
    <b v="0"/>
    <n v="20"/>
    <b v="1"/>
    <s v="music/rock"/>
    <n v="104"/>
    <n v="78"/>
    <x v="4"/>
    <s v="rock"/>
  </r>
  <r>
    <n v="7495"/>
    <x v="0"/>
    <x v="0"/>
    <s v="USD"/>
    <n v="1431022342"/>
    <n v="1428430342"/>
    <b v="0"/>
    <n v="70"/>
    <b v="1"/>
    <s v="music/rock"/>
    <n v="107"/>
    <n v="107"/>
    <x v="4"/>
    <s v="rock"/>
  </r>
  <r>
    <n v="620"/>
    <x v="0"/>
    <x v="0"/>
    <s v="USD"/>
    <n v="1342115132"/>
    <n v="1339523132"/>
    <b v="0"/>
    <n v="16"/>
    <b v="1"/>
    <s v="music/rock"/>
    <n v="124"/>
    <n v="39"/>
    <x v="4"/>
    <s v="rock"/>
  </r>
  <r>
    <n v="10501"/>
    <x v="0"/>
    <x v="0"/>
    <s v="USD"/>
    <n v="1483138233"/>
    <n v="1480546233"/>
    <b v="0"/>
    <n v="52"/>
    <b v="1"/>
    <s v="music/rock"/>
    <n v="105"/>
    <n v="202"/>
    <x v="4"/>
    <s v="rock"/>
  </r>
  <r>
    <n v="2842"/>
    <x v="0"/>
    <x v="0"/>
    <s v="USD"/>
    <n v="1458874388"/>
    <n v="1456285988"/>
    <b v="0"/>
    <n v="66"/>
    <b v="1"/>
    <s v="music/rock"/>
    <n v="189"/>
    <n v="43"/>
    <x v="4"/>
    <s v="rock"/>
  </r>
  <r>
    <n v="6853"/>
    <x v="0"/>
    <x v="6"/>
    <s v="EUR"/>
    <n v="1484444119"/>
    <n v="1481852119"/>
    <b v="0"/>
    <n v="109"/>
    <b v="1"/>
    <s v="music/rock"/>
    <n v="171"/>
    <n v="63"/>
    <x v="4"/>
    <s v="rock"/>
  </r>
  <r>
    <n v="9342"/>
    <x v="0"/>
    <x v="1"/>
    <s v="GBP"/>
    <n v="1480784606"/>
    <n v="1478189006"/>
    <b v="0"/>
    <n v="168"/>
    <b v="1"/>
    <s v="music/rock"/>
    <n v="252"/>
    <n v="56"/>
    <x v="4"/>
    <s v="rock"/>
  </r>
  <r>
    <n v="1510"/>
    <x v="0"/>
    <x v="0"/>
    <s v="USD"/>
    <n v="1486095060"/>
    <n v="1484198170"/>
    <b v="0"/>
    <n v="31"/>
    <b v="1"/>
    <s v="music/rock"/>
    <n v="116"/>
    <n v="49"/>
    <x v="4"/>
    <s v="rock"/>
  </r>
  <r>
    <n v="4067"/>
    <x v="0"/>
    <x v="1"/>
    <s v="GBP"/>
    <n v="1470075210"/>
    <n v="1468779210"/>
    <b v="0"/>
    <n v="133"/>
    <b v="1"/>
    <s v="music/rock"/>
    <n v="203"/>
    <n v="31"/>
    <x v="4"/>
    <s v="rock"/>
  </r>
  <r>
    <n v="11160"/>
    <x v="0"/>
    <x v="0"/>
    <s v="USD"/>
    <n v="1433504876"/>
    <n v="1430912876"/>
    <b v="0"/>
    <n v="151"/>
    <b v="1"/>
    <s v="music/rock"/>
    <n v="112"/>
    <n v="74"/>
    <x v="4"/>
    <s v="rock"/>
  </r>
  <r>
    <n v="106"/>
    <x v="0"/>
    <x v="0"/>
    <s v="USD"/>
    <n v="1433815200"/>
    <n v="1431886706"/>
    <b v="0"/>
    <n v="5"/>
    <b v="1"/>
    <s v="music/rock"/>
    <n v="424"/>
    <n v="21"/>
    <x v="4"/>
    <s v="rock"/>
  </r>
  <r>
    <n v="5355"/>
    <x v="0"/>
    <x v="0"/>
    <s v="USD"/>
    <n v="1482988125"/>
    <n v="1480396125"/>
    <b v="0"/>
    <n v="73"/>
    <b v="1"/>
    <s v="music/rock"/>
    <n v="107"/>
    <n v="73"/>
    <x v="4"/>
    <s v="rock"/>
  </r>
  <r>
    <n v="8349"/>
    <x v="0"/>
    <x v="0"/>
    <s v="USD"/>
    <n v="1367867536"/>
    <n v="1365275536"/>
    <b v="0"/>
    <n v="148"/>
    <b v="1"/>
    <s v="music/rock"/>
    <n v="104"/>
    <n v="56"/>
    <x v="4"/>
    <s v="rock"/>
  </r>
  <r>
    <n v="4673"/>
    <x v="0"/>
    <x v="5"/>
    <s v="CAD"/>
    <n v="1482457678"/>
    <n v="1480729678"/>
    <b v="0"/>
    <n v="93"/>
    <b v="1"/>
    <s v="music/rock"/>
    <n v="212"/>
    <n v="50"/>
    <x v="4"/>
    <s v="rock"/>
  </r>
  <r>
    <n v="4343"/>
    <x v="0"/>
    <x v="0"/>
    <s v="USD"/>
    <n v="1436117922"/>
    <n v="1433525922"/>
    <b v="0"/>
    <n v="63"/>
    <b v="1"/>
    <s v="music/rock"/>
    <n v="124"/>
    <n v="69"/>
    <x v="4"/>
    <s v="rock"/>
  </r>
  <r>
    <n v="8832.49"/>
    <x v="0"/>
    <x v="12"/>
    <s v="EUR"/>
    <n v="1461931860"/>
    <n v="1457109121"/>
    <b v="0"/>
    <n v="134"/>
    <b v="1"/>
    <s v="music/rock"/>
    <n v="110"/>
    <n v="66"/>
    <x v="4"/>
    <s v="rock"/>
  </r>
  <r>
    <n v="875"/>
    <x v="0"/>
    <x v="0"/>
    <s v="USD"/>
    <n v="1438183889"/>
    <n v="1435591889"/>
    <b v="0"/>
    <n v="14"/>
    <b v="1"/>
    <s v="music/rock"/>
    <n v="219"/>
    <n v="63"/>
    <x v="4"/>
    <s v="rock"/>
  </r>
  <r>
    <n v="5465"/>
    <x v="0"/>
    <x v="0"/>
    <s v="USD"/>
    <n v="1433305800"/>
    <n v="1430604395"/>
    <b v="0"/>
    <n v="78"/>
    <b v="1"/>
    <s v="music/rock"/>
    <n v="137"/>
    <n v="70"/>
    <x v="4"/>
    <s v="rock"/>
  </r>
  <r>
    <n v="6740.37"/>
    <x v="0"/>
    <x v="0"/>
    <s v="USD"/>
    <n v="1476720840"/>
    <n v="1474469117"/>
    <b v="0"/>
    <n v="112"/>
    <b v="1"/>
    <s v="music/rock"/>
    <n v="135"/>
    <n v="60"/>
    <x v="4"/>
    <s v="rock"/>
  </r>
  <r>
    <n v="727"/>
    <x v="0"/>
    <x v="1"/>
    <s v="GBP"/>
    <n v="1471087957"/>
    <n v="1468495957"/>
    <b v="0"/>
    <n v="34"/>
    <b v="1"/>
    <s v="music/rock"/>
    <n v="145"/>
    <n v="21"/>
    <x v="4"/>
    <s v="rock"/>
  </r>
  <r>
    <n v="3055"/>
    <x v="0"/>
    <x v="0"/>
    <s v="USD"/>
    <n v="1430154720"/>
    <n v="1427224606"/>
    <b v="0"/>
    <n v="19"/>
    <b v="1"/>
    <s v="music/rock"/>
    <n v="109"/>
    <n v="161"/>
    <x v="4"/>
    <s v="rock"/>
  </r>
  <r>
    <n v="551"/>
    <x v="0"/>
    <x v="0"/>
    <s v="USD"/>
    <n v="1440219540"/>
    <n v="1436369818"/>
    <b v="0"/>
    <n v="13"/>
    <b v="1"/>
    <s v="music/rock"/>
    <n v="110"/>
    <n v="42"/>
    <x v="4"/>
    <s v="rock"/>
  </r>
  <r>
    <n v="2841"/>
    <x v="0"/>
    <x v="0"/>
    <s v="USD"/>
    <n v="1456976586"/>
    <n v="1454298186"/>
    <b v="0"/>
    <n v="104"/>
    <b v="1"/>
    <s v="music/rock"/>
    <n v="114"/>
    <n v="27"/>
    <x v="4"/>
    <s v="rock"/>
  </r>
  <r>
    <n v="10235"/>
    <x v="0"/>
    <x v="0"/>
    <s v="USD"/>
    <n v="1470068523"/>
    <n v="1467476523"/>
    <b v="0"/>
    <n v="52"/>
    <b v="1"/>
    <s v="music/rock"/>
    <n v="102"/>
    <n v="197"/>
    <x v="4"/>
    <s v="rock"/>
  </r>
  <r>
    <n v="916"/>
    <x v="0"/>
    <x v="0"/>
    <s v="USD"/>
    <n v="1488337200"/>
    <n v="1484623726"/>
    <b v="0"/>
    <n v="17"/>
    <b v="1"/>
    <s v="music/rock"/>
    <n v="122"/>
    <n v="54"/>
    <x v="4"/>
    <s v="rock"/>
  </r>
  <r>
    <n v="3916"/>
    <x v="0"/>
    <x v="0"/>
    <s v="USD"/>
    <n v="1484430481"/>
    <n v="1481838481"/>
    <b v="0"/>
    <n v="82"/>
    <b v="1"/>
    <s v="music/rock"/>
    <n v="112"/>
    <n v="48"/>
    <x v="4"/>
    <s v="rock"/>
  </r>
  <r>
    <n v="6438"/>
    <x v="0"/>
    <x v="0"/>
    <s v="USD"/>
    <n v="1423871882"/>
    <n v="1421279882"/>
    <b v="0"/>
    <n v="73"/>
    <b v="1"/>
    <s v="music/rock"/>
    <n v="107"/>
    <n v="88"/>
    <x v="4"/>
    <s v="rock"/>
  </r>
  <r>
    <n v="11385"/>
    <x v="0"/>
    <x v="0"/>
    <s v="USD"/>
    <n v="1477603140"/>
    <n v="1475013710"/>
    <b v="0"/>
    <n v="158"/>
    <b v="1"/>
    <s v="music/rock"/>
    <n v="114"/>
    <n v="72"/>
    <x v="4"/>
    <s v="rock"/>
  </r>
  <r>
    <n v="4826"/>
    <x v="0"/>
    <x v="0"/>
    <s v="USD"/>
    <n v="1467752334"/>
    <n v="1465160334"/>
    <b v="0"/>
    <n v="65"/>
    <b v="1"/>
    <s v="music/rock"/>
    <n v="110"/>
    <n v="74"/>
    <x v="4"/>
    <s v="rock"/>
  </r>
  <r>
    <n v="11353"/>
    <x v="0"/>
    <x v="0"/>
    <s v="USD"/>
    <n v="1412640373"/>
    <n v="1410048373"/>
    <b v="0"/>
    <n v="184"/>
    <b v="1"/>
    <s v="music/rock"/>
    <n v="126"/>
    <n v="62"/>
    <x v="4"/>
    <s v="rock"/>
  </r>
  <r>
    <n v="586"/>
    <x v="0"/>
    <x v="1"/>
    <s v="GBP"/>
    <n v="1465709400"/>
    <n v="1462695073"/>
    <b v="0"/>
    <n v="34"/>
    <b v="1"/>
    <s v="music/rock"/>
    <n v="167"/>
    <n v="17"/>
    <x v="4"/>
    <s v="rock"/>
  </r>
  <r>
    <n v="12413"/>
    <x v="0"/>
    <x v="0"/>
    <s v="USD"/>
    <n v="1369612474"/>
    <n v="1367798074"/>
    <b v="0"/>
    <n v="240"/>
    <b v="1"/>
    <s v="music/rock"/>
    <n v="497"/>
    <n v="52"/>
    <x v="4"/>
    <s v="rock"/>
  </r>
  <r>
    <n v="2729"/>
    <x v="0"/>
    <x v="1"/>
    <s v="GBP"/>
    <n v="1430439411"/>
    <n v="1425259011"/>
    <b v="0"/>
    <n v="113"/>
    <b v="1"/>
    <s v="music/rock"/>
    <n v="109"/>
    <n v="24"/>
    <x v="4"/>
    <s v="rock"/>
  </r>
  <r>
    <n v="4103"/>
    <x v="0"/>
    <x v="0"/>
    <s v="USD"/>
    <n v="1374802235"/>
    <n v="1372210235"/>
    <b v="0"/>
    <n v="66"/>
    <b v="1"/>
    <s v="music/rock"/>
    <n v="103"/>
    <n v="62"/>
    <x v="4"/>
    <s v="rock"/>
  </r>
  <r>
    <n v="241"/>
    <x v="2"/>
    <x v="1"/>
    <s v="GBP"/>
    <n v="1424607285"/>
    <n v="1422447285"/>
    <b v="1"/>
    <n v="5"/>
    <b v="0"/>
    <s v="publishing/translations"/>
    <n v="2"/>
    <n v="48"/>
    <x v="3"/>
    <s v="translations"/>
  </r>
  <r>
    <n v="105"/>
    <x v="2"/>
    <x v="0"/>
    <s v="USD"/>
    <n v="1417195201"/>
    <n v="1414599601"/>
    <b v="1"/>
    <n v="17"/>
    <b v="0"/>
    <s v="publishing/translations"/>
    <n v="0"/>
    <n v="6"/>
    <x v="3"/>
    <s v="translations"/>
  </r>
  <r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5"/>
    <x v="2"/>
    <x v="0"/>
    <s v="USD"/>
    <n v="1407847978"/>
    <n v="1405687978"/>
    <b v="0"/>
    <n v="2"/>
    <b v="0"/>
    <s v="publishing/translations"/>
    <n v="1"/>
    <n v="8"/>
    <x v="3"/>
    <s v="translations"/>
  </r>
  <r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7"/>
    <x v="2"/>
    <x v="1"/>
    <s v="GBP"/>
    <n v="1423185900"/>
    <n v="1420766700"/>
    <b v="0"/>
    <n v="3"/>
    <b v="0"/>
    <s v="publishing/translations"/>
    <n v="0"/>
    <n v="2"/>
    <x v="3"/>
    <s v="translations"/>
  </r>
  <r>
    <n v="320"/>
    <x v="2"/>
    <x v="0"/>
    <s v="USD"/>
    <n v="1417656699"/>
    <n v="1415064699"/>
    <b v="0"/>
    <n v="13"/>
    <b v="0"/>
    <s v="publishing/translations"/>
    <n v="5"/>
    <n v="25"/>
    <x v="3"/>
    <s v="translations"/>
  </r>
  <r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800"/>
    <x v="2"/>
    <x v="0"/>
    <s v="USD"/>
    <n v="1439741591"/>
    <n v="1436285591"/>
    <b v="0"/>
    <n v="9"/>
    <b v="0"/>
    <s v="publishing/translations"/>
    <n v="18"/>
    <n v="89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"/>
    <n v="28"/>
    <x v="3"/>
    <s v="translations"/>
  </r>
  <r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445"/>
    <x v="2"/>
    <x v="0"/>
    <s v="USD"/>
    <n v="1476010619"/>
    <n v="1473418619"/>
    <b v="0"/>
    <n v="10"/>
    <b v="0"/>
    <s v="publishing/translations"/>
    <n v="7"/>
    <n v="45"/>
    <x v="3"/>
    <s v="translations"/>
  </r>
  <r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20"/>
    <n v="109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"/>
    <n v="105"/>
    <x v="3"/>
    <s v="translations"/>
  </r>
  <r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"/>
    <n v="81"/>
    <x v="3"/>
    <s v="translations"/>
  </r>
  <r>
    <n v="5431"/>
    <x v="2"/>
    <x v="0"/>
    <s v="USD"/>
    <n v="1448517816"/>
    <n v="1445922216"/>
    <b v="0"/>
    <n v="47"/>
    <b v="0"/>
    <s v="publishing/translations"/>
    <n v="32"/>
    <n v="116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7"/>
    <n v="81"/>
    <x v="3"/>
    <s v="translations"/>
  </r>
  <r>
    <n v="8190"/>
    <x v="2"/>
    <x v="8"/>
    <s v="DKK"/>
    <n v="1433775600"/>
    <n v="1431973478"/>
    <b v="0"/>
    <n v="11"/>
    <b v="0"/>
    <s v="publishing/translations"/>
    <n v="10"/>
    <n v="745"/>
    <x v="3"/>
    <s v="translations"/>
  </r>
  <r>
    <n v="15"/>
    <x v="2"/>
    <x v="13"/>
    <s v="EUR"/>
    <n v="1444589020"/>
    <n v="1441997020"/>
    <b v="0"/>
    <n v="2"/>
    <b v="0"/>
    <s v="publishing/translations"/>
    <n v="0"/>
    <n v="8"/>
    <x v="3"/>
    <s v="translations"/>
  </r>
  <r>
    <n v="77"/>
    <x v="2"/>
    <x v="12"/>
    <s v="EUR"/>
    <n v="1456043057"/>
    <n v="1453451057"/>
    <b v="0"/>
    <n v="2"/>
    <b v="0"/>
    <s v="publishing/translations"/>
    <n v="1"/>
    <n v="39"/>
    <x v="3"/>
    <s v="translations"/>
  </r>
  <r>
    <n v="807"/>
    <x v="2"/>
    <x v="0"/>
    <s v="USD"/>
    <n v="1405227540"/>
    <n v="1402058739"/>
    <b v="0"/>
    <n v="22"/>
    <b v="0"/>
    <s v="publishing/translations"/>
    <n v="27"/>
    <n v="37"/>
    <x v="3"/>
    <s v="translations"/>
  </r>
  <r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2020"/>
    <x v="2"/>
    <x v="1"/>
    <s v="GBP"/>
    <n v="1441995769"/>
    <n v="1436811769"/>
    <b v="0"/>
    <n v="3"/>
    <b v="0"/>
    <s v="publishing/translations"/>
    <n v="1"/>
    <n v="673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3"/>
    <n v="48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</r>
  <r>
    <n v="105"/>
    <x v="2"/>
    <x v="5"/>
    <s v="CAD"/>
    <n v="1383430145"/>
    <n v="1380838145"/>
    <b v="0"/>
    <n v="6"/>
    <b v="0"/>
    <s v="publishing/fiction"/>
    <n v="2"/>
    <n v="18"/>
    <x v="3"/>
    <s v="fiction"/>
  </r>
  <r>
    <n v="5"/>
    <x v="2"/>
    <x v="0"/>
    <s v="USD"/>
    <n v="1347004260"/>
    <n v="1345062936"/>
    <b v="0"/>
    <n v="1"/>
    <b v="0"/>
    <s v="publishing/fiction"/>
    <n v="0"/>
    <n v="5"/>
    <x v="3"/>
    <s v="fiction"/>
  </r>
  <r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31"/>
    <n v="47"/>
    <x v="3"/>
    <s v="fiction"/>
  </r>
  <r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9"/>
    <n v="40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0"/>
    <n v="1"/>
    <x v="3"/>
    <s v="fiction"/>
  </r>
  <r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5"/>
    <x v="2"/>
    <x v="0"/>
    <s v="USD"/>
    <n v="1470355833"/>
    <n v="1465171833"/>
    <b v="0"/>
    <n v="1"/>
    <b v="0"/>
    <s v="publishing/fiction"/>
    <n v="0"/>
    <n v="5"/>
    <x v="3"/>
    <s v="fiction"/>
  </r>
  <r>
    <n v="701"/>
    <x v="2"/>
    <x v="0"/>
    <s v="USD"/>
    <n v="1367444557"/>
    <n v="1364852557"/>
    <b v="0"/>
    <n v="15"/>
    <b v="0"/>
    <s v="publishing/fiction"/>
    <n v="25"/>
    <n v="47"/>
    <x v="3"/>
    <s v="fiction"/>
  </r>
  <r>
    <n v="86492"/>
    <x v="0"/>
    <x v="5"/>
    <s v="CAD"/>
    <n v="1436364023"/>
    <n v="1433772023"/>
    <b v="1"/>
    <n v="885"/>
    <b v="1"/>
    <s v="photography/photobooks"/>
    <n v="166"/>
    <n v="98"/>
    <x v="8"/>
    <s v="photobooks"/>
  </r>
  <r>
    <n v="22318"/>
    <x v="0"/>
    <x v="1"/>
    <s v="GBP"/>
    <n v="1458943200"/>
    <n v="1456491680"/>
    <b v="1"/>
    <n v="329"/>
    <b v="1"/>
    <s v="photography/photobooks"/>
    <n v="101"/>
    <n v="68"/>
    <x v="8"/>
    <s v="photobooks"/>
  </r>
  <r>
    <n v="4045.93"/>
    <x v="0"/>
    <x v="18"/>
    <s v="EUR"/>
    <n v="1477210801"/>
    <n v="1472026801"/>
    <b v="1"/>
    <n v="71"/>
    <b v="1"/>
    <s v="photography/photobooks"/>
    <n v="108"/>
    <n v="57"/>
    <x v="8"/>
    <s v="photobooks"/>
  </r>
  <r>
    <n v="18066"/>
    <x v="0"/>
    <x v="1"/>
    <s v="GBP"/>
    <n v="1402389180"/>
    <n v="1399996024"/>
    <b v="1"/>
    <n v="269"/>
    <b v="1"/>
    <s v="photography/photobooks"/>
    <n v="278"/>
    <n v="67"/>
    <x v="8"/>
    <s v="photobooks"/>
  </r>
  <r>
    <n v="16573"/>
    <x v="0"/>
    <x v="12"/>
    <s v="EUR"/>
    <n v="1458676860"/>
    <n v="1455446303"/>
    <b v="1"/>
    <n v="345"/>
    <b v="1"/>
    <s v="photography/photobooks"/>
    <n v="104"/>
    <n v="48"/>
    <x v="8"/>
    <s v="photobooks"/>
  </r>
  <r>
    <n v="1671"/>
    <x v="0"/>
    <x v="1"/>
    <s v="GBP"/>
    <n v="1406227904"/>
    <n v="1403635904"/>
    <b v="1"/>
    <n v="43"/>
    <b v="1"/>
    <s v="photography/photobooks"/>
    <n v="111"/>
    <n v="39"/>
    <x v="8"/>
    <s v="photobooks"/>
  </r>
  <r>
    <n v="2580"/>
    <x v="0"/>
    <x v="0"/>
    <s v="USD"/>
    <n v="1273911000"/>
    <n v="1268822909"/>
    <b v="1"/>
    <n v="33"/>
    <b v="1"/>
    <s v="photography/photobooks"/>
    <n v="215"/>
    <n v="78"/>
    <x v="8"/>
    <s v="photobooks"/>
  </r>
  <r>
    <n v="20491"/>
    <x v="0"/>
    <x v="0"/>
    <s v="USD"/>
    <n v="1403880281"/>
    <n v="1401201881"/>
    <b v="1"/>
    <n v="211"/>
    <b v="1"/>
    <s v="photography/photobooks"/>
    <n v="111"/>
    <n v="97"/>
    <x v="8"/>
    <s v="photobooks"/>
  </r>
  <r>
    <n v="21637.22"/>
    <x v="0"/>
    <x v="12"/>
    <s v="EUR"/>
    <n v="1487113140"/>
    <n v="1484570885"/>
    <b v="1"/>
    <n v="196"/>
    <b v="1"/>
    <s v="photography/photobooks"/>
    <n v="124"/>
    <n v="110"/>
    <x v="8"/>
    <s v="photobooks"/>
  </r>
  <r>
    <n v="16165.6"/>
    <x v="0"/>
    <x v="1"/>
    <s v="GBP"/>
    <n v="1405761278"/>
    <n v="1403169278"/>
    <b v="1"/>
    <n v="405"/>
    <b v="1"/>
    <s v="photography/photobooks"/>
    <n v="101"/>
    <n v="40"/>
    <x v="8"/>
    <s v="photobooks"/>
  </r>
  <r>
    <n v="15651"/>
    <x v="0"/>
    <x v="0"/>
    <s v="USD"/>
    <n v="1447858804"/>
    <n v="1445263204"/>
    <b v="1"/>
    <n v="206"/>
    <b v="1"/>
    <s v="photography/photobooks"/>
    <n v="112"/>
    <n v="76"/>
    <x v="8"/>
    <s v="photobooks"/>
  </r>
  <r>
    <n v="19557"/>
    <x v="0"/>
    <x v="0"/>
    <s v="USD"/>
    <n v="1486311939"/>
    <n v="1483719939"/>
    <b v="1"/>
    <n v="335"/>
    <b v="1"/>
    <s v="photography/photobooks"/>
    <n v="559"/>
    <n v="58"/>
    <x v="8"/>
    <s v="photobooks"/>
  </r>
  <r>
    <n v="12001.5"/>
    <x v="0"/>
    <x v="1"/>
    <s v="GBP"/>
    <n v="1405523866"/>
    <n v="1402931866"/>
    <b v="1"/>
    <n v="215"/>
    <b v="1"/>
    <s v="photography/photobooks"/>
    <n v="150"/>
    <n v="56"/>
    <x v="8"/>
    <s v="photobooks"/>
  </r>
  <r>
    <n v="26619"/>
    <x v="0"/>
    <x v="0"/>
    <s v="USD"/>
    <n v="1443363640"/>
    <n v="1439907640"/>
    <b v="1"/>
    <n v="176"/>
    <b v="1"/>
    <s v="photography/photobooks"/>
    <n v="106"/>
    <n v="151"/>
    <x v="8"/>
    <s v="photobooks"/>
  </r>
  <r>
    <n v="471567"/>
    <x v="0"/>
    <x v="10"/>
    <s v="NOK"/>
    <n v="1458104697"/>
    <n v="1455516297"/>
    <b v="1"/>
    <n v="555"/>
    <b v="1"/>
    <s v="photography/photobooks"/>
    <n v="157"/>
    <n v="850"/>
    <x v="8"/>
    <s v="photobooks"/>
  </r>
  <r>
    <n v="18472"/>
    <x v="0"/>
    <x v="0"/>
    <s v="USD"/>
    <n v="1475762400"/>
    <n v="1473160292"/>
    <b v="1"/>
    <n v="116"/>
    <b v="1"/>
    <s v="photography/photobooks"/>
    <n v="109"/>
    <n v="159"/>
    <x v="8"/>
    <s v="photobooks"/>
  </r>
  <r>
    <n v="24297"/>
    <x v="0"/>
    <x v="0"/>
    <s v="USD"/>
    <n v="1417845600"/>
    <n v="1415194553"/>
    <b v="1"/>
    <n v="615"/>
    <b v="1"/>
    <s v="photography/photobooks"/>
    <n v="162"/>
    <n v="40"/>
    <x v="8"/>
    <s v="photobooks"/>
  </r>
  <r>
    <n v="30805"/>
    <x v="0"/>
    <x v="0"/>
    <s v="USD"/>
    <n v="1401565252"/>
    <n v="1398973252"/>
    <b v="1"/>
    <n v="236"/>
    <b v="1"/>
    <s v="photography/photobooks"/>
    <n v="205"/>
    <n v="131"/>
    <x v="8"/>
    <s v="photobooks"/>
  </r>
  <r>
    <n v="9302.75"/>
    <x v="0"/>
    <x v="0"/>
    <s v="USD"/>
    <n v="1403301540"/>
    <n v="1400867283"/>
    <b v="1"/>
    <n v="145"/>
    <b v="1"/>
    <s v="photography/photobooks"/>
    <n v="103"/>
    <n v="64"/>
    <x v="8"/>
    <s v="photobooks"/>
  </r>
  <r>
    <n v="18625"/>
    <x v="0"/>
    <x v="0"/>
    <s v="USD"/>
    <n v="1418961600"/>
    <n v="1415824513"/>
    <b v="1"/>
    <n v="167"/>
    <b v="1"/>
    <s v="photography/photobooks"/>
    <n v="103"/>
    <n v="112"/>
    <x v="8"/>
    <s v="photobooks"/>
  </r>
  <r>
    <n v="40055"/>
    <x v="0"/>
    <x v="0"/>
    <s v="USD"/>
    <n v="1465272091"/>
    <n v="1462248091"/>
    <b v="1"/>
    <n v="235"/>
    <b v="1"/>
    <s v="photography/photobooks"/>
    <n v="107"/>
    <n v="170"/>
    <x v="8"/>
    <s v="photobooks"/>
  </r>
  <r>
    <n v="60450.1"/>
    <x v="0"/>
    <x v="0"/>
    <s v="USD"/>
    <n v="1413575739"/>
    <n v="1410983739"/>
    <b v="1"/>
    <n v="452"/>
    <b v="1"/>
    <s v="photography/photobooks"/>
    <n v="139"/>
    <n v="134"/>
    <x v="8"/>
    <s v="photobooks"/>
  </r>
  <r>
    <n v="23096"/>
    <x v="0"/>
    <x v="0"/>
    <s v="USD"/>
    <n v="1419292800"/>
    <n v="1416592916"/>
    <b v="1"/>
    <n v="241"/>
    <b v="1"/>
    <s v="photography/photobooks"/>
    <n v="125"/>
    <n v="96"/>
    <x v="8"/>
    <s v="photobooks"/>
  </r>
  <r>
    <n v="6210"/>
    <x v="0"/>
    <x v="11"/>
    <s v="SEK"/>
    <n v="1487592090"/>
    <n v="1485000090"/>
    <b v="1"/>
    <n v="28"/>
    <b v="1"/>
    <s v="photography/photobooks"/>
    <n v="207"/>
    <n v="222"/>
    <x v="8"/>
    <s v="photobooks"/>
  </r>
  <r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</r>
  <r>
    <n v="27675"/>
    <x v="0"/>
    <x v="0"/>
    <s v="USD"/>
    <n v="1453185447"/>
    <n v="1448951847"/>
    <b v="1"/>
    <n v="280"/>
    <b v="1"/>
    <s v="photography/photobooks"/>
    <n v="120"/>
    <n v="99"/>
    <x v="8"/>
    <s v="photobooks"/>
  </r>
  <r>
    <n v="3865.55"/>
    <x v="0"/>
    <x v="0"/>
    <s v="USD"/>
    <n v="1489497886"/>
    <n v="1487082286"/>
    <b v="1"/>
    <n v="70"/>
    <b v="1"/>
    <s v="photography/photobooks"/>
    <n v="110"/>
    <n v="55"/>
    <x v="8"/>
    <s v="photobooks"/>
  </r>
  <r>
    <n v="8447"/>
    <x v="0"/>
    <x v="0"/>
    <s v="USD"/>
    <n v="1485907200"/>
    <n v="1483292122"/>
    <b v="1"/>
    <n v="160"/>
    <b v="1"/>
    <s v="photography/photobooks"/>
    <n v="282"/>
    <n v="53"/>
    <x v="8"/>
    <s v="photobooks"/>
  </r>
  <r>
    <n v="19129"/>
    <x v="0"/>
    <x v="0"/>
    <s v="USD"/>
    <n v="1426773920"/>
    <n v="1424185520"/>
    <b v="1"/>
    <n v="141"/>
    <b v="1"/>
    <s v="photography/photobooks"/>
    <n v="101"/>
    <n v="136"/>
    <x v="8"/>
    <s v="photobooks"/>
  </r>
  <r>
    <n v="47189"/>
    <x v="0"/>
    <x v="0"/>
    <s v="USD"/>
    <n v="1445624695"/>
    <n v="1443464695"/>
    <b v="1"/>
    <n v="874"/>
    <b v="1"/>
    <s v="photography/photobooks"/>
    <n v="135"/>
    <n v="54"/>
    <x v="8"/>
    <s v="photobooks"/>
  </r>
  <r>
    <n v="4135"/>
    <x v="0"/>
    <x v="0"/>
    <s v="USD"/>
    <n v="1417402800"/>
    <n v="1414610126"/>
    <b v="1"/>
    <n v="73"/>
    <b v="1"/>
    <s v="photography/photobooks"/>
    <n v="176"/>
    <n v="57"/>
    <x v="8"/>
    <s v="photobooks"/>
  </r>
  <r>
    <n v="24201"/>
    <x v="0"/>
    <x v="2"/>
    <s v="AUD"/>
    <n v="1455548400"/>
    <n v="1453461865"/>
    <b v="1"/>
    <n v="294"/>
    <b v="1"/>
    <s v="photography/photobooks"/>
    <n v="484"/>
    <n v="82"/>
    <x v="8"/>
    <s v="photobooks"/>
  </r>
  <r>
    <n v="65313"/>
    <x v="0"/>
    <x v="0"/>
    <s v="USD"/>
    <n v="1462161540"/>
    <n v="1457913777"/>
    <b v="1"/>
    <n v="740"/>
    <b v="1"/>
    <s v="photography/photobooks"/>
    <n v="145"/>
    <n v="88"/>
    <x v="8"/>
    <s v="photobooks"/>
  </r>
  <r>
    <n v="31330"/>
    <x v="0"/>
    <x v="0"/>
    <s v="USD"/>
    <n v="1441383062"/>
    <n v="1438791062"/>
    <b v="1"/>
    <n v="369"/>
    <b v="1"/>
    <s v="photography/photobooks"/>
    <n v="418"/>
    <n v="85"/>
    <x v="8"/>
    <s v="photobooks"/>
  </r>
  <r>
    <n v="5297"/>
    <x v="0"/>
    <x v="0"/>
    <s v="USD"/>
    <n v="1464040800"/>
    <n v="1461527631"/>
    <b v="1"/>
    <n v="110"/>
    <b v="1"/>
    <s v="photography/photobooks"/>
    <n v="132"/>
    <n v="48"/>
    <x v="8"/>
    <s v="photobooks"/>
  </r>
  <r>
    <n v="30037.01"/>
    <x v="0"/>
    <x v="0"/>
    <s v="USD"/>
    <n v="1440702910"/>
    <n v="1438110910"/>
    <b v="1"/>
    <n v="455"/>
    <b v="1"/>
    <s v="photography/photobooks"/>
    <n v="250"/>
    <n v="66"/>
    <x v="8"/>
    <s v="photobooks"/>
  </r>
  <r>
    <n v="21588"/>
    <x v="0"/>
    <x v="12"/>
    <s v="EUR"/>
    <n v="1470506400"/>
    <n v="1467358427"/>
    <b v="1"/>
    <n v="224"/>
    <b v="1"/>
    <s v="photography/photobooks"/>
    <n v="180"/>
    <n v="96"/>
    <x v="8"/>
    <s v="photobooks"/>
  </r>
  <r>
    <n v="7184"/>
    <x v="0"/>
    <x v="0"/>
    <s v="USD"/>
    <n v="1421952370"/>
    <n v="1418064370"/>
    <b v="1"/>
    <n v="46"/>
    <b v="1"/>
    <s v="photography/photobooks"/>
    <n v="103"/>
    <n v="156"/>
    <x v="8"/>
    <s v="photobooks"/>
  </r>
  <r>
    <n v="27197.22"/>
    <x v="0"/>
    <x v="0"/>
    <s v="USD"/>
    <n v="1483481019"/>
    <n v="1480629819"/>
    <b v="0"/>
    <n v="284"/>
    <b v="1"/>
    <s v="photography/photobooks"/>
    <n v="136"/>
    <n v="96"/>
    <x v="8"/>
    <s v="photobooks"/>
  </r>
  <r>
    <n v="17680"/>
    <x v="0"/>
    <x v="0"/>
    <s v="USD"/>
    <n v="1416964500"/>
    <n v="1414368616"/>
    <b v="1"/>
    <n v="98"/>
    <b v="1"/>
    <s v="photography/photobooks"/>
    <n v="118"/>
    <n v="180"/>
    <x v="8"/>
    <s v="photobooks"/>
  </r>
  <r>
    <n v="6"/>
    <x v="2"/>
    <x v="0"/>
    <s v="USD"/>
    <n v="1420045538"/>
    <n v="1417453538"/>
    <b v="0"/>
    <n v="2"/>
    <b v="0"/>
    <s v="photography/nature"/>
    <n v="0"/>
    <n v="3"/>
    <x v="8"/>
    <s v="nature"/>
  </r>
  <r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0"/>
    <x v="2"/>
    <x v="0"/>
    <s v="USD"/>
    <n v="1416662034"/>
    <n v="1414066434"/>
    <b v="0"/>
    <n v="1"/>
    <b v="0"/>
    <s v="photography/nature"/>
    <n v="0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0"/>
    <n v="1"/>
    <x v="8"/>
    <s v="nature"/>
  </r>
  <r>
    <n v="289"/>
    <x v="2"/>
    <x v="1"/>
    <s v="GBP"/>
    <n v="1410930399"/>
    <n v="1405746399"/>
    <b v="0"/>
    <n v="11"/>
    <b v="0"/>
    <s v="photography/nature"/>
    <n v="29"/>
    <n v="26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70"/>
    <x v="2"/>
    <x v="0"/>
    <s v="USD"/>
    <n v="1446524159"/>
    <n v="1443928559"/>
    <b v="0"/>
    <n v="6"/>
    <b v="0"/>
    <s v="photography/nature"/>
    <n v="34"/>
    <n v="28"/>
    <x v="8"/>
    <s v="nature"/>
  </r>
  <r>
    <n v="101"/>
    <x v="2"/>
    <x v="1"/>
    <s v="GBP"/>
    <n v="1463050034"/>
    <n v="1460458034"/>
    <b v="0"/>
    <n v="7"/>
    <b v="0"/>
    <s v="photography/nature"/>
    <n v="13"/>
    <n v="14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49"/>
    <n v="132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45"/>
    <n v="56"/>
    <x v="8"/>
    <s v="nature"/>
  </r>
  <r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35"/>
    <x v="2"/>
    <x v="1"/>
    <s v="GBP"/>
    <n v="1440763920"/>
    <n v="1435656759"/>
    <b v="0"/>
    <n v="3"/>
    <b v="0"/>
    <s v="photography/nature"/>
    <n v="5"/>
    <n v="12"/>
    <x v="8"/>
    <s v="nature"/>
  </r>
  <r>
    <n v="50"/>
    <x v="2"/>
    <x v="0"/>
    <s v="USD"/>
    <n v="1430270199"/>
    <n v="1428974199"/>
    <b v="0"/>
    <n v="1"/>
    <b v="0"/>
    <s v="photography/nature"/>
    <n v="0"/>
    <n v="50"/>
    <x v="8"/>
    <s v="nature"/>
  </r>
  <r>
    <n v="94"/>
    <x v="2"/>
    <x v="0"/>
    <s v="USD"/>
    <n v="1415842193"/>
    <n v="1414110593"/>
    <b v="0"/>
    <n v="4"/>
    <b v="0"/>
    <s v="photography/nature"/>
    <n v="4"/>
    <n v="24"/>
    <x v="8"/>
    <s v="nature"/>
  </r>
  <r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"/>
    <n v="43"/>
    <x v="3"/>
    <s v="art books"/>
  </r>
  <r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6375"/>
    <x v="1"/>
    <x v="0"/>
    <s v="USD"/>
    <n v="1469656800"/>
    <n v="1467151204"/>
    <b v="0"/>
    <n v="59"/>
    <b v="0"/>
    <s v="publishing/art books"/>
    <n v="21"/>
    <n v="108"/>
    <x v="3"/>
    <s v="art books"/>
  </r>
  <r>
    <n v="350"/>
    <x v="1"/>
    <x v="0"/>
    <s v="USD"/>
    <n v="1392595200"/>
    <n v="1391293745"/>
    <b v="0"/>
    <n v="13"/>
    <b v="0"/>
    <s v="publishing/art books"/>
    <n v="4"/>
    <n v="27"/>
    <x v="3"/>
    <s v="art books"/>
  </r>
  <r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41"/>
    <n v="48"/>
    <x v="3"/>
    <s v="art books"/>
  </r>
  <r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25"/>
    <x v="1"/>
    <x v="1"/>
    <s v="GBP"/>
    <n v="1456703940"/>
    <n v="1454546859"/>
    <b v="0"/>
    <n v="3"/>
    <b v="0"/>
    <s v="publishing/art books"/>
    <n v="5"/>
    <n v="42"/>
    <x v="3"/>
    <s v="art books"/>
  </r>
  <r>
    <n v="223"/>
    <x v="1"/>
    <x v="5"/>
    <s v="CAD"/>
    <n v="1491019140"/>
    <n v="1487548802"/>
    <b v="0"/>
    <n v="3"/>
    <b v="0"/>
    <s v="publishing/art books"/>
    <n v="2"/>
    <n v="74"/>
    <x v="3"/>
    <s v="art books"/>
  </r>
  <r>
    <n v="506"/>
    <x v="1"/>
    <x v="0"/>
    <s v="USD"/>
    <n v="1424211329"/>
    <n v="1421187329"/>
    <b v="0"/>
    <n v="6"/>
    <b v="0"/>
    <s v="publishing/art books"/>
    <n v="5"/>
    <n v="84"/>
    <x v="3"/>
    <s v="art books"/>
  </r>
  <r>
    <n v="2291"/>
    <x v="1"/>
    <x v="0"/>
    <s v="USD"/>
    <n v="1404909296"/>
    <n v="1402317296"/>
    <b v="0"/>
    <n v="35"/>
    <b v="0"/>
    <s v="publishing/art books"/>
    <n v="23"/>
    <n v="65"/>
    <x v="3"/>
    <s v="art books"/>
  </r>
  <r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55"/>
    <x v="1"/>
    <x v="0"/>
    <s v="USD"/>
    <n v="1343161248"/>
    <n v="1337977248"/>
    <b v="0"/>
    <n v="2"/>
    <b v="0"/>
    <s v="publishing/art books"/>
    <n v="1"/>
    <n v="28"/>
    <x v="3"/>
    <s v="art books"/>
  </r>
  <r>
    <n v="205"/>
    <x v="1"/>
    <x v="0"/>
    <s v="USD"/>
    <n v="1283392800"/>
    <n v="1281317691"/>
    <b v="0"/>
    <n v="4"/>
    <b v="0"/>
    <s v="publishing/art books"/>
    <n v="11"/>
    <n v="51"/>
    <x v="3"/>
    <s v="art books"/>
  </r>
  <r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1"/>
    <n v="5"/>
    <x v="8"/>
    <s v="places"/>
  </r>
  <r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"/>
    <x v="2"/>
    <x v="1"/>
    <s v="GBP"/>
    <n v="1411681391"/>
    <n v="1409089391"/>
    <b v="0"/>
    <n v="1"/>
    <b v="0"/>
    <s v="photography/places"/>
    <n v="0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79"/>
    <n v="132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0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4092"/>
    <x v="2"/>
    <x v="1"/>
    <s v="GBP"/>
    <n v="1459700741"/>
    <n v="1457112341"/>
    <b v="0"/>
    <n v="92"/>
    <b v="0"/>
    <s v="photography/places"/>
    <n v="29"/>
    <n v="44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0"/>
    <n v="1"/>
    <x v="8"/>
    <s v="places"/>
  </r>
  <r>
    <n v="205"/>
    <x v="2"/>
    <x v="0"/>
    <s v="USD"/>
    <n v="1463329260"/>
    <n v="1458147982"/>
    <b v="0"/>
    <n v="10"/>
    <b v="0"/>
    <s v="photography/places"/>
    <n v="21"/>
    <n v="21"/>
    <x v="8"/>
    <s v="places"/>
  </r>
  <r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75"/>
    <x v="2"/>
    <x v="1"/>
    <s v="GBP"/>
    <n v="1418469569"/>
    <n v="1414577969"/>
    <b v="0"/>
    <n v="3"/>
    <b v="0"/>
    <s v="photography/places"/>
    <n v="2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0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"/>
    <n v="41"/>
    <x v="8"/>
    <s v="places"/>
  </r>
  <r>
    <n v="2706.23"/>
    <x v="0"/>
    <x v="0"/>
    <s v="USD"/>
    <n v="1304561633"/>
    <n v="1301969633"/>
    <b v="0"/>
    <n v="56"/>
    <b v="1"/>
    <s v="music/rock"/>
    <n v="108"/>
    <n v="48"/>
    <x v="4"/>
    <s v="rock"/>
  </r>
  <r>
    <n v="1502.5"/>
    <x v="0"/>
    <x v="0"/>
    <s v="USD"/>
    <n v="1318633200"/>
    <n v="1314947317"/>
    <b v="0"/>
    <n v="32"/>
    <b v="1"/>
    <s v="music/rock"/>
    <n v="100"/>
    <n v="47"/>
    <x v="4"/>
    <s v="rock"/>
  </r>
  <r>
    <n v="2000.66"/>
    <x v="0"/>
    <x v="0"/>
    <s v="USD"/>
    <n v="1327723459"/>
    <n v="1322539459"/>
    <b v="0"/>
    <n v="30"/>
    <b v="1"/>
    <s v="music/rock"/>
    <n v="100"/>
    <n v="67"/>
    <x v="4"/>
    <s v="rock"/>
  </r>
  <r>
    <n v="3419"/>
    <x v="0"/>
    <x v="0"/>
    <s v="USD"/>
    <n v="1332011835"/>
    <n v="1328559435"/>
    <b v="0"/>
    <n v="70"/>
    <b v="1"/>
    <s v="music/rock"/>
    <n v="122"/>
    <n v="49"/>
    <x v="4"/>
    <s v="rock"/>
  </r>
  <r>
    <n v="6041.6"/>
    <x v="0"/>
    <x v="0"/>
    <s v="USD"/>
    <n v="1312182000"/>
    <n v="1311380313"/>
    <b v="0"/>
    <n v="44"/>
    <b v="1"/>
    <s v="music/rock"/>
    <n v="101"/>
    <n v="137"/>
    <x v="4"/>
    <s v="rock"/>
  </r>
  <r>
    <n v="8080.33"/>
    <x v="0"/>
    <x v="0"/>
    <s v="USD"/>
    <n v="1300930838"/>
    <n v="1293158438"/>
    <b v="0"/>
    <n v="92"/>
    <b v="1"/>
    <s v="music/rock"/>
    <n v="101"/>
    <n v="88"/>
    <x v="4"/>
    <s v="rock"/>
  </r>
  <r>
    <n v="14511"/>
    <x v="0"/>
    <x v="0"/>
    <s v="USD"/>
    <n v="1339701851"/>
    <n v="1337887451"/>
    <b v="0"/>
    <n v="205"/>
    <b v="1"/>
    <s v="music/rock"/>
    <n v="145"/>
    <n v="71"/>
    <x v="4"/>
    <s v="rock"/>
  </r>
  <r>
    <n v="1215"/>
    <x v="0"/>
    <x v="0"/>
    <s v="USD"/>
    <n v="1388553960"/>
    <n v="1385754986"/>
    <b v="0"/>
    <n v="23"/>
    <b v="1"/>
    <s v="music/rock"/>
    <n v="101"/>
    <n v="53"/>
    <x v="4"/>
    <s v="rock"/>
  </r>
  <r>
    <n v="1775"/>
    <x v="0"/>
    <x v="0"/>
    <s v="USD"/>
    <n v="1320220800"/>
    <n v="1315612909"/>
    <b v="0"/>
    <n v="4"/>
    <b v="1"/>
    <s v="music/rock"/>
    <n v="118"/>
    <n v="444"/>
    <x v="4"/>
    <s v="rock"/>
  </r>
  <r>
    <n v="5437"/>
    <x v="0"/>
    <x v="0"/>
    <s v="USD"/>
    <n v="1355609510"/>
    <n v="1353017510"/>
    <b v="0"/>
    <n v="112"/>
    <b v="1"/>
    <s v="music/rock"/>
    <n v="272"/>
    <n v="49"/>
    <x v="4"/>
    <s v="rock"/>
  </r>
  <r>
    <n v="1001"/>
    <x v="0"/>
    <x v="0"/>
    <s v="USD"/>
    <n v="1370390432"/>
    <n v="1368576032"/>
    <b v="0"/>
    <n v="27"/>
    <b v="1"/>
    <s v="music/rock"/>
    <n v="125"/>
    <n v="37"/>
    <x v="4"/>
    <s v="rock"/>
  </r>
  <r>
    <n v="550"/>
    <x v="0"/>
    <x v="0"/>
    <s v="USD"/>
    <n v="1357160384"/>
    <n v="1354568384"/>
    <b v="0"/>
    <n v="11"/>
    <b v="1"/>
    <s v="music/rock"/>
    <n v="110"/>
    <n v="50"/>
    <x v="4"/>
    <s v="rock"/>
  </r>
  <r>
    <n v="1015"/>
    <x v="0"/>
    <x v="0"/>
    <s v="USD"/>
    <n v="1342921202"/>
    <n v="1340329202"/>
    <b v="0"/>
    <n v="26"/>
    <b v="1"/>
    <s v="music/rock"/>
    <n v="102"/>
    <n v="39"/>
    <x v="4"/>
    <s v="rock"/>
  </r>
  <r>
    <n v="5135"/>
    <x v="0"/>
    <x v="0"/>
    <s v="USD"/>
    <n v="1407085200"/>
    <n v="1401924769"/>
    <b v="0"/>
    <n v="77"/>
    <b v="1"/>
    <s v="music/rock"/>
    <n v="103"/>
    <n v="67"/>
    <x v="4"/>
    <s v="rock"/>
  </r>
  <r>
    <n v="9130"/>
    <x v="0"/>
    <x v="0"/>
    <s v="USD"/>
    <n v="1323742396"/>
    <n v="1319850796"/>
    <b v="0"/>
    <n v="136"/>
    <b v="1"/>
    <s v="music/rock"/>
    <n v="114"/>
    <n v="67"/>
    <x v="4"/>
    <s v="rock"/>
  </r>
  <r>
    <n v="10420"/>
    <x v="0"/>
    <x v="0"/>
    <s v="USD"/>
    <n v="1353621600"/>
    <n v="1350061821"/>
    <b v="0"/>
    <n v="157"/>
    <b v="1"/>
    <s v="music/rock"/>
    <n v="104"/>
    <n v="66"/>
    <x v="4"/>
    <s v="rock"/>
  </r>
  <r>
    <n v="10210"/>
    <x v="0"/>
    <x v="0"/>
    <s v="USD"/>
    <n v="1383332400"/>
    <n v="1380470188"/>
    <b v="0"/>
    <n v="158"/>
    <b v="1"/>
    <s v="music/rock"/>
    <n v="146"/>
    <n v="65"/>
    <x v="4"/>
    <s v="rock"/>
  </r>
  <r>
    <n v="1576"/>
    <x v="0"/>
    <x v="0"/>
    <s v="USD"/>
    <n v="1362757335"/>
    <n v="1359301335"/>
    <b v="0"/>
    <n v="27"/>
    <b v="1"/>
    <s v="music/rock"/>
    <n v="105"/>
    <n v="58"/>
    <x v="4"/>
    <s v="rock"/>
  </r>
  <r>
    <n v="2000"/>
    <x v="0"/>
    <x v="0"/>
    <s v="USD"/>
    <n v="1410755286"/>
    <n v="1408940886"/>
    <b v="0"/>
    <n v="23"/>
    <b v="1"/>
    <s v="music/rock"/>
    <n v="133"/>
    <n v="87"/>
    <x v="4"/>
    <s v="rock"/>
  </r>
  <r>
    <n v="1130"/>
    <x v="0"/>
    <x v="0"/>
    <s v="USD"/>
    <n v="1361606940"/>
    <n v="1361002140"/>
    <b v="0"/>
    <n v="17"/>
    <b v="1"/>
    <s v="music/rock"/>
    <n v="113"/>
    <n v="66"/>
    <x v="4"/>
    <s v="rock"/>
  </r>
  <r>
    <n v="6060"/>
    <x v="0"/>
    <x v="0"/>
    <s v="USD"/>
    <n v="1338177540"/>
    <n v="1333550015"/>
    <b v="0"/>
    <n v="37"/>
    <b v="1"/>
    <s v="music/rock"/>
    <n v="121"/>
    <n v="164"/>
    <x v="4"/>
    <s v="rock"/>
  </r>
  <r>
    <n v="7019"/>
    <x v="0"/>
    <x v="0"/>
    <s v="USD"/>
    <n v="1418803140"/>
    <n v="1415343874"/>
    <b v="0"/>
    <n v="65"/>
    <b v="1"/>
    <s v="music/rock"/>
    <n v="102"/>
    <n v="108"/>
    <x v="4"/>
    <s v="rock"/>
  </r>
  <r>
    <n v="758"/>
    <x v="0"/>
    <x v="1"/>
    <s v="GBP"/>
    <n v="1377621089"/>
    <n v="1372437089"/>
    <b v="0"/>
    <n v="18"/>
    <b v="1"/>
    <s v="music/rock"/>
    <n v="101"/>
    <n v="42"/>
    <x v="4"/>
    <s v="rock"/>
  </r>
  <r>
    <n v="1180"/>
    <x v="0"/>
    <x v="0"/>
    <s v="USD"/>
    <n v="1357721335"/>
    <n v="1354265335"/>
    <b v="0"/>
    <n v="25"/>
    <b v="1"/>
    <s v="music/rock"/>
    <n v="118"/>
    <n v="47"/>
    <x v="4"/>
    <s v="rock"/>
  </r>
  <r>
    <n v="11650"/>
    <x v="0"/>
    <x v="0"/>
    <s v="USD"/>
    <n v="1347382053"/>
    <n v="1344962853"/>
    <b v="0"/>
    <n v="104"/>
    <b v="1"/>
    <s v="music/rock"/>
    <n v="155"/>
    <n v="112"/>
    <x v="4"/>
    <s v="rock"/>
  </r>
  <r>
    <n v="8095"/>
    <x v="0"/>
    <x v="0"/>
    <s v="USD"/>
    <n v="1385932867"/>
    <n v="1383337267"/>
    <b v="0"/>
    <n v="108"/>
    <b v="1"/>
    <s v="music/rock"/>
    <n v="101"/>
    <n v="75"/>
    <x v="4"/>
    <s v="rock"/>
  </r>
  <r>
    <n v="2340"/>
    <x v="0"/>
    <x v="0"/>
    <s v="USD"/>
    <n v="1353905940"/>
    <n v="1351011489"/>
    <b v="0"/>
    <n v="38"/>
    <b v="1"/>
    <s v="music/rock"/>
    <n v="117"/>
    <n v="62"/>
    <x v="4"/>
    <s v="rock"/>
  </r>
  <r>
    <n v="4037"/>
    <x v="0"/>
    <x v="0"/>
    <s v="USD"/>
    <n v="1403026882"/>
    <n v="1400175682"/>
    <b v="0"/>
    <n v="88"/>
    <b v="1"/>
    <s v="music/rock"/>
    <n v="101"/>
    <n v="46"/>
    <x v="4"/>
    <s v="rock"/>
  </r>
  <r>
    <n v="6220"/>
    <x v="0"/>
    <x v="0"/>
    <s v="USD"/>
    <n v="1392929333"/>
    <n v="1389041333"/>
    <b v="0"/>
    <n v="82"/>
    <b v="1"/>
    <s v="music/rock"/>
    <n v="104"/>
    <n v="76"/>
    <x v="4"/>
    <s v="rock"/>
  </r>
  <r>
    <n v="10610"/>
    <x v="0"/>
    <x v="0"/>
    <s v="USD"/>
    <n v="1330671540"/>
    <n v="1328040375"/>
    <b v="0"/>
    <n v="126"/>
    <b v="1"/>
    <s v="music/rock"/>
    <n v="265"/>
    <n v="84"/>
    <x v="4"/>
    <s v="rock"/>
  </r>
  <r>
    <n v="15591"/>
    <x v="0"/>
    <x v="0"/>
    <s v="USD"/>
    <n v="1350074261"/>
    <n v="1347482261"/>
    <b v="0"/>
    <n v="133"/>
    <b v="1"/>
    <s v="music/rock"/>
    <n v="156"/>
    <n v="117"/>
    <x v="4"/>
    <s v="rock"/>
  </r>
  <r>
    <n v="4065"/>
    <x v="0"/>
    <x v="0"/>
    <s v="USD"/>
    <n v="1316851854"/>
    <n v="1311667854"/>
    <b v="0"/>
    <n v="47"/>
    <b v="1"/>
    <s v="music/rock"/>
    <n v="102"/>
    <n v="86"/>
    <x v="4"/>
    <s v="rock"/>
  </r>
  <r>
    <n v="10000"/>
    <x v="0"/>
    <x v="0"/>
    <s v="USD"/>
    <n v="1326690000"/>
    <n v="1324329156"/>
    <b v="0"/>
    <n v="58"/>
    <b v="1"/>
    <s v="music/rock"/>
    <n v="100"/>
    <n v="172"/>
    <x v="4"/>
    <s v="rock"/>
  </r>
  <r>
    <n v="2010"/>
    <x v="0"/>
    <x v="0"/>
    <s v="USD"/>
    <n v="1306994340"/>
    <n v="1303706001"/>
    <b v="0"/>
    <n v="32"/>
    <b v="1"/>
    <s v="music/rock"/>
    <n v="101"/>
    <n v="63"/>
    <x v="4"/>
    <s v="rock"/>
  </r>
  <r>
    <n v="2506"/>
    <x v="0"/>
    <x v="0"/>
    <s v="USD"/>
    <n v="1468270261"/>
    <n v="1463086261"/>
    <b v="0"/>
    <n v="37"/>
    <b v="1"/>
    <s v="music/rock"/>
    <n v="125"/>
    <n v="68"/>
    <x v="4"/>
    <s v="rock"/>
  </r>
  <r>
    <n v="4660"/>
    <x v="0"/>
    <x v="0"/>
    <s v="USD"/>
    <n v="1307851200"/>
    <n v="1304129088"/>
    <b v="0"/>
    <n v="87"/>
    <b v="1"/>
    <s v="music/rock"/>
    <n v="104"/>
    <n v="54"/>
    <x v="4"/>
    <s v="rock"/>
  </r>
  <r>
    <n v="519"/>
    <x v="0"/>
    <x v="0"/>
    <s v="USD"/>
    <n v="1262302740"/>
    <n v="1257444140"/>
    <b v="0"/>
    <n v="15"/>
    <b v="1"/>
    <s v="music/rock"/>
    <n v="104"/>
    <n v="35"/>
    <x v="4"/>
    <s v="rock"/>
  </r>
  <r>
    <n v="1050"/>
    <x v="0"/>
    <x v="0"/>
    <s v="USD"/>
    <n v="1362086700"/>
    <n v="1358180968"/>
    <b v="0"/>
    <n v="27"/>
    <b v="1"/>
    <s v="music/rock"/>
    <n v="105"/>
    <n v="39"/>
    <x v="4"/>
    <s v="rock"/>
  </r>
  <r>
    <n v="1800"/>
    <x v="0"/>
    <x v="0"/>
    <s v="USD"/>
    <n v="1330789165"/>
    <n v="1328197165"/>
    <b v="0"/>
    <n v="19"/>
    <b v="1"/>
    <s v="music/rock"/>
    <n v="100"/>
    <n v="95"/>
    <x v="4"/>
    <s v="rock"/>
  </r>
  <r>
    <n v="679.44"/>
    <x v="0"/>
    <x v="0"/>
    <s v="USD"/>
    <n v="1280800740"/>
    <n v="1279603955"/>
    <b v="0"/>
    <n v="17"/>
    <b v="1"/>
    <s v="music/rock"/>
    <n v="170"/>
    <n v="40"/>
    <x v="4"/>
    <s v="rock"/>
  </r>
  <r>
    <n v="2535"/>
    <x v="0"/>
    <x v="0"/>
    <s v="USD"/>
    <n v="1418998744"/>
    <n v="1416406744"/>
    <b v="0"/>
    <n v="26"/>
    <b v="1"/>
    <s v="music/pop"/>
    <n v="101"/>
    <n v="98"/>
    <x v="4"/>
    <s v="pop"/>
  </r>
  <r>
    <n v="1200"/>
    <x v="0"/>
    <x v="0"/>
    <s v="USD"/>
    <n v="1308011727"/>
    <n v="1306283727"/>
    <b v="0"/>
    <n v="28"/>
    <b v="1"/>
    <s v="music/pop"/>
    <n v="100"/>
    <n v="43"/>
    <x v="4"/>
    <s v="pop"/>
  </r>
  <r>
    <n v="6235"/>
    <x v="0"/>
    <x v="0"/>
    <s v="USD"/>
    <n v="1348516012"/>
    <n v="1345924012"/>
    <b v="0"/>
    <n v="37"/>
    <b v="1"/>
    <s v="music/pop"/>
    <n v="125"/>
    <n v="169"/>
    <x v="4"/>
    <s v="pop"/>
  </r>
  <r>
    <n v="10950"/>
    <x v="0"/>
    <x v="0"/>
    <s v="USD"/>
    <n v="1353551160"/>
    <n v="1348363560"/>
    <b v="0"/>
    <n v="128"/>
    <b v="1"/>
    <s v="music/pop"/>
    <n v="110"/>
    <n v="86"/>
    <x v="4"/>
    <s v="pop"/>
  </r>
  <r>
    <n v="5540"/>
    <x v="0"/>
    <x v="0"/>
    <s v="USD"/>
    <n v="1379515740"/>
    <n v="1378306140"/>
    <b v="0"/>
    <n v="10"/>
    <b v="1"/>
    <s v="music/pop"/>
    <n v="111"/>
    <n v="554"/>
    <x v="4"/>
    <s v="pop"/>
  </r>
  <r>
    <n v="2204"/>
    <x v="0"/>
    <x v="1"/>
    <s v="GBP"/>
    <n v="1408039860"/>
    <n v="1405248503"/>
    <b v="0"/>
    <n v="83"/>
    <b v="1"/>
    <s v="music/pop"/>
    <n v="110"/>
    <n v="27"/>
    <x v="4"/>
    <s v="pop"/>
  </r>
  <r>
    <n v="5236"/>
    <x v="0"/>
    <x v="0"/>
    <s v="USD"/>
    <n v="1339235377"/>
    <n v="1336643377"/>
    <b v="0"/>
    <n v="46"/>
    <b v="1"/>
    <s v="music/pop"/>
    <n v="105"/>
    <n v="114"/>
    <x v="4"/>
    <s v="pop"/>
  </r>
  <r>
    <n v="2881"/>
    <x v="0"/>
    <x v="0"/>
    <s v="USD"/>
    <n v="1300636482"/>
    <n v="1298048082"/>
    <b v="0"/>
    <n v="90"/>
    <b v="1"/>
    <s v="music/pop"/>
    <n v="125"/>
    <n v="32"/>
    <x v="4"/>
    <s v="pop"/>
  </r>
  <r>
    <n v="3822.33"/>
    <x v="0"/>
    <x v="0"/>
    <s v="USD"/>
    <n v="1400862355"/>
    <n v="1396974355"/>
    <b v="0"/>
    <n v="81"/>
    <b v="1"/>
    <s v="music/pop"/>
    <n v="101"/>
    <n v="47"/>
    <x v="4"/>
    <s v="pop"/>
  </r>
  <r>
    <n v="2831"/>
    <x v="0"/>
    <x v="0"/>
    <s v="USD"/>
    <n v="1381314437"/>
    <n v="1378722437"/>
    <b v="0"/>
    <n v="32"/>
    <b v="1"/>
    <s v="music/pop"/>
    <n v="142"/>
    <n v="88"/>
    <x v="4"/>
    <s v="pop"/>
  </r>
  <r>
    <n v="2015"/>
    <x v="0"/>
    <x v="0"/>
    <s v="USD"/>
    <n v="1303801140"/>
    <n v="1300916220"/>
    <b v="0"/>
    <n v="20"/>
    <b v="1"/>
    <s v="music/pop"/>
    <n v="101"/>
    <n v="101"/>
    <x v="4"/>
    <s v="pop"/>
  </r>
  <r>
    <n v="4530"/>
    <x v="0"/>
    <x v="0"/>
    <s v="USD"/>
    <n v="1385297393"/>
    <n v="1382701793"/>
    <b v="0"/>
    <n v="70"/>
    <b v="1"/>
    <s v="music/pop"/>
    <n v="101"/>
    <n v="65"/>
    <x v="4"/>
    <s v="pop"/>
  </r>
  <r>
    <n v="8711.52"/>
    <x v="0"/>
    <x v="0"/>
    <s v="USD"/>
    <n v="1303675296"/>
    <n v="1300996896"/>
    <b v="0"/>
    <n v="168"/>
    <b v="1"/>
    <s v="music/pop"/>
    <n v="174"/>
    <n v="52"/>
    <x v="4"/>
    <s v="pop"/>
  </r>
  <r>
    <n v="1319"/>
    <x v="0"/>
    <x v="0"/>
    <s v="USD"/>
    <n v="1334784160"/>
    <n v="1332192160"/>
    <b v="0"/>
    <n v="34"/>
    <b v="1"/>
    <s v="music/pop"/>
    <n v="120"/>
    <n v="39"/>
    <x v="4"/>
    <s v="pop"/>
  </r>
  <r>
    <n v="2143"/>
    <x v="0"/>
    <x v="0"/>
    <s v="USD"/>
    <n v="1333648820"/>
    <n v="1331060420"/>
    <b v="0"/>
    <n v="48"/>
    <b v="1"/>
    <s v="music/pop"/>
    <n v="143"/>
    <n v="45"/>
    <x v="4"/>
    <s v="pop"/>
  </r>
  <r>
    <n v="7525.12"/>
    <x v="0"/>
    <x v="0"/>
    <s v="USD"/>
    <n v="1355437052"/>
    <n v="1352845052"/>
    <b v="0"/>
    <n v="48"/>
    <b v="1"/>
    <s v="music/pop"/>
    <n v="100"/>
    <n v="157"/>
    <x v="4"/>
    <s v="pop"/>
  </r>
  <r>
    <n v="26233.45"/>
    <x v="0"/>
    <x v="0"/>
    <s v="USD"/>
    <n v="1337885168"/>
    <n v="1335293168"/>
    <b v="0"/>
    <n v="221"/>
    <b v="1"/>
    <s v="music/pop"/>
    <n v="105"/>
    <n v="119"/>
    <x v="4"/>
    <s v="pop"/>
  </r>
  <r>
    <n v="7934"/>
    <x v="0"/>
    <x v="0"/>
    <s v="USD"/>
    <n v="1355840400"/>
    <n v="1352524767"/>
    <b v="0"/>
    <n v="107"/>
    <b v="1"/>
    <s v="music/pop"/>
    <n v="132"/>
    <n v="74"/>
    <x v="4"/>
    <s v="pop"/>
  </r>
  <r>
    <n v="564"/>
    <x v="0"/>
    <x v="1"/>
    <s v="GBP"/>
    <n v="1387281600"/>
    <n v="1384811721"/>
    <b v="0"/>
    <n v="45"/>
    <b v="1"/>
    <s v="music/pop"/>
    <n v="113"/>
    <n v="13"/>
    <x v="4"/>
    <s v="pop"/>
  </r>
  <r>
    <n v="1003"/>
    <x v="0"/>
    <x v="13"/>
    <s v="EUR"/>
    <n v="1462053540"/>
    <n v="1459355950"/>
    <b v="0"/>
    <n v="36"/>
    <b v="1"/>
    <s v="music/pop"/>
    <n v="1254"/>
    <n v="28"/>
    <x v="4"/>
    <s v="pop"/>
  </r>
  <r>
    <n v="8098"/>
    <x v="0"/>
    <x v="15"/>
    <s v="EUR"/>
    <n v="1453064400"/>
    <n v="1449359831"/>
    <b v="0"/>
    <n v="101"/>
    <b v="1"/>
    <s v="music/pop"/>
    <n v="103"/>
    <n v="80"/>
    <x v="4"/>
    <s v="pop"/>
  </r>
  <r>
    <n v="8211"/>
    <x v="0"/>
    <x v="0"/>
    <s v="USD"/>
    <n v="1325310336"/>
    <n v="1320122736"/>
    <b v="0"/>
    <n v="62"/>
    <b v="1"/>
    <s v="music/pop"/>
    <n v="103"/>
    <n v="132"/>
    <x v="4"/>
    <s v="pop"/>
  </r>
  <r>
    <n v="1080"/>
    <x v="0"/>
    <x v="0"/>
    <s v="USD"/>
    <n v="1422750707"/>
    <n v="1420158707"/>
    <b v="0"/>
    <n v="32"/>
    <b v="1"/>
    <s v="music/pop"/>
    <n v="108"/>
    <n v="34"/>
    <x v="4"/>
    <s v="pop"/>
  </r>
  <r>
    <n v="3060.22"/>
    <x v="0"/>
    <x v="0"/>
    <s v="USD"/>
    <n v="1331870340"/>
    <n v="1328033818"/>
    <b v="0"/>
    <n v="89"/>
    <b v="1"/>
    <s v="music/pop"/>
    <n v="122"/>
    <n v="34"/>
    <x v="4"/>
    <s v="pop"/>
  </r>
  <r>
    <n v="4181"/>
    <x v="0"/>
    <x v="0"/>
    <s v="USD"/>
    <n v="1298343600"/>
    <n v="1295624113"/>
    <b v="0"/>
    <n v="93"/>
    <b v="1"/>
    <s v="music/pop"/>
    <n v="119"/>
    <n v="45"/>
    <x v="4"/>
    <s v="pop"/>
  </r>
  <r>
    <n v="4022"/>
    <x v="0"/>
    <x v="0"/>
    <s v="USD"/>
    <n v="1364447073"/>
    <n v="1361858673"/>
    <b v="0"/>
    <n v="98"/>
    <b v="1"/>
    <s v="music/pop"/>
    <n v="161"/>
    <n v="41"/>
    <x v="4"/>
    <s v="pop"/>
  </r>
  <r>
    <n v="4313"/>
    <x v="0"/>
    <x v="0"/>
    <s v="USD"/>
    <n v="1394521140"/>
    <n v="1392169298"/>
    <b v="0"/>
    <n v="82"/>
    <b v="1"/>
    <s v="music/pop"/>
    <n v="127"/>
    <n v="53"/>
    <x v="4"/>
    <s v="pop"/>
  </r>
  <r>
    <n v="8211"/>
    <x v="0"/>
    <x v="0"/>
    <s v="USD"/>
    <n v="1322454939"/>
    <n v="1319859339"/>
    <b v="0"/>
    <n v="116"/>
    <b v="1"/>
    <s v="music/pop"/>
    <n v="103"/>
    <n v="71"/>
    <x v="4"/>
    <s v="pop"/>
  </r>
  <r>
    <n v="2795"/>
    <x v="0"/>
    <x v="0"/>
    <s v="USD"/>
    <n v="1464729276"/>
    <n v="1459545276"/>
    <b v="0"/>
    <n v="52"/>
    <b v="1"/>
    <s v="music/pop"/>
    <n v="140"/>
    <n v="54"/>
    <x v="4"/>
    <s v="pop"/>
  </r>
  <r>
    <n v="1026"/>
    <x v="0"/>
    <x v="0"/>
    <s v="USD"/>
    <n v="1278302400"/>
    <n v="1273961999"/>
    <b v="0"/>
    <n v="23"/>
    <b v="1"/>
    <s v="music/pop"/>
    <n v="103"/>
    <n v="45"/>
    <x v="4"/>
    <s v="pop"/>
  </r>
  <r>
    <n v="2013.47"/>
    <x v="0"/>
    <x v="0"/>
    <s v="USD"/>
    <n v="1470056614"/>
    <n v="1467464614"/>
    <b v="0"/>
    <n v="77"/>
    <b v="1"/>
    <s v="music/pop"/>
    <n v="101"/>
    <n v="26"/>
    <x v="4"/>
    <s v="pop"/>
  </r>
  <r>
    <n v="1920"/>
    <x v="0"/>
    <x v="0"/>
    <s v="USD"/>
    <n v="1338824730"/>
    <n v="1336232730"/>
    <b v="0"/>
    <n v="49"/>
    <b v="1"/>
    <s v="music/pop"/>
    <n v="113"/>
    <n v="39"/>
    <x v="4"/>
    <s v="pop"/>
  </r>
  <r>
    <n v="2690"/>
    <x v="0"/>
    <x v="0"/>
    <s v="USD"/>
    <n v="1425675892"/>
    <n v="1423083892"/>
    <b v="0"/>
    <n v="59"/>
    <b v="1"/>
    <s v="music/pop"/>
    <n v="128"/>
    <n v="46"/>
    <x v="4"/>
    <s v="pop"/>
  </r>
  <r>
    <n v="10085"/>
    <x v="0"/>
    <x v="0"/>
    <s v="USD"/>
    <n v="1471503540"/>
    <n v="1468852306"/>
    <b v="0"/>
    <n v="113"/>
    <b v="1"/>
    <s v="music/pop"/>
    <n v="202"/>
    <n v="89"/>
    <x v="4"/>
    <s v="pop"/>
  </r>
  <r>
    <n v="1374.16"/>
    <x v="0"/>
    <x v="0"/>
    <s v="USD"/>
    <n v="1318802580"/>
    <n v="1316194540"/>
    <b v="0"/>
    <n v="34"/>
    <b v="1"/>
    <s v="music/pop"/>
    <n v="137"/>
    <n v="40"/>
    <x v="4"/>
    <s v="pop"/>
  </r>
  <r>
    <n v="3460"/>
    <x v="0"/>
    <x v="0"/>
    <s v="USD"/>
    <n v="1334980740"/>
    <n v="1330968347"/>
    <b v="0"/>
    <n v="42"/>
    <b v="1"/>
    <s v="music/pop"/>
    <n v="115"/>
    <n v="82"/>
    <x v="4"/>
    <s v="pop"/>
  </r>
  <r>
    <n v="6700"/>
    <x v="0"/>
    <x v="3"/>
    <s v="EUR"/>
    <n v="1460786340"/>
    <n v="1455615976"/>
    <b v="0"/>
    <n v="42"/>
    <b v="1"/>
    <s v="music/pop"/>
    <n v="112"/>
    <n v="160"/>
    <x v="4"/>
    <s v="pop"/>
  </r>
  <r>
    <n v="1776"/>
    <x v="0"/>
    <x v="0"/>
    <s v="USD"/>
    <n v="1391718671"/>
    <n v="1390509071"/>
    <b v="0"/>
    <n v="49"/>
    <b v="1"/>
    <s v="music/pop"/>
    <n v="118"/>
    <n v="36"/>
    <x v="4"/>
    <s v="pop"/>
  </r>
  <r>
    <n v="3500"/>
    <x v="0"/>
    <x v="0"/>
    <s v="USD"/>
    <n v="1311298745"/>
    <n v="1309311545"/>
    <b v="0"/>
    <n v="56"/>
    <b v="1"/>
    <s v="music/pop"/>
    <n v="175"/>
    <n v="63"/>
    <x v="4"/>
    <s v="pop"/>
  </r>
  <r>
    <n v="1175"/>
    <x v="0"/>
    <x v="0"/>
    <s v="USD"/>
    <n v="1405188667"/>
    <n v="1402596667"/>
    <b v="0"/>
    <n v="25"/>
    <b v="1"/>
    <s v="music/pop"/>
    <n v="118"/>
    <n v="47"/>
    <x v="4"/>
    <s v="pop"/>
  </r>
  <r>
    <n v="65924.38"/>
    <x v="3"/>
    <x v="0"/>
    <s v="USD"/>
    <n v="1490752800"/>
    <n v="1486522484"/>
    <b v="0"/>
    <n v="884"/>
    <b v="0"/>
    <s v="music/faith"/>
    <n v="101"/>
    <n v="75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22"/>
    <n v="76"/>
    <x v="4"/>
    <s v="faith"/>
  </r>
  <r>
    <n v="8730"/>
    <x v="3"/>
    <x v="0"/>
    <s v="USD"/>
    <n v="1489775641"/>
    <n v="1487360041"/>
    <b v="0"/>
    <n v="101"/>
    <b v="0"/>
    <s v="music/faith"/>
    <n v="109"/>
    <n v="86"/>
    <x v="4"/>
    <s v="faith"/>
  </r>
  <r>
    <n v="360"/>
    <x v="3"/>
    <x v="0"/>
    <s v="USD"/>
    <n v="1490331623"/>
    <n v="1487743223"/>
    <b v="0"/>
    <n v="15"/>
    <b v="0"/>
    <s v="music/faith"/>
    <n v="103"/>
    <n v="24"/>
    <x v="4"/>
    <s v="faith"/>
  </r>
  <r>
    <n v="18"/>
    <x v="3"/>
    <x v="5"/>
    <s v="CAD"/>
    <n v="1493320519"/>
    <n v="1488140119"/>
    <b v="0"/>
    <n v="1"/>
    <b v="0"/>
    <s v="music/faith"/>
    <n v="0"/>
    <n v="18"/>
    <x v="4"/>
    <s v="faith"/>
  </r>
  <r>
    <n v="3125"/>
    <x v="3"/>
    <x v="0"/>
    <s v="USD"/>
    <n v="1491855300"/>
    <n v="1488935245"/>
    <b v="0"/>
    <n v="39"/>
    <b v="0"/>
    <s v="music/faith"/>
    <n v="31"/>
    <n v="80"/>
    <x v="4"/>
    <s v="faith"/>
  </r>
  <r>
    <n v="1772"/>
    <x v="3"/>
    <x v="0"/>
    <s v="USD"/>
    <n v="1491738594"/>
    <n v="1489150194"/>
    <b v="0"/>
    <n v="7"/>
    <b v="0"/>
    <s v="music/faith"/>
    <n v="44"/>
    <n v="253"/>
    <x v="4"/>
    <s v="faith"/>
  </r>
  <r>
    <n v="2400"/>
    <x v="3"/>
    <x v="0"/>
    <s v="USD"/>
    <n v="1489700230"/>
    <n v="1487111830"/>
    <b v="0"/>
    <n v="14"/>
    <b v="0"/>
    <s v="music/faith"/>
    <n v="100"/>
    <n v="171"/>
    <x v="4"/>
    <s v="faith"/>
  </r>
  <r>
    <n v="635"/>
    <x v="3"/>
    <x v="0"/>
    <s v="USD"/>
    <n v="1491470442"/>
    <n v="1488882042"/>
    <b v="0"/>
    <n v="11"/>
    <b v="0"/>
    <s v="music/faith"/>
    <n v="25"/>
    <n v="58"/>
    <x v="4"/>
    <s v="faith"/>
  </r>
  <r>
    <n v="10042"/>
    <x v="3"/>
    <x v="0"/>
    <s v="USD"/>
    <n v="1491181200"/>
    <n v="1488387008"/>
    <b v="0"/>
    <n v="38"/>
    <b v="0"/>
    <s v="music/faith"/>
    <n v="33"/>
    <n v="264"/>
    <x v="4"/>
    <s v="faith"/>
  </r>
  <r>
    <n v="2390"/>
    <x v="3"/>
    <x v="0"/>
    <s v="USD"/>
    <n v="1490572740"/>
    <n v="1487734667"/>
    <b v="0"/>
    <n v="15"/>
    <b v="0"/>
    <s v="music/faith"/>
    <n v="48"/>
    <n v="159"/>
    <x v="4"/>
    <s v="faith"/>
  </r>
  <r>
    <n v="280"/>
    <x v="3"/>
    <x v="1"/>
    <s v="GBP"/>
    <n v="1491768000"/>
    <n v="1489097112"/>
    <b v="0"/>
    <n v="8"/>
    <b v="0"/>
    <s v="music/faith"/>
    <n v="9"/>
    <n v="35"/>
    <x v="4"/>
    <s v="faith"/>
  </r>
  <r>
    <n v="5"/>
    <x v="3"/>
    <x v="0"/>
    <s v="USD"/>
    <n v="1490589360"/>
    <n v="1488038674"/>
    <b v="0"/>
    <n v="1"/>
    <b v="0"/>
    <s v="music/faith"/>
    <n v="0"/>
    <n v="5"/>
    <x v="4"/>
    <s v="faith"/>
  </r>
  <r>
    <n v="1405"/>
    <x v="3"/>
    <x v="0"/>
    <s v="USD"/>
    <n v="1491786000"/>
    <n v="1488847514"/>
    <b v="0"/>
    <n v="23"/>
    <b v="0"/>
    <s v="music/faith"/>
    <n v="12"/>
    <n v="61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20"/>
    <n v="115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"/>
    <n v="54"/>
    <x v="4"/>
    <s v="faith"/>
  </r>
  <r>
    <n v="5212"/>
    <x v="3"/>
    <x v="0"/>
    <s v="USD"/>
    <n v="1491019200"/>
    <n v="1488418990"/>
    <b v="0"/>
    <n v="79"/>
    <b v="0"/>
    <s v="music/faith"/>
    <n v="26"/>
    <n v="66"/>
    <x v="4"/>
    <s v="faith"/>
  </r>
  <r>
    <n v="10"/>
    <x v="2"/>
    <x v="0"/>
    <s v="USD"/>
    <n v="1421337405"/>
    <n v="1418745405"/>
    <b v="0"/>
    <n v="2"/>
    <b v="0"/>
    <s v="music/faith"/>
    <n v="0"/>
    <n v="5"/>
    <x v="4"/>
    <s v="faith"/>
  </r>
  <r>
    <n v="1"/>
    <x v="2"/>
    <x v="0"/>
    <s v="USD"/>
    <n v="1427745150"/>
    <n v="1425156750"/>
    <b v="0"/>
    <n v="1"/>
    <b v="0"/>
    <s v="music/faith"/>
    <n v="0"/>
    <n v="1"/>
    <x v="4"/>
    <s v="faith"/>
  </r>
  <r>
    <n v="51"/>
    <x v="2"/>
    <x v="0"/>
    <s v="USD"/>
    <n v="1441003537"/>
    <n v="1435819537"/>
    <b v="0"/>
    <n v="2"/>
    <b v="0"/>
    <s v="music/faith"/>
    <n v="1"/>
    <n v="26"/>
    <x v="4"/>
    <s v="faith"/>
  </r>
  <r>
    <n v="1302"/>
    <x v="2"/>
    <x v="0"/>
    <s v="USD"/>
    <n v="1424056873"/>
    <n v="1421464873"/>
    <b v="0"/>
    <n v="11"/>
    <b v="0"/>
    <s v="music/faith"/>
    <n v="65"/>
    <n v="118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10"/>
    <n v="5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5"/>
    <n v="21"/>
    <x v="4"/>
    <s v="faith"/>
  </r>
  <r>
    <n v="34"/>
    <x v="2"/>
    <x v="12"/>
    <s v="EUR"/>
    <n v="1453122000"/>
    <n v="1449151888"/>
    <b v="0"/>
    <n v="1"/>
    <b v="0"/>
    <s v="music/faith"/>
    <n v="1"/>
    <n v="34"/>
    <x v="4"/>
    <s v="faith"/>
  </r>
  <r>
    <n v="1050"/>
    <x v="2"/>
    <x v="0"/>
    <s v="USD"/>
    <n v="1409585434"/>
    <n v="1406907034"/>
    <b v="0"/>
    <n v="2"/>
    <b v="0"/>
    <s v="music/faith"/>
    <n v="11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2"/>
    <n v="50"/>
    <x v="4"/>
    <s v="faith"/>
  </r>
  <r>
    <n v="1967"/>
    <x v="2"/>
    <x v="0"/>
    <s v="USD"/>
    <n v="1430517761"/>
    <n v="1427925761"/>
    <b v="0"/>
    <n v="17"/>
    <b v="0"/>
    <s v="music/faith"/>
    <n v="8"/>
    <n v="116"/>
    <x v="4"/>
    <s v="faith"/>
  </r>
  <r>
    <n v="11"/>
    <x v="2"/>
    <x v="0"/>
    <s v="USD"/>
    <n v="1427772120"/>
    <n v="1425186785"/>
    <b v="0"/>
    <n v="2"/>
    <b v="0"/>
    <s v="music/faith"/>
    <n v="0"/>
    <n v="6"/>
    <x v="4"/>
    <s v="faith"/>
  </r>
  <r>
    <n v="150"/>
    <x v="2"/>
    <x v="0"/>
    <s v="USD"/>
    <n v="1481295099"/>
    <n v="1477835499"/>
    <b v="0"/>
    <n v="3"/>
    <b v="0"/>
    <s v="music/faith"/>
    <n v="8"/>
    <n v="50"/>
    <x v="4"/>
    <s v="faith"/>
  </r>
  <r>
    <n v="1395"/>
    <x v="2"/>
    <x v="0"/>
    <s v="USD"/>
    <n v="1461211200"/>
    <n v="1459467238"/>
    <b v="0"/>
    <n v="41"/>
    <b v="0"/>
    <s v="music/faith"/>
    <n v="43"/>
    <n v="34"/>
    <x v="4"/>
    <s v="faith"/>
  </r>
  <r>
    <n v="75"/>
    <x v="2"/>
    <x v="0"/>
    <s v="USD"/>
    <n v="1463201940"/>
    <n v="1459435149"/>
    <b v="0"/>
    <n v="2"/>
    <b v="0"/>
    <s v="music/faith"/>
    <n v="0"/>
    <n v="38"/>
    <x v="4"/>
    <s v="faith"/>
  </r>
  <r>
    <n v="35"/>
    <x v="2"/>
    <x v="0"/>
    <s v="USD"/>
    <n v="1410958191"/>
    <n v="1408366191"/>
    <b v="0"/>
    <n v="3"/>
    <b v="0"/>
    <s v="music/faith"/>
    <n v="1"/>
    <n v="12"/>
    <x v="4"/>
    <s v="faith"/>
  </r>
  <r>
    <n v="225"/>
    <x v="2"/>
    <x v="0"/>
    <s v="USD"/>
    <n v="1415562471"/>
    <n v="1412966871"/>
    <b v="0"/>
    <n v="8"/>
    <b v="0"/>
    <s v="music/faith"/>
    <n v="6"/>
    <n v="28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0"/>
    <n v="1"/>
    <x v="4"/>
    <s v="faith"/>
  </r>
  <r>
    <n v="650"/>
    <x v="2"/>
    <x v="0"/>
    <s v="USD"/>
    <n v="1435730400"/>
    <n v="1430855315"/>
    <b v="0"/>
    <n v="3"/>
    <b v="0"/>
    <s v="music/faith"/>
    <n v="7"/>
    <n v="217"/>
    <x v="4"/>
    <s v="faith"/>
  </r>
  <r>
    <n v="35"/>
    <x v="2"/>
    <x v="0"/>
    <s v="USD"/>
    <n v="1414707762"/>
    <n v="1412115762"/>
    <b v="0"/>
    <n v="4"/>
    <b v="0"/>
    <s v="music/faith"/>
    <n v="1"/>
    <n v="9"/>
    <x v="4"/>
    <s v="faith"/>
  </r>
  <r>
    <n v="560"/>
    <x v="2"/>
    <x v="0"/>
    <s v="USD"/>
    <n v="1408922049"/>
    <n v="1406330049"/>
    <b v="0"/>
    <n v="9"/>
    <b v="0"/>
    <s v="music/faith"/>
    <n v="10"/>
    <n v="62"/>
    <x v="4"/>
    <s v="faith"/>
  </r>
  <r>
    <n v="2196"/>
    <x v="2"/>
    <x v="0"/>
    <s v="USD"/>
    <n v="1403906664"/>
    <n v="1401401064"/>
    <b v="0"/>
    <n v="16"/>
    <b v="0"/>
    <s v="music/faith"/>
    <n v="34"/>
    <n v="137"/>
    <x v="4"/>
    <s v="faith"/>
  </r>
  <r>
    <n v="1"/>
    <x v="2"/>
    <x v="1"/>
    <s v="GBP"/>
    <n v="1428231600"/>
    <n v="1423520177"/>
    <b v="0"/>
    <n v="1"/>
    <b v="0"/>
    <s v="music/faith"/>
    <n v="0"/>
    <n v="1"/>
    <x v="4"/>
    <s v="faith"/>
  </r>
  <r>
    <n v="855"/>
    <x v="2"/>
    <x v="0"/>
    <s v="USD"/>
    <n v="1445439674"/>
    <n v="1442847674"/>
    <b v="0"/>
    <n v="7"/>
    <b v="0"/>
    <s v="music/faith"/>
    <n v="68"/>
    <n v="122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0"/>
    <n v="1"/>
    <x v="4"/>
    <s v="faith"/>
  </r>
  <r>
    <n v="110"/>
    <x v="2"/>
    <x v="0"/>
    <s v="USD"/>
    <n v="1470598345"/>
    <n v="1468006345"/>
    <b v="0"/>
    <n v="2"/>
    <b v="0"/>
    <s v="music/faith"/>
    <n v="11"/>
    <n v="55"/>
    <x v="4"/>
    <s v="faith"/>
  </r>
  <r>
    <n v="22"/>
    <x v="2"/>
    <x v="0"/>
    <s v="USD"/>
    <n v="1447018833"/>
    <n v="1444423233"/>
    <b v="0"/>
    <n v="1"/>
    <b v="0"/>
    <s v="music/faith"/>
    <n v="1"/>
    <n v="22"/>
    <x v="4"/>
    <s v="faith"/>
  </r>
  <r>
    <n v="850"/>
    <x v="2"/>
    <x v="0"/>
    <s v="USD"/>
    <n v="1437432392"/>
    <n v="1434840392"/>
    <b v="0"/>
    <n v="15"/>
    <b v="0"/>
    <s v="music/faith"/>
    <n v="21"/>
    <n v="57"/>
    <x v="4"/>
    <s v="faith"/>
  </r>
  <r>
    <n v="20"/>
    <x v="2"/>
    <x v="0"/>
    <s v="USD"/>
    <n v="1412283542"/>
    <n v="1409691542"/>
    <b v="0"/>
    <n v="1"/>
    <b v="0"/>
    <s v="music/faith"/>
    <n v="0"/>
    <n v="20"/>
    <x v="4"/>
    <s v="faith"/>
  </r>
  <r>
    <n v="1"/>
    <x v="2"/>
    <x v="0"/>
    <s v="USD"/>
    <n v="1462391932"/>
    <n v="1457297932"/>
    <b v="0"/>
    <n v="1"/>
    <b v="0"/>
    <s v="music/faith"/>
    <n v="0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11"/>
    <n v="26"/>
    <x v="8"/>
    <s v="photobooks"/>
  </r>
  <r>
    <n v="2175"/>
    <x v="0"/>
    <x v="0"/>
    <s v="USD"/>
    <n v="1483822800"/>
    <n v="1481058170"/>
    <b v="0"/>
    <n v="34"/>
    <b v="1"/>
    <s v="photography/photobooks"/>
    <n v="109"/>
    <n v="64"/>
    <x v="8"/>
    <s v="photobooks"/>
  </r>
  <r>
    <n v="6025"/>
    <x v="0"/>
    <x v="0"/>
    <s v="USD"/>
    <n v="1472270340"/>
    <n v="1470348775"/>
    <b v="0"/>
    <n v="67"/>
    <b v="1"/>
    <s v="photography/photobooks"/>
    <n v="100"/>
    <n v="90"/>
    <x v="8"/>
    <s v="photobooks"/>
  </r>
  <r>
    <n v="6515"/>
    <x v="0"/>
    <x v="1"/>
    <s v="GBP"/>
    <n v="1425821477"/>
    <n v="1421937077"/>
    <b v="0"/>
    <n v="70"/>
    <b v="1"/>
    <s v="photography/photobooks"/>
    <n v="118"/>
    <n v="93"/>
    <x v="8"/>
    <s v="photobooks"/>
  </r>
  <r>
    <n v="7981"/>
    <x v="0"/>
    <x v="0"/>
    <s v="USD"/>
    <n v="1482372000"/>
    <n v="1479276838"/>
    <b v="0"/>
    <n v="89"/>
    <b v="1"/>
    <s v="photography/photobooks"/>
    <n v="114"/>
    <n v="90"/>
    <x v="8"/>
    <s v="photobooks"/>
  </r>
  <r>
    <n v="22215"/>
    <x v="0"/>
    <x v="0"/>
    <s v="USD"/>
    <n v="1479952800"/>
    <n v="1477368867"/>
    <b v="0"/>
    <n v="107"/>
    <b v="1"/>
    <s v="photography/photobooks"/>
    <n v="148"/>
    <n v="208"/>
    <x v="8"/>
    <s v="photobooks"/>
  </r>
  <r>
    <n v="9446"/>
    <x v="0"/>
    <x v="1"/>
    <s v="GBP"/>
    <n v="1447426800"/>
    <n v="1444904830"/>
    <b v="0"/>
    <n v="159"/>
    <b v="1"/>
    <s v="photography/photobooks"/>
    <n v="105"/>
    <n v="59"/>
    <x v="8"/>
    <s v="photobooks"/>
  </r>
  <r>
    <n v="64974"/>
    <x v="0"/>
    <x v="5"/>
    <s v="CAD"/>
    <n v="1441234143"/>
    <n v="1438642143"/>
    <b v="0"/>
    <n v="181"/>
    <b v="1"/>
    <s v="photography/photobooks"/>
    <n v="130"/>
    <n v="359"/>
    <x v="8"/>
    <s v="photobooks"/>
  </r>
  <r>
    <n v="12410.5"/>
    <x v="0"/>
    <x v="19"/>
    <s v="EUR"/>
    <n v="1488394800"/>
    <n v="1485213921"/>
    <b v="0"/>
    <n v="131"/>
    <b v="1"/>
    <s v="photography/photobooks"/>
    <n v="123"/>
    <n v="95"/>
    <x v="8"/>
    <s v="photobooks"/>
  </r>
  <r>
    <n v="10081"/>
    <x v="0"/>
    <x v="0"/>
    <s v="USD"/>
    <n v="1461096304"/>
    <n v="1458936304"/>
    <b v="0"/>
    <n v="125"/>
    <b v="1"/>
    <s v="photography/photobooks"/>
    <n v="202"/>
    <n v="81"/>
    <x v="8"/>
    <s v="photobooks"/>
  </r>
  <r>
    <n v="10290"/>
    <x v="0"/>
    <x v="0"/>
    <s v="USD"/>
    <n v="1426787123"/>
    <n v="1424198723"/>
    <b v="0"/>
    <n v="61"/>
    <b v="1"/>
    <s v="photography/photobooks"/>
    <n v="103"/>
    <n v="169"/>
    <x v="8"/>
    <s v="photobooks"/>
  </r>
  <r>
    <n v="3122"/>
    <x v="0"/>
    <x v="1"/>
    <s v="GBP"/>
    <n v="1476425082"/>
    <n v="1473833082"/>
    <b v="0"/>
    <n v="90"/>
    <b v="1"/>
    <s v="photography/photobooks"/>
    <n v="260"/>
    <n v="35"/>
    <x v="8"/>
    <s v="photobooks"/>
  </r>
  <r>
    <n v="16200"/>
    <x v="0"/>
    <x v="8"/>
    <s v="DKK"/>
    <n v="1458579568"/>
    <n v="1455991168"/>
    <b v="0"/>
    <n v="35"/>
    <b v="1"/>
    <s v="photography/photobooks"/>
    <n v="108"/>
    <n v="463"/>
    <x v="8"/>
    <s v="photobooks"/>
  </r>
  <r>
    <n v="9395"/>
    <x v="0"/>
    <x v="5"/>
    <s v="CAD"/>
    <n v="1428091353"/>
    <n v="1425502953"/>
    <b v="0"/>
    <n v="90"/>
    <b v="1"/>
    <s v="photography/photobooks"/>
    <n v="111"/>
    <n v="104"/>
    <x v="8"/>
    <s v="photobooks"/>
  </r>
  <r>
    <n v="30"/>
    <x v="0"/>
    <x v="0"/>
    <s v="USD"/>
    <n v="1444071361"/>
    <n v="1441479361"/>
    <b v="0"/>
    <n v="4"/>
    <b v="1"/>
    <s v="photography/photobooks"/>
    <n v="120"/>
    <n v="8"/>
    <x v="8"/>
    <s v="photobooks"/>
  </r>
  <r>
    <n v="5655.6"/>
    <x v="0"/>
    <x v="0"/>
    <s v="USD"/>
    <n v="1472443269"/>
    <n v="1468987269"/>
    <b v="0"/>
    <n v="120"/>
    <b v="1"/>
    <s v="photography/photobooks"/>
    <n v="103"/>
    <n v="47"/>
    <x v="8"/>
    <s v="photobooks"/>
  </r>
  <r>
    <n v="5800"/>
    <x v="0"/>
    <x v="0"/>
    <s v="USD"/>
    <n v="1485631740"/>
    <n v="1483041083"/>
    <b v="0"/>
    <n v="14"/>
    <b v="1"/>
    <s v="photography/photobooks"/>
    <n v="116"/>
    <n v="414"/>
    <x v="8"/>
    <s v="photobooks"/>
  </r>
  <r>
    <n v="1147"/>
    <x v="0"/>
    <x v="0"/>
    <s v="USD"/>
    <n v="1468536992"/>
    <n v="1463352992"/>
    <b v="0"/>
    <n v="27"/>
    <b v="1"/>
    <s v="photography/photobooks"/>
    <n v="115"/>
    <n v="42"/>
    <x v="8"/>
    <s v="photobooks"/>
  </r>
  <r>
    <n v="5330"/>
    <x v="0"/>
    <x v="0"/>
    <s v="USD"/>
    <n v="1427309629"/>
    <n v="1425585229"/>
    <b v="0"/>
    <n v="49"/>
    <b v="1"/>
    <s v="photography/photobooks"/>
    <n v="107"/>
    <n v="109"/>
    <x v="8"/>
    <s v="photobooks"/>
  </r>
  <r>
    <n v="8272"/>
    <x v="0"/>
    <x v="0"/>
    <s v="USD"/>
    <n v="1456416513"/>
    <n v="1454688513"/>
    <b v="0"/>
    <n v="102"/>
    <b v="1"/>
    <s v="photography/photobooks"/>
    <n v="165"/>
    <n v="81"/>
    <x v="8"/>
    <s v="photobooks"/>
  </r>
  <r>
    <n v="155"/>
    <x v="0"/>
    <x v="1"/>
    <s v="GBP"/>
    <n v="1442065060"/>
    <n v="1437745060"/>
    <b v="0"/>
    <n v="3"/>
    <b v="1"/>
    <s v="photography/photobooks"/>
    <n v="155"/>
    <n v="52"/>
    <x v="8"/>
    <s v="photobooks"/>
  </r>
  <r>
    <n v="885"/>
    <x v="0"/>
    <x v="0"/>
    <s v="USD"/>
    <n v="1457739245"/>
    <n v="1455147245"/>
    <b v="0"/>
    <n v="25"/>
    <b v="1"/>
    <s v="photography/photobooks"/>
    <n v="885"/>
    <n v="35"/>
    <x v="8"/>
    <s v="photobooks"/>
  </r>
  <r>
    <n v="12229"/>
    <x v="0"/>
    <x v="0"/>
    <s v="USD"/>
    <n v="1477255840"/>
    <n v="1474663840"/>
    <b v="0"/>
    <n v="118"/>
    <b v="1"/>
    <s v="photography/photobooks"/>
    <n v="102"/>
    <n v="104"/>
    <x v="8"/>
    <s v="photobooks"/>
  </r>
  <r>
    <n v="2156"/>
    <x v="2"/>
    <x v="1"/>
    <s v="GBP"/>
    <n v="1407065979"/>
    <n v="1404560379"/>
    <b v="1"/>
    <n v="39"/>
    <b v="0"/>
    <s v="photography/photobooks"/>
    <n v="20"/>
    <n v="55"/>
    <x v="8"/>
    <s v="photobooks"/>
  </r>
  <r>
    <n v="7433.48"/>
    <x v="2"/>
    <x v="0"/>
    <s v="USD"/>
    <n v="1407972712"/>
    <n v="1405380712"/>
    <b v="1"/>
    <n v="103"/>
    <b v="0"/>
    <s v="photography/photobooks"/>
    <n v="59"/>
    <n v="72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46"/>
    <n v="59"/>
    <x v="8"/>
    <s v="photobooks"/>
  </r>
  <r>
    <n v="187"/>
    <x v="2"/>
    <x v="0"/>
    <s v="USD"/>
    <n v="1411824444"/>
    <n v="1406640444"/>
    <b v="1"/>
    <n v="15"/>
    <b v="0"/>
    <s v="photography/photobooks"/>
    <n v="4"/>
    <n v="12"/>
    <x v="8"/>
    <s v="photobooks"/>
  </r>
  <r>
    <n v="1081"/>
    <x v="2"/>
    <x v="0"/>
    <s v="USD"/>
    <n v="1421177959"/>
    <n v="1418585959"/>
    <b v="1"/>
    <n v="22"/>
    <b v="0"/>
    <s v="photography/photobooks"/>
    <n v="3"/>
    <n v="49"/>
    <x v="8"/>
    <s v="photobooks"/>
  </r>
  <r>
    <n v="13846"/>
    <x v="2"/>
    <x v="0"/>
    <s v="USD"/>
    <n v="1413312194"/>
    <n v="1410288194"/>
    <b v="1"/>
    <n v="92"/>
    <b v="0"/>
    <s v="photography/photobooks"/>
    <n v="57"/>
    <n v="151"/>
    <x v="8"/>
    <s v="photobooks"/>
  </r>
  <r>
    <n v="895"/>
    <x v="2"/>
    <x v="1"/>
    <s v="GBP"/>
    <n v="1414107040"/>
    <n v="1411515040"/>
    <b v="1"/>
    <n v="25"/>
    <b v="0"/>
    <s v="photography/photobooks"/>
    <n v="21"/>
    <n v="36"/>
    <x v="8"/>
    <s v="photobooks"/>
  </r>
  <r>
    <n v="858"/>
    <x v="2"/>
    <x v="1"/>
    <s v="GBP"/>
    <n v="1404666836"/>
    <n v="1399482836"/>
    <b v="1"/>
    <n v="19"/>
    <b v="0"/>
    <s v="photography/photobooks"/>
    <n v="16"/>
    <n v="45"/>
    <x v="8"/>
    <s v="photobooks"/>
  </r>
  <r>
    <n v="1877"/>
    <x v="2"/>
    <x v="0"/>
    <s v="USD"/>
    <n v="1421691298"/>
    <n v="1417803298"/>
    <b v="1"/>
    <n v="19"/>
    <b v="0"/>
    <s v="photography/photobooks"/>
    <n v="6"/>
    <n v="99"/>
    <x v="8"/>
    <s v="photobooks"/>
  </r>
  <r>
    <n v="1148"/>
    <x v="2"/>
    <x v="0"/>
    <s v="USD"/>
    <n v="1417273140"/>
    <n v="1413609292"/>
    <b v="1"/>
    <n v="13"/>
    <b v="0"/>
    <s v="photography/photobooks"/>
    <n v="46"/>
    <n v="88"/>
    <x v="8"/>
    <s v="photobooks"/>
  </r>
  <r>
    <n v="21158"/>
    <x v="2"/>
    <x v="0"/>
    <s v="USD"/>
    <n v="1414193160"/>
    <n v="1410305160"/>
    <b v="1"/>
    <n v="124"/>
    <b v="0"/>
    <s v="photography/photobooks"/>
    <n v="65"/>
    <n v="171"/>
    <x v="8"/>
    <s v="photobooks"/>
  </r>
  <r>
    <n v="335"/>
    <x v="2"/>
    <x v="1"/>
    <s v="GBP"/>
    <n v="1414623471"/>
    <n v="1411513071"/>
    <b v="1"/>
    <n v="4"/>
    <b v="0"/>
    <s v="photography/photobooks"/>
    <n v="7"/>
    <n v="84"/>
    <x v="8"/>
    <s v="photobooks"/>
  </r>
  <r>
    <n v="651"/>
    <x v="2"/>
    <x v="9"/>
    <s v="EUR"/>
    <n v="1424421253"/>
    <n v="1421829253"/>
    <b v="1"/>
    <n v="10"/>
    <b v="0"/>
    <s v="photography/photobooks"/>
    <n v="14"/>
    <n v="65"/>
    <x v="8"/>
    <s v="photobooks"/>
  </r>
  <r>
    <n v="995"/>
    <x v="2"/>
    <x v="0"/>
    <s v="USD"/>
    <n v="1427485395"/>
    <n v="1423600995"/>
    <b v="1"/>
    <n v="15"/>
    <b v="0"/>
    <s v="photography/photobooks"/>
    <n v="2"/>
    <n v="66"/>
    <x v="8"/>
    <s v="photobooks"/>
  </r>
  <r>
    <n v="3986"/>
    <x v="2"/>
    <x v="0"/>
    <s v="USD"/>
    <n v="1472834180"/>
    <n v="1470242180"/>
    <b v="1"/>
    <n v="38"/>
    <b v="0"/>
    <s v="photography/photobooks"/>
    <n v="36"/>
    <n v="105"/>
    <x v="8"/>
    <s v="photobooks"/>
  </r>
  <r>
    <n v="11923"/>
    <x v="2"/>
    <x v="0"/>
    <s v="USD"/>
    <n v="1467469510"/>
    <n v="1462285510"/>
    <b v="1"/>
    <n v="152"/>
    <b v="0"/>
    <s v="photography/photobooks"/>
    <n v="40"/>
    <n v="78"/>
    <x v="8"/>
    <s v="photobooks"/>
  </r>
  <r>
    <n v="1417"/>
    <x v="2"/>
    <x v="0"/>
    <s v="USD"/>
    <n v="1473950945"/>
    <n v="1471272545"/>
    <b v="1"/>
    <n v="24"/>
    <b v="0"/>
    <s v="photography/photobooks"/>
    <n v="26"/>
    <n v="59"/>
    <x v="8"/>
    <s v="photobooks"/>
  </r>
  <r>
    <n v="5422"/>
    <x v="2"/>
    <x v="0"/>
    <s v="USD"/>
    <n v="1456062489"/>
    <n v="1453211289"/>
    <b v="1"/>
    <n v="76"/>
    <b v="0"/>
    <s v="photography/photobooks"/>
    <n v="15"/>
    <n v="71"/>
    <x v="8"/>
    <s v="photobooks"/>
  </r>
  <r>
    <n v="9477"/>
    <x v="2"/>
    <x v="0"/>
    <s v="USD"/>
    <n v="1432248478"/>
    <n v="1429656478"/>
    <b v="1"/>
    <n v="185"/>
    <b v="0"/>
    <s v="photography/photobooks"/>
    <n v="24"/>
    <n v="51"/>
    <x v="8"/>
    <s v="photobooks"/>
  </r>
  <r>
    <n v="1988"/>
    <x v="2"/>
    <x v="0"/>
    <s v="USD"/>
    <n v="1422674700"/>
    <n v="1419954240"/>
    <b v="1"/>
    <n v="33"/>
    <b v="0"/>
    <s v="photography/photobooks"/>
    <n v="40"/>
    <n v="60"/>
    <x v="8"/>
    <s v="photobooks"/>
  </r>
  <r>
    <n v="4853"/>
    <x v="2"/>
    <x v="0"/>
    <s v="USD"/>
    <n v="1413417600"/>
    <n v="1410750855"/>
    <b v="1"/>
    <n v="108"/>
    <b v="0"/>
    <s v="photography/photobooks"/>
    <n v="20"/>
    <n v="45"/>
    <x v="8"/>
    <s v="photobooks"/>
  </r>
  <r>
    <n v="905"/>
    <x v="2"/>
    <x v="9"/>
    <s v="EUR"/>
    <n v="1418649177"/>
    <n v="1416057177"/>
    <b v="1"/>
    <n v="29"/>
    <b v="0"/>
    <s v="photography/photobooks"/>
    <n v="48"/>
    <n v="31"/>
    <x v="8"/>
    <s v="photobooks"/>
  </r>
  <r>
    <n v="1533"/>
    <x v="2"/>
    <x v="0"/>
    <s v="USD"/>
    <n v="1428158637"/>
    <n v="1425570237"/>
    <b v="1"/>
    <n v="24"/>
    <b v="0"/>
    <s v="photography/photobooks"/>
    <n v="15"/>
    <n v="64"/>
    <x v="8"/>
    <s v="photobooks"/>
  </r>
  <r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636"/>
    <x v="2"/>
    <x v="0"/>
    <s v="USD"/>
    <n v="1423152678"/>
    <n v="1420560678"/>
    <b v="1"/>
    <n v="15"/>
    <b v="0"/>
    <s v="photography/photobooks"/>
    <n v="5"/>
    <n v="109"/>
    <x v="8"/>
    <s v="photobooks"/>
  </r>
  <r>
    <n v="107"/>
    <x v="2"/>
    <x v="1"/>
    <s v="GBP"/>
    <n v="1422553565"/>
    <n v="1417369565"/>
    <b v="1"/>
    <n v="4"/>
    <b v="0"/>
    <s v="photography/photobooks"/>
    <n v="4"/>
    <n v="27"/>
    <x v="8"/>
    <s v="photobooks"/>
  </r>
  <r>
    <n v="15281"/>
    <x v="2"/>
    <x v="0"/>
    <s v="USD"/>
    <n v="1439189940"/>
    <n v="1435970682"/>
    <b v="1"/>
    <n v="139"/>
    <b v="0"/>
    <s v="photography/photobooks"/>
    <n v="61"/>
    <n v="110"/>
    <x v="8"/>
    <s v="photobooks"/>
  </r>
  <r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997"/>
    <x v="2"/>
    <x v="0"/>
    <s v="USD"/>
    <n v="1423660422"/>
    <n v="1420636422"/>
    <b v="1"/>
    <n v="18"/>
    <b v="0"/>
    <s v="photography/photobooks"/>
    <n v="11"/>
    <n v="55"/>
    <x v="8"/>
    <s v="photobooks"/>
  </r>
  <r>
    <n v="10846"/>
    <x v="2"/>
    <x v="12"/>
    <s v="EUR"/>
    <n v="1476460800"/>
    <n v="1473922541"/>
    <b v="1"/>
    <n v="81"/>
    <b v="0"/>
    <s v="photography/photobooks"/>
    <n v="39"/>
    <n v="134"/>
    <x v="8"/>
    <s v="photobooks"/>
  </r>
  <r>
    <n v="4190"/>
    <x v="2"/>
    <x v="1"/>
    <s v="GBP"/>
    <n v="1469356366"/>
    <n v="1464172366"/>
    <b v="1"/>
    <n v="86"/>
    <b v="0"/>
    <s v="photography/photobooks"/>
    <n v="22"/>
    <n v="49"/>
    <x v="8"/>
    <s v="photobooks"/>
  </r>
  <r>
    <n v="6755"/>
    <x v="2"/>
    <x v="0"/>
    <s v="USD"/>
    <n v="1481809189"/>
    <n v="1479217189"/>
    <b v="1"/>
    <n v="140"/>
    <b v="0"/>
    <s v="photography/photobooks"/>
    <n v="68"/>
    <n v="48"/>
    <x v="8"/>
    <s v="photobooks"/>
  </r>
  <r>
    <n v="2182"/>
    <x v="2"/>
    <x v="0"/>
    <s v="USD"/>
    <n v="1454572233"/>
    <n v="1449388233"/>
    <b v="1"/>
    <n v="37"/>
    <b v="0"/>
    <s v="photography/photobooks"/>
    <n v="14"/>
    <n v="59"/>
    <x v="8"/>
    <s v="photobooks"/>
  </r>
  <r>
    <n v="69.83"/>
    <x v="2"/>
    <x v="1"/>
    <s v="GBP"/>
    <n v="1415740408"/>
    <n v="1414008808"/>
    <b v="1"/>
    <n v="6"/>
    <b v="0"/>
    <s v="photography/photobooks"/>
    <n v="2"/>
    <n v="12"/>
    <x v="8"/>
    <s v="photobooks"/>
  </r>
  <r>
    <n v="9460"/>
    <x v="2"/>
    <x v="1"/>
    <s v="GBP"/>
    <n v="1476109970"/>
    <n v="1473517970"/>
    <b v="1"/>
    <n v="113"/>
    <b v="0"/>
    <s v="photography/photobooks"/>
    <n v="20"/>
    <n v="84"/>
    <x v="8"/>
    <s v="photobooks"/>
  </r>
  <r>
    <n v="2355"/>
    <x v="2"/>
    <x v="1"/>
    <s v="GBP"/>
    <n v="1450181400"/>
    <n v="1447429868"/>
    <b v="1"/>
    <n v="37"/>
    <b v="0"/>
    <s v="photography/photobooks"/>
    <n v="14"/>
    <n v="64"/>
    <x v="8"/>
    <s v="photobooks"/>
  </r>
  <r>
    <n v="1697"/>
    <x v="2"/>
    <x v="12"/>
    <s v="EUR"/>
    <n v="1435442340"/>
    <n v="1433416830"/>
    <b v="1"/>
    <n v="18"/>
    <b v="0"/>
    <s v="photography/photobooks"/>
    <n v="48"/>
    <n v="94"/>
    <x v="8"/>
    <s v="photobooks"/>
  </r>
  <r>
    <n v="5390"/>
    <x v="2"/>
    <x v="0"/>
    <s v="USD"/>
    <n v="1423878182"/>
    <n v="1421199782"/>
    <b v="1"/>
    <n v="75"/>
    <b v="0"/>
    <s v="photography/photobooks"/>
    <n v="31"/>
    <n v="72"/>
    <x v="8"/>
    <s v="photobooks"/>
  </r>
  <r>
    <n v="5452"/>
    <x v="2"/>
    <x v="0"/>
    <s v="USD"/>
    <n v="1447521404"/>
    <n v="1444061804"/>
    <b v="1"/>
    <n v="52"/>
    <b v="0"/>
    <s v="photography/photobooks"/>
    <n v="35"/>
    <n v="105"/>
    <x v="8"/>
    <s v="photobooks"/>
  </r>
  <r>
    <n v="8191"/>
    <x v="2"/>
    <x v="12"/>
    <s v="EUR"/>
    <n v="1443808800"/>
    <n v="1441048658"/>
    <b v="1"/>
    <n v="122"/>
    <b v="0"/>
    <s v="photography/photobooks"/>
    <n v="36"/>
    <n v="67"/>
    <x v="8"/>
    <s v="photobooks"/>
  </r>
  <r>
    <n v="591"/>
    <x v="2"/>
    <x v="1"/>
    <s v="GBP"/>
    <n v="1412090349"/>
    <n v="1409066349"/>
    <b v="1"/>
    <n v="8"/>
    <b v="0"/>
    <s v="photography/photobooks"/>
    <n v="3"/>
    <n v="74"/>
    <x v="8"/>
    <s v="photobooks"/>
  </r>
  <r>
    <n v="553"/>
    <x v="2"/>
    <x v="0"/>
    <s v="USD"/>
    <n v="1411868313"/>
    <n v="1409276313"/>
    <b v="1"/>
    <n v="8"/>
    <b v="0"/>
    <s v="photography/photobooks"/>
    <n v="11"/>
    <n v="69"/>
    <x v="8"/>
    <s v="photobooks"/>
  </r>
  <r>
    <n v="11594"/>
    <x v="2"/>
    <x v="0"/>
    <s v="USD"/>
    <n v="1486830030"/>
    <n v="1483806030"/>
    <b v="1"/>
    <n v="96"/>
    <b v="0"/>
    <s v="photography/photobooks"/>
    <n v="41"/>
    <n v="121"/>
    <x v="8"/>
    <s v="photobooks"/>
  </r>
  <r>
    <n v="380"/>
    <x v="2"/>
    <x v="5"/>
    <s v="CAD"/>
    <n v="1425246439"/>
    <n v="1422222439"/>
    <b v="1"/>
    <n v="9"/>
    <b v="0"/>
    <s v="photography/photobooks"/>
    <n v="11"/>
    <n v="42"/>
    <x v="8"/>
    <s v="photobooks"/>
  </r>
  <r>
    <n v="15"/>
    <x v="2"/>
    <x v="0"/>
    <s v="USD"/>
    <n v="1408657826"/>
    <n v="1407621026"/>
    <b v="0"/>
    <n v="2"/>
    <b v="0"/>
    <s v="photography/photobooks"/>
    <n v="3"/>
    <n v="8"/>
    <x v="8"/>
    <s v="photobooks"/>
  </r>
  <r>
    <n v="40"/>
    <x v="2"/>
    <x v="0"/>
    <s v="USD"/>
    <n v="1414123200"/>
    <n v="1408962270"/>
    <b v="0"/>
    <n v="26"/>
    <b v="0"/>
    <s v="photography/photobooks"/>
    <n v="0"/>
    <n v="2"/>
    <x v="8"/>
    <s v="photobooks"/>
  </r>
  <r>
    <n v="865"/>
    <x v="2"/>
    <x v="1"/>
    <s v="GBP"/>
    <n v="1467531536"/>
    <n v="1464939536"/>
    <b v="0"/>
    <n v="23"/>
    <b v="0"/>
    <s v="photography/photobooks"/>
    <n v="13"/>
    <n v="38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49"/>
    <n v="42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"/>
    <n v="85"/>
    <x v="8"/>
    <s v="photobooks"/>
  </r>
  <r>
    <n v="9419"/>
    <x v="2"/>
    <x v="0"/>
    <s v="USD"/>
    <n v="1485759540"/>
    <n v="1480607607"/>
    <b v="0"/>
    <n v="100"/>
    <b v="0"/>
    <s v="photography/photobooks"/>
    <n v="52"/>
    <n v="94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"/>
    <n v="6"/>
    <x v="8"/>
    <s v="photobooks"/>
  </r>
  <r>
    <n v="1707"/>
    <x v="2"/>
    <x v="0"/>
    <s v="USD"/>
    <n v="1427850090"/>
    <n v="1425261690"/>
    <b v="0"/>
    <n v="8"/>
    <b v="0"/>
    <s v="photography/photobooks"/>
    <n v="7"/>
    <n v="213"/>
    <x v="8"/>
    <s v="photobooks"/>
  </r>
  <r>
    <n v="3372.25"/>
    <x v="0"/>
    <x v="0"/>
    <s v="USD"/>
    <n v="1330760367"/>
    <n v="1326872367"/>
    <b v="0"/>
    <n v="57"/>
    <b v="1"/>
    <s v="music/rock"/>
    <n v="135"/>
    <n v="59"/>
    <x v="4"/>
    <s v="rock"/>
  </r>
  <r>
    <n v="300"/>
    <x v="0"/>
    <x v="5"/>
    <s v="CAD"/>
    <n v="1391194860"/>
    <n v="1388084862"/>
    <b v="0"/>
    <n v="11"/>
    <b v="1"/>
    <s v="music/rock"/>
    <n v="100"/>
    <n v="27"/>
    <x v="4"/>
    <s v="rock"/>
  </r>
  <r>
    <n v="811"/>
    <x v="0"/>
    <x v="0"/>
    <s v="USD"/>
    <n v="1351095976"/>
    <n v="1348503976"/>
    <b v="0"/>
    <n v="33"/>
    <b v="1"/>
    <s v="music/rock"/>
    <n v="116"/>
    <n v="25"/>
    <x v="4"/>
    <s v="rock"/>
  </r>
  <r>
    <n v="3002"/>
    <x v="0"/>
    <x v="0"/>
    <s v="USD"/>
    <n v="1389146880"/>
    <n v="1387403967"/>
    <b v="0"/>
    <n v="40"/>
    <b v="1"/>
    <s v="music/rock"/>
    <n v="100"/>
    <n v="75"/>
    <x v="4"/>
    <s v="rock"/>
  </r>
  <r>
    <n v="2101"/>
    <x v="0"/>
    <x v="0"/>
    <s v="USD"/>
    <n v="1373572903"/>
    <n v="1371585703"/>
    <b v="0"/>
    <n v="50"/>
    <b v="1"/>
    <s v="music/rock"/>
    <n v="105"/>
    <n v="42"/>
    <x v="4"/>
    <s v="rock"/>
  </r>
  <r>
    <n v="2020"/>
    <x v="0"/>
    <x v="0"/>
    <s v="USD"/>
    <n v="1392675017"/>
    <n v="1390083017"/>
    <b v="0"/>
    <n v="38"/>
    <b v="1"/>
    <s v="music/rock"/>
    <n v="101"/>
    <n v="53"/>
    <x v="4"/>
    <s v="rock"/>
  </r>
  <r>
    <n v="8053"/>
    <x v="0"/>
    <x v="0"/>
    <s v="USD"/>
    <n v="1299138561"/>
    <n v="1294818561"/>
    <b v="0"/>
    <n v="96"/>
    <b v="1"/>
    <s v="music/rock"/>
    <n v="101"/>
    <n v="84"/>
    <x v="4"/>
    <s v="rock"/>
  </r>
  <r>
    <n v="20032"/>
    <x v="0"/>
    <x v="0"/>
    <s v="USD"/>
    <n v="1399672800"/>
    <n v="1396906530"/>
    <b v="0"/>
    <n v="48"/>
    <b v="1"/>
    <s v="music/rock"/>
    <n v="100"/>
    <n v="417"/>
    <x v="4"/>
    <s v="rock"/>
  </r>
  <r>
    <n v="2500.25"/>
    <x v="0"/>
    <x v="0"/>
    <s v="USD"/>
    <n v="1295647200"/>
    <n v="1291428371"/>
    <b v="0"/>
    <n v="33"/>
    <b v="1"/>
    <s v="music/rock"/>
    <n v="167"/>
    <n v="76"/>
    <x v="4"/>
    <s v="rock"/>
  </r>
  <r>
    <n v="15230"/>
    <x v="0"/>
    <x v="0"/>
    <s v="USD"/>
    <n v="1393259107"/>
    <n v="1390667107"/>
    <b v="0"/>
    <n v="226"/>
    <b v="1"/>
    <s v="music/rock"/>
    <n v="102"/>
    <n v="67"/>
    <x v="4"/>
    <s v="rock"/>
  </r>
  <r>
    <n v="1030"/>
    <x v="0"/>
    <x v="0"/>
    <s v="USD"/>
    <n v="1336866863"/>
    <n v="1335570863"/>
    <b v="0"/>
    <n v="14"/>
    <b v="1"/>
    <s v="music/rock"/>
    <n v="103"/>
    <n v="74"/>
    <x v="4"/>
    <s v="rock"/>
  </r>
  <r>
    <n v="500"/>
    <x v="0"/>
    <x v="0"/>
    <s v="USD"/>
    <n v="1299243427"/>
    <n v="1296651427"/>
    <b v="0"/>
    <n v="20"/>
    <b v="1"/>
    <s v="music/rock"/>
    <n v="143"/>
    <n v="25"/>
    <x v="4"/>
    <s v="rock"/>
  </r>
  <r>
    <n v="1050"/>
    <x v="0"/>
    <x v="0"/>
    <s v="USD"/>
    <n v="1362211140"/>
    <n v="1359421403"/>
    <b v="0"/>
    <n v="25"/>
    <b v="1"/>
    <s v="music/rock"/>
    <n v="263"/>
    <n v="42"/>
    <x v="4"/>
    <s v="rock"/>
  </r>
  <r>
    <n v="11805"/>
    <x v="0"/>
    <x v="0"/>
    <s v="USD"/>
    <n v="1422140895"/>
    <n v="1418684895"/>
    <b v="0"/>
    <n v="90"/>
    <b v="1"/>
    <s v="music/rock"/>
    <n v="118"/>
    <n v="131"/>
    <x v="4"/>
    <s v="rock"/>
  </r>
  <r>
    <n v="520"/>
    <x v="0"/>
    <x v="1"/>
    <s v="GBP"/>
    <n v="1459439471"/>
    <n v="1456851071"/>
    <b v="0"/>
    <n v="11"/>
    <b v="1"/>
    <s v="music/rock"/>
    <n v="104"/>
    <n v="47"/>
    <x v="4"/>
    <s v="rock"/>
  </r>
  <r>
    <n v="10017"/>
    <x v="0"/>
    <x v="0"/>
    <s v="USD"/>
    <n v="1361129129"/>
    <n v="1359660329"/>
    <b v="0"/>
    <n v="55"/>
    <b v="1"/>
    <s v="music/rock"/>
    <n v="200"/>
    <n v="182"/>
    <x v="4"/>
    <s v="rock"/>
  </r>
  <r>
    <n v="1841"/>
    <x v="0"/>
    <x v="0"/>
    <s v="USD"/>
    <n v="1332029335"/>
    <n v="1326848935"/>
    <b v="0"/>
    <n v="30"/>
    <b v="1"/>
    <s v="music/rock"/>
    <n v="307"/>
    <n v="61"/>
    <x v="4"/>
    <s v="rock"/>
  </r>
  <r>
    <n v="1001.49"/>
    <x v="0"/>
    <x v="0"/>
    <s v="USD"/>
    <n v="1317438000"/>
    <n v="1314989557"/>
    <b v="0"/>
    <n v="28"/>
    <b v="1"/>
    <s v="music/rock"/>
    <n v="100"/>
    <n v="36"/>
    <x v="4"/>
    <s v="rock"/>
  </r>
  <r>
    <n v="2053"/>
    <x v="0"/>
    <x v="0"/>
    <s v="USD"/>
    <n v="1475342382"/>
    <n v="1472750382"/>
    <b v="0"/>
    <n v="45"/>
    <b v="1"/>
    <s v="music/rock"/>
    <n v="205"/>
    <n v="46"/>
    <x v="4"/>
    <s v="rock"/>
  </r>
  <r>
    <n v="980"/>
    <x v="0"/>
    <x v="0"/>
    <s v="USD"/>
    <n v="1367902740"/>
    <n v="1366251510"/>
    <b v="0"/>
    <n v="13"/>
    <b v="1"/>
    <s v="music/rock"/>
    <n v="109"/>
    <n v="75"/>
    <x v="4"/>
    <s v="rock"/>
  </r>
  <r>
    <n v="2035"/>
    <x v="0"/>
    <x v="0"/>
    <s v="USD"/>
    <n v="1400561940"/>
    <n v="1397679445"/>
    <b v="0"/>
    <n v="40"/>
    <b v="1"/>
    <s v="music/rock"/>
    <n v="102"/>
    <n v="51"/>
    <x v="4"/>
    <s v="rock"/>
  </r>
  <r>
    <n v="2505"/>
    <x v="0"/>
    <x v="0"/>
    <s v="USD"/>
    <n v="1425275940"/>
    <n v="1422371381"/>
    <b v="0"/>
    <n v="21"/>
    <b v="1"/>
    <s v="music/rock"/>
    <n v="125"/>
    <n v="119"/>
    <x v="4"/>
    <s v="rock"/>
  </r>
  <r>
    <n v="12400.61"/>
    <x v="0"/>
    <x v="0"/>
    <s v="USD"/>
    <n v="1298245954"/>
    <n v="1295653954"/>
    <b v="0"/>
    <n v="134"/>
    <b v="1"/>
    <s v="music/rock"/>
    <n v="124"/>
    <n v="93"/>
    <x v="4"/>
    <s v="rock"/>
  </r>
  <r>
    <n v="1521"/>
    <x v="0"/>
    <x v="0"/>
    <s v="USD"/>
    <n v="1307761200"/>
    <n v="1304464914"/>
    <b v="0"/>
    <n v="20"/>
    <b v="1"/>
    <s v="music/rock"/>
    <n v="101"/>
    <n v="76"/>
    <x v="4"/>
    <s v="rock"/>
  </r>
  <r>
    <n v="1000"/>
    <x v="0"/>
    <x v="0"/>
    <s v="USD"/>
    <n v="1466139300"/>
    <n v="1464854398"/>
    <b v="0"/>
    <n v="19"/>
    <b v="1"/>
    <s v="music/rock"/>
    <n v="100"/>
    <n v="53"/>
    <x v="4"/>
    <s v="rock"/>
  </r>
  <r>
    <n v="20689"/>
    <x v="0"/>
    <x v="0"/>
    <s v="USD"/>
    <n v="1355585777"/>
    <n v="1352993777"/>
    <b v="0"/>
    <n v="209"/>
    <b v="1"/>
    <s v="music/rock"/>
    <n v="138"/>
    <n v="99"/>
    <x v="4"/>
    <s v="rock"/>
  </r>
  <r>
    <n v="3022"/>
    <x v="0"/>
    <x v="0"/>
    <s v="USD"/>
    <n v="1429594832"/>
    <n v="1427780432"/>
    <b v="0"/>
    <n v="38"/>
    <b v="1"/>
    <s v="music/rock"/>
    <n v="121"/>
    <n v="80"/>
    <x v="4"/>
    <s v="rock"/>
  </r>
  <r>
    <n v="3221"/>
    <x v="0"/>
    <x v="0"/>
    <s v="USD"/>
    <n v="1312095540"/>
    <n v="1306608888"/>
    <b v="0"/>
    <n v="24"/>
    <b v="1"/>
    <s v="music/rock"/>
    <n v="107"/>
    <n v="134"/>
    <x v="4"/>
    <s v="rock"/>
  </r>
  <r>
    <n v="301"/>
    <x v="0"/>
    <x v="0"/>
    <s v="USD"/>
    <n v="1350505059"/>
    <n v="1347913059"/>
    <b v="0"/>
    <n v="8"/>
    <b v="1"/>
    <s v="music/rock"/>
    <n v="100"/>
    <n v="38"/>
    <x v="4"/>
    <s v="rock"/>
  </r>
  <r>
    <n v="9137"/>
    <x v="0"/>
    <x v="0"/>
    <s v="USD"/>
    <n v="1405033300"/>
    <n v="1402441300"/>
    <b v="0"/>
    <n v="179"/>
    <b v="1"/>
    <s v="music/rock"/>
    <n v="102"/>
    <n v="51"/>
    <x v="4"/>
    <s v="rock"/>
  </r>
  <r>
    <n v="1301"/>
    <x v="0"/>
    <x v="0"/>
    <s v="USD"/>
    <n v="1406509200"/>
    <n v="1404769538"/>
    <b v="0"/>
    <n v="26"/>
    <b v="1"/>
    <s v="music/rock"/>
    <n v="100"/>
    <n v="50"/>
    <x v="4"/>
    <s v="rock"/>
  </r>
  <r>
    <n v="17545"/>
    <x v="0"/>
    <x v="0"/>
    <s v="USD"/>
    <n v="1429920000"/>
    <n v="1426703452"/>
    <b v="0"/>
    <n v="131"/>
    <b v="1"/>
    <s v="music/rock"/>
    <n v="117"/>
    <n v="134"/>
    <x v="4"/>
    <s v="rock"/>
  </r>
  <r>
    <n v="815"/>
    <x v="0"/>
    <x v="0"/>
    <s v="USD"/>
    <n v="1352860017"/>
    <n v="1348536417"/>
    <b v="0"/>
    <n v="14"/>
    <b v="1"/>
    <s v="music/rock"/>
    <n v="102"/>
    <n v="58"/>
    <x v="4"/>
    <s v="rock"/>
  </r>
  <r>
    <n v="15318.55"/>
    <x v="0"/>
    <x v="0"/>
    <s v="USD"/>
    <n v="1369355437"/>
    <n v="1366763437"/>
    <b v="0"/>
    <n v="174"/>
    <b v="1"/>
    <s v="music/rock"/>
    <n v="102"/>
    <n v="88"/>
    <x v="4"/>
    <s v="rock"/>
  </r>
  <r>
    <n v="13480.16"/>
    <x v="0"/>
    <x v="5"/>
    <s v="CAD"/>
    <n v="1389012940"/>
    <n v="1385124940"/>
    <b v="0"/>
    <n v="191"/>
    <b v="1"/>
    <s v="music/rock"/>
    <n v="154"/>
    <n v="71"/>
    <x v="4"/>
    <s v="rock"/>
  </r>
  <r>
    <n v="2025"/>
    <x v="0"/>
    <x v="0"/>
    <s v="USD"/>
    <n v="1405715472"/>
    <n v="1403901072"/>
    <b v="0"/>
    <n v="38"/>
    <b v="1"/>
    <s v="music/rock"/>
    <n v="101"/>
    <n v="53"/>
    <x v="4"/>
    <s v="rock"/>
  </r>
  <r>
    <n v="3000"/>
    <x v="0"/>
    <x v="0"/>
    <s v="USD"/>
    <n v="1410546413"/>
    <n v="1407954413"/>
    <b v="0"/>
    <n v="22"/>
    <b v="1"/>
    <s v="music/rock"/>
    <n v="100"/>
    <n v="136"/>
    <x v="4"/>
    <s v="rock"/>
  </r>
  <r>
    <n v="6041.55"/>
    <x v="0"/>
    <x v="0"/>
    <s v="USD"/>
    <n v="1324014521"/>
    <n v="1318826921"/>
    <b v="0"/>
    <n v="149"/>
    <b v="1"/>
    <s v="music/rock"/>
    <n v="109"/>
    <n v="41"/>
    <x v="4"/>
    <s v="rock"/>
  </r>
  <r>
    <n v="3955"/>
    <x v="0"/>
    <x v="0"/>
    <s v="USD"/>
    <n v="1316716129"/>
    <n v="1314124129"/>
    <b v="0"/>
    <n v="56"/>
    <b v="1"/>
    <s v="music/rock"/>
    <n v="132"/>
    <n v="71"/>
    <x v="4"/>
    <s v="rock"/>
  </r>
  <r>
    <n v="1001"/>
    <x v="0"/>
    <x v="0"/>
    <s v="USD"/>
    <n v="1391706084"/>
    <n v="1389891684"/>
    <b v="0"/>
    <n v="19"/>
    <b v="1"/>
    <s v="music/rock"/>
    <n v="133"/>
    <n v="53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"/>
    <n v="91"/>
    <x v="6"/>
    <s v="mobile games"/>
  </r>
  <r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2788"/>
    <x v="2"/>
    <x v="0"/>
    <s v="USD"/>
    <n v="1399223500"/>
    <n v="1396631500"/>
    <b v="0"/>
    <n v="48"/>
    <b v="0"/>
    <s v="games/mobile games"/>
    <n v="43"/>
    <n v="58"/>
    <x v="6"/>
    <s v="mobile games"/>
  </r>
  <r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25"/>
    <x v="2"/>
    <x v="0"/>
    <s v="USD"/>
    <n v="1488340800"/>
    <n v="1483768497"/>
    <b v="0"/>
    <n v="2"/>
    <b v="0"/>
    <s v="games/mobile games"/>
    <n v="1"/>
    <n v="63"/>
    <x v="6"/>
    <s v="mobile games"/>
  </r>
  <r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217"/>
    <x v="2"/>
    <x v="0"/>
    <s v="USD"/>
    <n v="1450166340"/>
    <n v="1448044925"/>
    <b v="0"/>
    <n v="17"/>
    <b v="0"/>
    <s v="games/mobile games"/>
    <n v="5"/>
    <n v="7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10"/>
    <n v="33"/>
    <x v="6"/>
    <s v="mobile games"/>
  </r>
  <r>
    <n v="4666"/>
    <x v="2"/>
    <x v="0"/>
    <s v="USD"/>
    <n v="1416512901"/>
    <n v="1413053301"/>
    <b v="0"/>
    <n v="95"/>
    <b v="0"/>
    <s v="games/mobile games"/>
    <n v="72"/>
    <n v="49"/>
    <x v="6"/>
    <s v="mobile games"/>
  </r>
  <r>
    <n v="212"/>
    <x v="2"/>
    <x v="0"/>
    <s v="USD"/>
    <n v="1435633602"/>
    <n v="1433041602"/>
    <b v="0"/>
    <n v="13"/>
    <b v="0"/>
    <s v="games/mobile games"/>
    <n v="1"/>
    <n v="16"/>
    <x v="6"/>
    <s v="mobile games"/>
  </r>
  <r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004"/>
    <x v="2"/>
    <x v="1"/>
    <s v="GBP"/>
    <n v="1459341380"/>
    <n v="1456839380"/>
    <b v="0"/>
    <n v="24"/>
    <b v="0"/>
    <s v="games/mobile games"/>
    <n v="20"/>
    <n v="42"/>
    <x v="6"/>
    <s v="mobile games"/>
  </r>
  <r>
    <n v="3453.69"/>
    <x v="0"/>
    <x v="0"/>
    <s v="USD"/>
    <n v="1425955189"/>
    <n v="1423366789"/>
    <b v="0"/>
    <n v="70"/>
    <b v="1"/>
    <s v="music/indie rock"/>
    <n v="173"/>
    <n v="49"/>
    <x v="4"/>
    <s v="indie rock"/>
  </r>
  <r>
    <n v="3380"/>
    <x v="0"/>
    <x v="0"/>
    <s v="USD"/>
    <n v="1341964080"/>
    <n v="1339109212"/>
    <b v="0"/>
    <n v="81"/>
    <b v="1"/>
    <s v="music/indie rock"/>
    <n v="101"/>
    <n v="42"/>
    <x v="4"/>
    <s v="indie rock"/>
  </r>
  <r>
    <n v="1047"/>
    <x v="0"/>
    <x v="0"/>
    <s v="USD"/>
    <n v="1333921508"/>
    <n v="1331333108"/>
    <b v="0"/>
    <n v="32"/>
    <b v="1"/>
    <s v="music/indie rock"/>
    <n v="105"/>
    <n v="33"/>
    <x v="4"/>
    <s v="indie rock"/>
  </r>
  <r>
    <n v="1351"/>
    <x v="0"/>
    <x v="0"/>
    <s v="USD"/>
    <n v="1354017600"/>
    <n v="1350967535"/>
    <b v="0"/>
    <n v="26"/>
    <b v="1"/>
    <s v="music/indie rock"/>
    <n v="135"/>
    <n v="52"/>
    <x v="4"/>
    <s v="indie rock"/>
  </r>
  <r>
    <n v="5322"/>
    <x v="0"/>
    <x v="0"/>
    <s v="USD"/>
    <n v="1344636000"/>
    <n v="1341800110"/>
    <b v="0"/>
    <n v="105"/>
    <b v="1"/>
    <s v="music/indie rock"/>
    <n v="116"/>
    <n v="51"/>
    <x v="4"/>
    <s v="indie rock"/>
  </r>
  <r>
    <n v="1225"/>
    <x v="0"/>
    <x v="0"/>
    <s v="USD"/>
    <n v="1415832338"/>
    <n v="1413236738"/>
    <b v="0"/>
    <n v="29"/>
    <b v="1"/>
    <s v="music/indie rock"/>
    <n v="102"/>
    <n v="42"/>
    <x v="4"/>
    <s v="indie rock"/>
  </r>
  <r>
    <n v="3335"/>
    <x v="0"/>
    <x v="3"/>
    <s v="EUR"/>
    <n v="1449178200"/>
    <n v="1447614732"/>
    <b v="0"/>
    <n v="8"/>
    <b v="1"/>
    <s v="music/indie rock"/>
    <n v="111"/>
    <n v="417"/>
    <x v="4"/>
    <s v="indie rock"/>
  </r>
  <r>
    <n v="4152"/>
    <x v="0"/>
    <x v="0"/>
    <s v="USD"/>
    <n v="1275368340"/>
    <n v="1272692732"/>
    <b v="0"/>
    <n v="89"/>
    <b v="1"/>
    <s v="music/indie rock"/>
    <n v="166"/>
    <n v="47"/>
    <x v="4"/>
    <s v="indie rock"/>
  </r>
  <r>
    <n v="2132"/>
    <x v="0"/>
    <x v="0"/>
    <s v="USD"/>
    <n v="1363024946"/>
    <n v="1359140546"/>
    <b v="0"/>
    <n v="44"/>
    <b v="1"/>
    <s v="music/indie rock"/>
    <n v="107"/>
    <n v="48"/>
    <x v="4"/>
    <s v="indie rock"/>
  </r>
  <r>
    <n v="17350.13"/>
    <x v="0"/>
    <x v="0"/>
    <s v="USD"/>
    <n v="1355597528"/>
    <n v="1353005528"/>
    <b v="0"/>
    <n v="246"/>
    <b v="1"/>
    <s v="music/indie rock"/>
    <n v="145"/>
    <n v="71"/>
    <x v="4"/>
    <s v="indie rock"/>
  </r>
  <r>
    <n v="10555"/>
    <x v="0"/>
    <x v="0"/>
    <s v="USD"/>
    <n v="1279778400"/>
    <n v="1275851354"/>
    <b v="0"/>
    <n v="120"/>
    <b v="1"/>
    <s v="music/indie rock"/>
    <n v="106"/>
    <n v="88"/>
    <x v="4"/>
    <s v="indie rock"/>
  </r>
  <r>
    <n v="683"/>
    <x v="0"/>
    <x v="0"/>
    <s v="USD"/>
    <n v="1307459881"/>
    <n v="1304867881"/>
    <b v="0"/>
    <n v="26"/>
    <b v="1"/>
    <s v="music/indie rock"/>
    <n v="137"/>
    <n v="26"/>
    <x v="4"/>
    <s v="indie rock"/>
  </r>
  <r>
    <n v="2600"/>
    <x v="0"/>
    <x v="0"/>
    <s v="USD"/>
    <n v="1302926340"/>
    <n v="1301524585"/>
    <b v="0"/>
    <n v="45"/>
    <b v="1"/>
    <s v="music/indie rock"/>
    <n v="104"/>
    <n v="58"/>
    <x v="4"/>
    <s v="indie rock"/>
  </r>
  <r>
    <n v="1145"/>
    <x v="0"/>
    <x v="0"/>
    <s v="USD"/>
    <n v="1329082983"/>
    <n v="1326404583"/>
    <b v="0"/>
    <n v="20"/>
    <b v="1"/>
    <s v="music/indie rock"/>
    <n v="115"/>
    <n v="57"/>
    <x v="4"/>
    <s v="indie rock"/>
  </r>
  <r>
    <n v="9228"/>
    <x v="0"/>
    <x v="0"/>
    <s v="USD"/>
    <n v="1445363722"/>
    <n v="1442771722"/>
    <b v="0"/>
    <n v="47"/>
    <b v="1"/>
    <s v="music/indie rock"/>
    <n v="102"/>
    <n v="196"/>
    <x v="4"/>
    <s v="indie rock"/>
  </r>
  <r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6506"/>
    <x v="0"/>
    <x v="0"/>
    <s v="USD"/>
    <n v="1393966800"/>
    <n v="1392040806"/>
    <b v="0"/>
    <n v="183"/>
    <b v="1"/>
    <s v="music/indie rock"/>
    <n v="102"/>
    <n v="36"/>
    <x v="4"/>
    <s v="indie rock"/>
  </r>
  <r>
    <n v="1445"/>
    <x v="0"/>
    <x v="0"/>
    <s v="USD"/>
    <n v="1454349600"/>
    <n v="1451277473"/>
    <b v="0"/>
    <n v="21"/>
    <b v="1"/>
    <s v="music/indie rock"/>
    <n v="145"/>
    <n v="69"/>
    <x v="4"/>
    <s v="indie rock"/>
  </r>
  <r>
    <n v="1200"/>
    <x v="0"/>
    <x v="0"/>
    <s v="USD"/>
    <n v="1427319366"/>
    <n v="1424730966"/>
    <b v="0"/>
    <n v="42"/>
    <b v="1"/>
    <s v="music/indie rock"/>
    <n v="133"/>
    <n v="29"/>
    <x v="4"/>
    <s v="indie rock"/>
  </r>
  <r>
    <n v="2734.11"/>
    <x v="0"/>
    <x v="0"/>
    <s v="USD"/>
    <n v="1349517540"/>
    <n v="1347137731"/>
    <b v="0"/>
    <n v="54"/>
    <b v="1"/>
    <s v="music/indie rock"/>
    <n v="109"/>
    <n v="51"/>
    <x v="4"/>
    <s v="indie rock"/>
  </r>
  <r>
    <n v="2670"/>
    <x v="2"/>
    <x v="1"/>
    <s v="GBP"/>
    <n v="1432299600"/>
    <n v="1429707729"/>
    <b v="0"/>
    <n v="25"/>
    <b v="0"/>
    <s v="technology/gadgets"/>
    <n v="3"/>
    <n v="107"/>
    <x v="2"/>
    <s v="gadgets"/>
  </r>
  <r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398"/>
    <x v="2"/>
    <x v="0"/>
    <s v="USD"/>
    <n v="1485541791"/>
    <n v="1480357791"/>
    <b v="0"/>
    <n v="41"/>
    <b v="0"/>
    <s v="technology/gadgets"/>
    <n v="47"/>
    <n v="34"/>
    <x v="2"/>
    <s v="gadgets"/>
  </r>
  <r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42"/>
    <x v="2"/>
    <x v="0"/>
    <s v="USD"/>
    <n v="1410127994"/>
    <n v="1407535994"/>
    <b v="0"/>
    <n v="4"/>
    <b v="0"/>
    <s v="technology/gadgets"/>
    <n v="0"/>
    <n v="11"/>
    <x v="2"/>
    <s v="gadgets"/>
  </r>
  <r>
    <n v="21380"/>
    <x v="2"/>
    <x v="0"/>
    <s v="USD"/>
    <n v="1466697983"/>
    <n v="1464105983"/>
    <b v="0"/>
    <n v="99"/>
    <b v="0"/>
    <s v="technology/gadgets"/>
    <n v="43"/>
    <n v="216"/>
    <x v="2"/>
    <s v="gadgets"/>
  </r>
  <r>
    <n v="85"/>
    <x v="2"/>
    <x v="0"/>
    <s v="USD"/>
    <n v="1400853925"/>
    <n v="1399557925"/>
    <b v="0"/>
    <n v="4"/>
    <b v="0"/>
    <s v="technology/gadgets"/>
    <n v="0"/>
    <n v="21"/>
    <x v="2"/>
    <s v="gadgets"/>
  </r>
  <r>
    <n v="433"/>
    <x v="2"/>
    <x v="0"/>
    <s v="USD"/>
    <n v="1483048900"/>
    <n v="1480456900"/>
    <b v="0"/>
    <n v="4"/>
    <b v="0"/>
    <s v="technology/gadgets"/>
    <n v="2"/>
    <n v="108"/>
    <x v="2"/>
    <s v="gadgets"/>
  </r>
  <r>
    <n v="4939"/>
    <x v="2"/>
    <x v="0"/>
    <s v="USD"/>
    <n v="1414059479"/>
    <n v="1411467479"/>
    <b v="0"/>
    <n v="38"/>
    <b v="0"/>
    <s v="technology/gadgets"/>
    <n v="14"/>
    <n v="130"/>
    <x v="2"/>
    <s v="gadgets"/>
  </r>
  <r>
    <n v="33486"/>
    <x v="2"/>
    <x v="9"/>
    <s v="EUR"/>
    <n v="1446331500"/>
    <n v="1442531217"/>
    <b v="0"/>
    <n v="285"/>
    <b v="0"/>
    <s v="technology/gadgets"/>
    <n v="39"/>
    <n v="117"/>
    <x v="2"/>
    <s v="gadgets"/>
  </r>
  <r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2965"/>
    <x v="2"/>
    <x v="0"/>
    <s v="USD"/>
    <n v="1433395560"/>
    <n v="1430803560"/>
    <b v="0"/>
    <n v="42"/>
    <b v="0"/>
    <s v="technology/gadgets"/>
    <n v="59"/>
    <n v="71"/>
    <x v="2"/>
    <s v="gadgets"/>
  </r>
  <r>
    <n v="637"/>
    <x v="2"/>
    <x v="1"/>
    <s v="GBP"/>
    <n v="1412770578"/>
    <n v="1410178578"/>
    <b v="0"/>
    <n v="26"/>
    <b v="0"/>
    <s v="technology/gadgets"/>
    <n v="1"/>
    <n v="25"/>
    <x v="2"/>
    <s v="gadgets"/>
  </r>
  <r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8"/>
    <x v="2"/>
    <x v="0"/>
    <s v="USD"/>
    <n v="1409620222"/>
    <n v="1407892222"/>
    <b v="0"/>
    <n v="4"/>
    <b v="0"/>
    <s v="technology/gadgets"/>
    <n v="2"/>
    <n v="2"/>
    <x v="2"/>
    <s v="gadgets"/>
  </r>
  <r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205025"/>
    <x v="2"/>
    <x v="7"/>
    <s v="HKD"/>
    <n v="1486708133"/>
    <n v="1484116133"/>
    <b v="0"/>
    <n v="70"/>
    <b v="0"/>
    <s v="technology/gadgets"/>
    <n v="53"/>
    <n v="2929"/>
    <x v="2"/>
    <s v="gadgets"/>
  </r>
  <r>
    <n v="260"/>
    <x v="2"/>
    <x v="0"/>
    <s v="USD"/>
    <n v="1407869851"/>
    <n v="1404845851"/>
    <b v="0"/>
    <n v="9"/>
    <b v="0"/>
    <s v="technology/gadgets"/>
    <n v="1"/>
    <n v="29"/>
    <x v="2"/>
    <s v="gadgets"/>
  </r>
  <r>
    <n v="237"/>
    <x v="2"/>
    <x v="0"/>
    <s v="USD"/>
    <n v="1432069249"/>
    <n v="1429477249"/>
    <b v="0"/>
    <n v="8"/>
    <b v="0"/>
    <s v="technology/gadgets"/>
    <n v="47"/>
    <n v="30"/>
    <x v="2"/>
    <s v="gadgets"/>
  </r>
  <r>
    <n v="4303"/>
    <x v="2"/>
    <x v="1"/>
    <s v="GBP"/>
    <n v="1445468400"/>
    <n v="1443042061"/>
    <b v="0"/>
    <n v="105"/>
    <b v="0"/>
    <s v="technology/gadgets"/>
    <n v="43"/>
    <n v="41"/>
    <x v="2"/>
    <s v="gadgets"/>
  </r>
  <r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2311"/>
    <x v="0"/>
    <x v="0"/>
    <s v="USD"/>
    <n v="1386828507"/>
    <n v="1384236507"/>
    <b v="0"/>
    <n v="64"/>
    <b v="1"/>
    <s v="music/indie rock"/>
    <n v="116"/>
    <n v="36"/>
    <x v="4"/>
    <s v="indie rock"/>
  </r>
  <r>
    <n v="301"/>
    <x v="0"/>
    <x v="0"/>
    <s v="USD"/>
    <n v="1317099540"/>
    <n v="1313612532"/>
    <b v="0"/>
    <n v="13"/>
    <b v="1"/>
    <s v="music/indie rock"/>
    <n v="241"/>
    <n v="23"/>
    <x v="4"/>
    <s v="indie rock"/>
  </r>
  <r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655"/>
    <x v="0"/>
    <x v="0"/>
    <s v="USD"/>
    <n v="1381449600"/>
    <n v="1379540288"/>
    <b v="0"/>
    <n v="52"/>
    <b v="1"/>
    <s v="music/indie rock"/>
    <n v="110"/>
    <n v="32"/>
    <x v="4"/>
    <s v="indie rock"/>
  </r>
  <r>
    <n v="2930.69"/>
    <x v="0"/>
    <x v="0"/>
    <s v="USD"/>
    <n v="1288657560"/>
    <n v="1286319256"/>
    <b v="0"/>
    <n v="107"/>
    <b v="1"/>
    <s v="music/indie rock"/>
    <n v="195"/>
    <n v="27"/>
    <x v="4"/>
    <s v="indie rock"/>
  </r>
  <r>
    <n v="620"/>
    <x v="0"/>
    <x v="0"/>
    <s v="USD"/>
    <n v="1331182740"/>
    <n v="1329856839"/>
    <b v="0"/>
    <n v="11"/>
    <b v="1"/>
    <s v="music/indie rock"/>
    <n v="103"/>
    <n v="56"/>
    <x v="4"/>
    <s v="indie rock"/>
  </r>
  <r>
    <n v="2630"/>
    <x v="0"/>
    <x v="0"/>
    <s v="USD"/>
    <n v="1367940794"/>
    <n v="1365348794"/>
    <b v="0"/>
    <n v="34"/>
    <b v="1"/>
    <s v="music/indie rock"/>
    <n v="103"/>
    <n v="77"/>
    <x v="4"/>
    <s v="indie rock"/>
  </r>
  <r>
    <n v="3210"/>
    <x v="0"/>
    <x v="0"/>
    <s v="USD"/>
    <n v="1309825866"/>
    <n v="1306197066"/>
    <b v="0"/>
    <n v="75"/>
    <b v="1"/>
    <s v="music/indie rock"/>
    <n v="100"/>
    <n v="43"/>
    <x v="4"/>
    <s v="indie rock"/>
  </r>
  <r>
    <n v="1270"/>
    <x v="0"/>
    <x v="0"/>
    <s v="USD"/>
    <n v="1373203482"/>
    <n v="1368019482"/>
    <b v="0"/>
    <n v="26"/>
    <b v="1"/>
    <s v="music/indie rock"/>
    <n v="127"/>
    <n v="49"/>
    <x v="4"/>
    <s v="indie rock"/>
  </r>
  <r>
    <n v="2412.02"/>
    <x v="0"/>
    <x v="0"/>
    <s v="USD"/>
    <n v="1337657400"/>
    <n v="1336512309"/>
    <b v="0"/>
    <n v="50"/>
    <b v="1"/>
    <s v="music/indie rock"/>
    <n v="121"/>
    <n v="48"/>
    <x v="4"/>
    <s v="indie rock"/>
  </r>
  <r>
    <n v="5617"/>
    <x v="0"/>
    <x v="0"/>
    <s v="USD"/>
    <n v="1327433173"/>
    <n v="1325618773"/>
    <b v="0"/>
    <n v="80"/>
    <b v="1"/>
    <s v="music/indie rock"/>
    <n v="107"/>
    <n v="70"/>
    <x v="4"/>
    <s v="indie rock"/>
  </r>
  <r>
    <n v="10346"/>
    <x v="0"/>
    <x v="0"/>
    <s v="USD"/>
    <n v="1411787307"/>
    <n v="1409195307"/>
    <b v="0"/>
    <n v="110"/>
    <b v="1"/>
    <s v="music/indie rock"/>
    <n v="172"/>
    <n v="94"/>
    <x v="4"/>
    <s v="indie rock"/>
  </r>
  <r>
    <n v="6181"/>
    <x v="0"/>
    <x v="0"/>
    <s v="USD"/>
    <n v="1324789200"/>
    <n v="1321649321"/>
    <b v="0"/>
    <n v="77"/>
    <b v="1"/>
    <s v="music/indie rock"/>
    <n v="124"/>
    <n v="80"/>
    <x v="4"/>
    <s v="indie rock"/>
  </r>
  <r>
    <n v="2710"/>
    <x v="0"/>
    <x v="0"/>
    <s v="USD"/>
    <n v="1403326740"/>
    <n v="1400106171"/>
    <b v="0"/>
    <n v="50"/>
    <b v="1"/>
    <s v="music/indie rock"/>
    <n v="108"/>
    <n v="54"/>
    <x v="4"/>
    <s v="indie rock"/>
  </r>
  <r>
    <n v="8739.01"/>
    <x v="0"/>
    <x v="0"/>
    <s v="USD"/>
    <n v="1323151140"/>
    <n v="1320528070"/>
    <b v="0"/>
    <n v="145"/>
    <b v="1"/>
    <s v="music/indie rock"/>
    <n v="117"/>
    <n v="60"/>
    <x v="4"/>
    <s v="indie rock"/>
  </r>
  <r>
    <n v="1123.47"/>
    <x v="0"/>
    <x v="0"/>
    <s v="USD"/>
    <n v="1339732740"/>
    <n v="1338346281"/>
    <b v="0"/>
    <n v="29"/>
    <b v="1"/>
    <s v="music/indie rock"/>
    <n v="187"/>
    <n v="39"/>
    <x v="4"/>
    <s v="indie rock"/>
  </r>
  <r>
    <n v="17390"/>
    <x v="0"/>
    <x v="0"/>
    <s v="USD"/>
    <n v="1372741200"/>
    <n v="1370067231"/>
    <b v="0"/>
    <n v="114"/>
    <b v="1"/>
    <s v="music/indie rock"/>
    <n v="116"/>
    <n v="153"/>
    <x v="4"/>
    <s v="indie rock"/>
  </r>
  <r>
    <n v="11070"/>
    <x v="0"/>
    <x v="0"/>
    <s v="USD"/>
    <n v="1362955108"/>
    <n v="1360366708"/>
    <b v="0"/>
    <n v="96"/>
    <b v="1"/>
    <s v="music/indie rock"/>
    <n v="111"/>
    <n v="115"/>
    <x v="4"/>
    <s v="indie rock"/>
  </r>
  <r>
    <n v="1111"/>
    <x v="0"/>
    <x v="0"/>
    <s v="USD"/>
    <n v="1308110340"/>
    <n v="1304770233"/>
    <b v="0"/>
    <n v="31"/>
    <b v="1"/>
    <s v="music/indie rock"/>
    <n v="171"/>
    <n v="36"/>
    <x v="4"/>
    <s v="indie rock"/>
  </r>
  <r>
    <n v="315295.89"/>
    <x v="0"/>
    <x v="0"/>
    <s v="USD"/>
    <n v="1400137131"/>
    <n v="1397545131"/>
    <b v="1"/>
    <n v="4883"/>
    <b v="1"/>
    <s v="technology/hardware"/>
    <n v="126"/>
    <n v="65"/>
    <x v="2"/>
    <s v="hardware"/>
  </r>
  <r>
    <n v="8306.42"/>
    <x v="0"/>
    <x v="0"/>
    <s v="USD"/>
    <n v="1309809140"/>
    <n v="1302033140"/>
    <b v="1"/>
    <n v="95"/>
    <b v="1"/>
    <s v="technology/hardware"/>
    <n v="138"/>
    <n v="87"/>
    <x v="2"/>
    <s v="hardware"/>
  </r>
  <r>
    <n v="170525"/>
    <x v="0"/>
    <x v="0"/>
    <s v="USD"/>
    <n v="1470896916"/>
    <n v="1467008916"/>
    <b v="1"/>
    <n v="2478"/>
    <b v="1"/>
    <s v="technology/hardware"/>
    <n v="1705"/>
    <n v="69"/>
    <x v="2"/>
    <s v="hardware"/>
  </r>
  <r>
    <n v="315222.2"/>
    <x v="0"/>
    <x v="0"/>
    <s v="USD"/>
    <n v="1398952890"/>
    <n v="1396360890"/>
    <b v="1"/>
    <n v="1789"/>
    <b v="1"/>
    <s v="technology/hardware"/>
    <n v="788"/>
    <n v="176"/>
    <x v="2"/>
    <s v="hardware"/>
  </r>
  <r>
    <n v="348018"/>
    <x v="0"/>
    <x v="3"/>
    <s v="EUR"/>
    <n v="1436680958"/>
    <n v="1433224958"/>
    <b v="1"/>
    <n v="680"/>
    <b v="1"/>
    <s v="technology/hardware"/>
    <n v="348"/>
    <n v="512"/>
    <x v="2"/>
    <s v="hardware"/>
  </r>
  <r>
    <n v="11231"/>
    <x v="0"/>
    <x v="0"/>
    <s v="USD"/>
    <n v="1397961361"/>
    <n v="1392780961"/>
    <b v="1"/>
    <n v="70"/>
    <b v="1"/>
    <s v="technology/hardware"/>
    <n v="150"/>
    <n v="160"/>
    <x v="2"/>
    <s v="hardware"/>
  </r>
  <r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800211"/>
    <x v="0"/>
    <x v="0"/>
    <s v="USD"/>
    <n v="1465232520"/>
    <n v="1460557809"/>
    <b v="1"/>
    <n v="4245"/>
    <b v="1"/>
    <s v="technology/hardware"/>
    <n v="800"/>
    <n v="189"/>
    <x v="2"/>
    <s v="hardware"/>
  </r>
  <r>
    <n v="53001.3"/>
    <x v="0"/>
    <x v="1"/>
    <s v="GBP"/>
    <n v="1404986951"/>
    <n v="1402394951"/>
    <b v="1"/>
    <n v="943"/>
    <b v="1"/>
    <s v="technology/hardware"/>
    <n v="106"/>
    <n v="56"/>
    <x v="2"/>
    <s v="hardware"/>
  </r>
  <r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</r>
  <r>
    <n v="106222"/>
    <x v="0"/>
    <x v="0"/>
    <s v="USD"/>
    <n v="1478516737"/>
    <n v="1475921137"/>
    <b v="1"/>
    <n v="834"/>
    <b v="1"/>
    <s v="technology/hardware"/>
    <n v="212"/>
    <n v="127"/>
    <x v="2"/>
    <s v="hardware"/>
  </r>
  <r>
    <n v="69465.33"/>
    <x v="0"/>
    <x v="5"/>
    <s v="CAD"/>
    <n v="1381934015"/>
    <n v="1378737215"/>
    <b v="1"/>
    <n v="682"/>
    <b v="1"/>
    <s v="technology/hardware"/>
    <n v="198"/>
    <n v="102"/>
    <x v="2"/>
    <s v="hardware"/>
  </r>
  <r>
    <n v="33892"/>
    <x v="0"/>
    <x v="0"/>
    <s v="USD"/>
    <n v="1330657200"/>
    <n v="1328158065"/>
    <b v="1"/>
    <n v="147"/>
    <b v="1"/>
    <s v="technology/hardware"/>
    <n v="226"/>
    <n v="231"/>
    <x v="2"/>
    <s v="hardware"/>
  </r>
  <r>
    <n v="349474"/>
    <x v="0"/>
    <x v="0"/>
    <s v="USD"/>
    <n v="1457758800"/>
    <n v="1453730176"/>
    <b v="1"/>
    <n v="415"/>
    <b v="1"/>
    <s v="technology/hardware"/>
    <n v="699"/>
    <n v="842"/>
    <x v="2"/>
    <s v="hardware"/>
  </r>
  <r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</r>
  <r>
    <n v="176420"/>
    <x v="0"/>
    <x v="0"/>
    <s v="USD"/>
    <n v="1429391405"/>
    <n v="1425507005"/>
    <b v="1"/>
    <n v="365"/>
    <b v="1"/>
    <s v="technology/hardware"/>
    <n v="294"/>
    <n v="483"/>
    <x v="2"/>
    <s v="hardware"/>
  </r>
  <r>
    <n v="50251.41"/>
    <x v="0"/>
    <x v="0"/>
    <s v="USD"/>
    <n v="1351304513"/>
    <n v="1348712513"/>
    <b v="1"/>
    <n v="660"/>
    <b v="1"/>
    <s v="technology/hardware"/>
    <n v="168"/>
    <n v="76"/>
    <x v="2"/>
    <s v="hardware"/>
  </r>
  <r>
    <n v="100490.02"/>
    <x v="0"/>
    <x v="0"/>
    <s v="USD"/>
    <n v="1364078561"/>
    <n v="1361490161"/>
    <b v="1"/>
    <n v="1356"/>
    <b v="1"/>
    <s v="technology/hardware"/>
    <n v="1436"/>
    <n v="74"/>
    <x v="2"/>
    <s v="hardware"/>
  </r>
  <r>
    <n v="15673.44"/>
    <x v="0"/>
    <x v="0"/>
    <s v="USD"/>
    <n v="1412121600"/>
    <n v="1408565860"/>
    <b v="1"/>
    <n v="424"/>
    <b v="1"/>
    <s v="technology/hardware"/>
    <n v="157"/>
    <n v="37"/>
    <x v="2"/>
    <s v="hardware"/>
  </r>
  <r>
    <n v="82532"/>
    <x v="0"/>
    <x v="11"/>
    <s v="SEK"/>
    <n v="1419151341"/>
    <n v="1416559341"/>
    <b v="1"/>
    <n v="33"/>
    <b v="1"/>
    <s v="technology/hardware"/>
    <n v="118"/>
    <n v="2501"/>
    <x v="2"/>
    <s v="hardware"/>
  </r>
  <r>
    <n v="110538.12"/>
    <x v="0"/>
    <x v="0"/>
    <s v="USD"/>
    <n v="1349495940"/>
    <n v="1346042417"/>
    <b v="1"/>
    <n v="1633"/>
    <b v="1"/>
    <s v="technology/hardware"/>
    <n v="1105"/>
    <n v="68"/>
    <x v="2"/>
    <s v="hardware"/>
  </r>
  <r>
    <n v="19292.5"/>
    <x v="0"/>
    <x v="0"/>
    <s v="USD"/>
    <n v="1400006636"/>
    <n v="1397414636"/>
    <b v="1"/>
    <n v="306"/>
    <b v="1"/>
    <s v="technology/hardware"/>
    <n v="193"/>
    <n v="63"/>
    <x v="2"/>
    <s v="hardware"/>
  </r>
  <r>
    <n v="24108"/>
    <x v="0"/>
    <x v="1"/>
    <s v="GBP"/>
    <n v="1410862734"/>
    <n v="1407838734"/>
    <b v="1"/>
    <n v="205"/>
    <b v="1"/>
    <s v="technology/hardware"/>
    <n v="127"/>
    <n v="118"/>
    <x v="2"/>
    <s v="hardware"/>
  </r>
  <r>
    <n v="231543.12"/>
    <x v="0"/>
    <x v="13"/>
    <s v="EUR"/>
    <n v="1461306772"/>
    <n v="1458714772"/>
    <b v="1"/>
    <n v="1281"/>
    <b v="1"/>
    <s v="technology/hardware"/>
    <n v="260"/>
    <n v="181"/>
    <x v="2"/>
    <s v="hardware"/>
  </r>
  <r>
    <n v="13114"/>
    <x v="0"/>
    <x v="0"/>
    <s v="USD"/>
    <n v="1326330000"/>
    <n v="1324433310"/>
    <b v="1"/>
    <n v="103"/>
    <b v="1"/>
    <s v="technology/hardware"/>
    <n v="262"/>
    <n v="127"/>
    <x v="2"/>
    <s v="hardware"/>
  </r>
  <r>
    <n v="206743.09"/>
    <x v="0"/>
    <x v="0"/>
    <s v="USD"/>
    <n v="1408021098"/>
    <n v="1405429098"/>
    <b v="1"/>
    <n v="1513"/>
    <b v="1"/>
    <s v="technology/hardware"/>
    <n v="207"/>
    <n v="137"/>
    <x v="2"/>
    <s v="hardware"/>
  </r>
  <r>
    <n v="74026"/>
    <x v="0"/>
    <x v="0"/>
    <s v="USD"/>
    <n v="1398959729"/>
    <n v="1396367729"/>
    <b v="1"/>
    <n v="405"/>
    <b v="1"/>
    <s v="technology/hardware"/>
    <n v="370"/>
    <n v="183"/>
    <x v="2"/>
    <s v="hardware"/>
  </r>
  <r>
    <n v="142483"/>
    <x v="0"/>
    <x v="0"/>
    <s v="USD"/>
    <n v="1480777515"/>
    <n v="1478095515"/>
    <b v="1"/>
    <n v="510"/>
    <b v="1"/>
    <s v="technology/hardware"/>
    <n v="285"/>
    <n v="279"/>
    <x v="2"/>
    <s v="hardware"/>
  </r>
  <r>
    <n v="115816"/>
    <x v="0"/>
    <x v="1"/>
    <s v="GBP"/>
    <n v="1470423668"/>
    <n v="1467831668"/>
    <b v="1"/>
    <n v="1887"/>
    <b v="1"/>
    <s v="technology/hardware"/>
    <n v="579"/>
    <n v="61"/>
    <x v="2"/>
    <s v="hardware"/>
  </r>
  <r>
    <n v="56590"/>
    <x v="0"/>
    <x v="0"/>
    <s v="USD"/>
    <n v="1366429101"/>
    <n v="1361248701"/>
    <b v="1"/>
    <n v="701"/>
    <b v="1"/>
    <s v="technology/hardware"/>
    <n v="1132"/>
    <n v="81"/>
    <x v="2"/>
    <s v="hardware"/>
  </r>
  <r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</r>
  <r>
    <n v="16862"/>
    <x v="0"/>
    <x v="0"/>
    <s v="USD"/>
    <n v="1353201444"/>
    <n v="1350605844"/>
    <b v="1"/>
    <n v="238"/>
    <b v="1"/>
    <s v="technology/hardware"/>
    <n v="674"/>
    <n v="71"/>
    <x v="2"/>
    <s v="hardware"/>
  </r>
  <r>
    <n v="508525.01"/>
    <x v="0"/>
    <x v="0"/>
    <s v="USD"/>
    <n v="1470466800"/>
    <n v="1467134464"/>
    <b v="1"/>
    <n v="2051"/>
    <b v="1"/>
    <s v="technology/hardware"/>
    <n v="257"/>
    <n v="248"/>
    <x v="2"/>
    <s v="hardware"/>
  </r>
  <r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</r>
  <r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</r>
  <r>
    <n v="13864"/>
    <x v="0"/>
    <x v="1"/>
    <s v="GBP"/>
    <n v="1373751325"/>
    <n v="1371159325"/>
    <b v="1"/>
    <n v="473"/>
    <b v="1"/>
    <s v="technology/hardware"/>
    <n v="347"/>
    <n v="29"/>
    <x v="2"/>
    <s v="hardware"/>
  </r>
  <r>
    <n v="201165"/>
    <x v="0"/>
    <x v="0"/>
    <s v="USD"/>
    <n v="1450511940"/>
    <n v="1446527540"/>
    <b v="1"/>
    <n v="821"/>
    <b v="1"/>
    <s v="technology/hardware"/>
    <n v="402"/>
    <n v="245"/>
    <x v="2"/>
    <s v="hardware"/>
  </r>
  <r>
    <n v="513422.57"/>
    <x v="0"/>
    <x v="0"/>
    <s v="USD"/>
    <n v="1339484400"/>
    <n v="1336627492"/>
    <b v="1"/>
    <n v="388"/>
    <b v="1"/>
    <s v="technology/hardware"/>
    <n v="1027"/>
    <n v="1323"/>
    <x v="2"/>
    <s v="hardware"/>
  </r>
  <r>
    <n v="229802.31"/>
    <x v="0"/>
    <x v="0"/>
    <s v="USD"/>
    <n v="1447909140"/>
    <n v="1444734146"/>
    <b v="1"/>
    <n v="813"/>
    <b v="1"/>
    <s v="technology/hardware"/>
    <n v="115"/>
    <n v="283"/>
    <x v="2"/>
    <s v="hardware"/>
  </r>
  <r>
    <n v="177412.01"/>
    <x v="0"/>
    <x v="12"/>
    <s v="EUR"/>
    <n v="1459684862"/>
    <n v="1456232462"/>
    <b v="1"/>
    <n v="1945"/>
    <b v="1"/>
    <s v="technology/hardware"/>
    <n v="355"/>
    <n v="91"/>
    <x v="2"/>
    <s v="hardware"/>
  </r>
  <r>
    <n v="381"/>
    <x v="2"/>
    <x v="5"/>
    <s v="CAD"/>
    <n v="1404926665"/>
    <n v="1402334665"/>
    <b v="0"/>
    <n v="12"/>
    <b v="0"/>
    <s v="photography/people"/>
    <n v="5"/>
    <n v="32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"/>
    <n v="89"/>
    <x v="8"/>
    <s v="people"/>
  </r>
  <r>
    <n v="3172"/>
    <x v="2"/>
    <x v="0"/>
    <s v="USD"/>
    <n v="1417377481"/>
    <n v="1412189881"/>
    <b v="0"/>
    <n v="7"/>
    <b v="0"/>
    <s v="photography/people"/>
    <n v="21"/>
    <n v="453"/>
    <x v="8"/>
    <s v="people"/>
  </r>
  <r>
    <n v="51"/>
    <x v="2"/>
    <x v="1"/>
    <s v="GBP"/>
    <n v="1470178800"/>
    <n v="1467650771"/>
    <b v="0"/>
    <n v="4"/>
    <b v="0"/>
    <s v="photography/people"/>
    <n v="3"/>
    <n v="13"/>
    <x v="8"/>
    <s v="people"/>
  </r>
  <r>
    <n v="1"/>
    <x v="2"/>
    <x v="1"/>
    <s v="GBP"/>
    <n v="1457947483"/>
    <n v="1455359083"/>
    <b v="0"/>
    <n v="1"/>
    <b v="0"/>
    <s v="photography/people"/>
    <n v="0"/>
    <n v="1"/>
    <x v="8"/>
    <s v="people"/>
  </r>
  <r>
    <n v="2336"/>
    <x v="2"/>
    <x v="1"/>
    <s v="GBP"/>
    <n v="1425223276"/>
    <n v="1422631276"/>
    <b v="0"/>
    <n v="28"/>
    <b v="0"/>
    <s v="photography/people"/>
    <n v="42"/>
    <n v="83"/>
    <x v="8"/>
    <s v="people"/>
  </r>
  <r>
    <n v="25"/>
    <x v="2"/>
    <x v="0"/>
    <s v="USD"/>
    <n v="1440094742"/>
    <n v="1437502742"/>
    <b v="0"/>
    <n v="1"/>
    <b v="0"/>
    <s v="photography/people"/>
    <n v="0"/>
    <n v="25"/>
    <x v="8"/>
    <s v="people"/>
  </r>
  <r>
    <n v="50"/>
    <x v="2"/>
    <x v="0"/>
    <s v="USD"/>
    <n v="1481473208"/>
    <n v="1478881208"/>
    <b v="0"/>
    <n v="1"/>
    <b v="0"/>
    <s v="photography/people"/>
    <n v="1"/>
    <n v="50"/>
    <x v="8"/>
    <s v="people"/>
  </r>
  <r>
    <n v="509"/>
    <x v="2"/>
    <x v="0"/>
    <s v="USD"/>
    <n v="1455338532"/>
    <n v="1454042532"/>
    <b v="0"/>
    <n v="5"/>
    <b v="0"/>
    <s v="photography/people"/>
    <n v="17"/>
    <n v="102"/>
    <x v="8"/>
    <s v="people"/>
  </r>
  <r>
    <n v="140"/>
    <x v="2"/>
    <x v="0"/>
    <s v="USD"/>
    <n v="1435958786"/>
    <n v="1434144386"/>
    <b v="0"/>
    <n v="3"/>
    <b v="0"/>
    <s v="photography/people"/>
    <n v="7"/>
    <n v="47"/>
    <x v="8"/>
    <s v="people"/>
  </r>
  <r>
    <n v="2"/>
    <x v="2"/>
    <x v="0"/>
    <s v="USD"/>
    <n v="1424229991"/>
    <n v="1421637991"/>
    <b v="0"/>
    <n v="2"/>
    <b v="0"/>
    <s v="photography/people"/>
    <n v="0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8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26"/>
    <n v="218"/>
    <x v="8"/>
    <s v="people"/>
  </r>
  <r>
    <n v="236"/>
    <x v="2"/>
    <x v="1"/>
    <s v="GBP"/>
    <n v="1415882108"/>
    <n v="1413286508"/>
    <b v="0"/>
    <n v="7"/>
    <b v="0"/>
    <s v="photography/people"/>
    <n v="1"/>
    <n v="34"/>
    <x v="8"/>
    <s v="people"/>
  </r>
  <r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10171"/>
    <x v="0"/>
    <x v="12"/>
    <s v="EUR"/>
    <n v="1434139200"/>
    <n v="1431406916"/>
    <b v="1"/>
    <n v="1637"/>
    <b v="1"/>
    <s v="technology/hardware"/>
    <n v="382"/>
    <n v="128"/>
    <x v="2"/>
    <s v="hardware"/>
  </r>
  <r>
    <n v="108397.11"/>
    <x v="0"/>
    <x v="0"/>
    <s v="USD"/>
    <n v="1485191143"/>
    <n v="1482599143"/>
    <b v="1"/>
    <n v="1375"/>
    <b v="1"/>
    <s v="technology/hardware"/>
    <n v="217"/>
    <n v="79"/>
    <x v="2"/>
    <s v="hardware"/>
  </r>
  <r>
    <n v="1560"/>
    <x v="0"/>
    <x v="0"/>
    <s v="USD"/>
    <n v="1278111600"/>
    <n v="1276830052"/>
    <b v="1"/>
    <n v="17"/>
    <b v="1"/>
    <s v="technology/hardware"/>
    <n v="312"/>
    <n v="92"/>
    <x v="2"/>
    <s v="hardware"/>
  </r>
  <r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</r>
  <r>
    <n v="37104.03"/>
    <x v="0"/>
    <x v="0"/>
    <s v="USD"/>
    <n v="1381895940"/>
    <n v="1379532618"/>
    <b v="1"/>
    <n v="191"/>
    <b v="1"/>
    <s v="technology/hardware"/>
    <n v="124"/>
    <n v="194"/>
    <x v="2"/>
    <s v="hardware"/>
  </r>
  <r>
    <n v="123920"/>
    <x v="0"/>
    <x v="0"/>
    <s v="USD"/>
    <n v="1417611645"/>
    <n v="1414584045"/>
    <b v="1"/>
    <n v="303"/>
    <b v="1"/>
    <s v="technology/hardware"/>
    <n v="248"/>
    <n v="409"/>
    <x v="2"/>
    <s v="hardware"/>
  </r>
  <r>
    <n v="11570.92"/>
    <x v="0"/>
    <x v="0"/>
    <s v="USD"/>
    <n v="1282622400"/>
    <n v="1276891586"/>
    <b v="1"/>
    <n v="137"/>
    <b v="1"/>
    <s v="technology/hardware"/>
    <n v="116"/>
    <n v="84"/>
    <x v="2"/>
    <s v="hardware"/>
  </r>
  <r>
    <n v="1839"/>
    <x v="0"/>
    <x v="0"/>
    <s v="USD"/>
    <n v="1316442622"/>
    <n v="1312641022"/>
    <b v="1"/>
    <n v="41"/>
    <b v="1"/>
    <s v="technology/hardware"/>
    <n v="117"/>
    <n v="45"/>
    <x v="2"/>
    <s v="hardware"/>
  </r>
  <r>
    <n v="152579"/>
    <x v="0"/>
    <x v="12"/>
    <s v="EUR"/>
    <n v="1479890743"/>
    <n v="1476776743"/>
    <b v="1"/>
    <n v="398"/>
    <b v="1"/>
    <s v="technology/hardware"/>
    <n v="305"/>
    <n v="383"/>
    <x v="2"/>
    <s v="hardware"/>
  </r>
  <r>
    <n v="96015.9"/>
    <x v="0"/>
    <x v="0"/>
    <s v="USD"/>
    <n v="1471564491"/>
    <n v="1468972491"/>
    <b v="1"/>
    <n v="1737"/>
    <b v="1"/>
    <s v="technology/hardware"/>
    <n v="320"/>
    <n v="55"/>
    <x v="2"/>
    <s v="hardware"/>
  </r>
  <r>
    <n v="409782"/>
    <x v="0"/>
    <x v="15"/>
    <s v="EUR"/>
    <n v="1452553200"/>
    <n v="1449650173"/>
    <b v="1"/>
    <n v="971"/>
    <b v="1"/>
    <s v="technology/hardware"/>
    <n v="820"/>
    <n v="422"/>
    <x v="2"/>
    <s v="hardware"/>
  </r>
  <r>
    <n v="11745"/>
    <x v="0"/>
    <x v="0"/>
    <s v="USD"/>
    <n v="1423165441"/>
    <n v="1420573441"/>
    <b v="1"/>
    <n v="183"/>
    <b v="1"/>
    <s v="technology/hardware"/>
    <n v="235"/>
    <n v="64"/>
    <x v="2"/>
    <s v="hardware"/>
  </r>
  <r>
    <n v="791862"/>
    <x v="0"/>
    <x v="0"/>
    <s v="USD"/>
    <n v="1468019014"/>
    <n v="1462835014"/>
    <b v="1"/>
    <n v="4562"/>
    <b v="1"/>
    <s v="technology/hardware"/>
    <n v="495"/>
    <n v="174"/>
    <x v="2"/>
    <s v="hardware"/>
  </r>
  <r>
    <n v="2344134.67"/>
    <x v="0"/>
    <x v="0"/>
    <s v="USD"/>
    <n v="1364184539"/>
    <n v="1361250539"/>
    <b v="1"/>
    <n v="26457"/>
    <b v="1"/>
    <s v="technology/hardware"/>
    <n v="7814"/>
    <n v="89"/>
    <x v="2"/>
    <s v="hardware"/>
  </r>
  <r>
    <n v="8136.01"/>
    <x v="0"/>
    <x v="0"/>
    <s v="USD"/>
    <n v="1315602163"/>
    <n v="1313010163"/>
    <b v="1"/>
    <n v="162"/>
    <b v="1"/>
    <s v="technology/hardware"/>
    <n v="113"/>
    <n v="50"/>
    <x v="2"/>
    <s v="hardware"/>
  </r>
  <r>
    <n v="92154.22"/>
    <x v="0"/>
    <x v="0"/>
    <s v="USD"/>
    <n v="1362863299"/>
    <n v="1360271299"/>
    <b v="1"/>
    <n v="479"/>
    <b v="1"/>
    <s v="technology/hardware"/>
    <n v="922"/>
    <n v="192"/>
    <x v="2"/>
    <s v="hardware"/>
  </r>
  <r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</r>
  <r>
    <n v="66458.23"/>
    <x v="0"/>
    <x v="17"/>
    <s v="EUR"/>
    <n v="1439455609"/>
    <n v="1436863609"/>
    <b v="1"/>
    <n v="450"/>
    <b v="1"/>
    <s v="technology/hardware"/>
    <n v="102"/>
    <n v="148"/>
    <x v="2"/>
    <s v="hardware"/>
  </r>
  <r>
    <n v="193963.9"/>
    <x v="0"/>
    <x v="0"/>
    <s v="USD"/>
    <n v="1474563621"/>
    <n v="1471971621"/>
    <b v="1"/>
    <n v="1780"/>
    <b v="1"/>
    <s v="technology/hardware"/>
    <n v="485"/>
    <n v="109"/>
    <x v="2"/>
    <s v="hardware"/>
  </r>
  <r>
    <n v="2885"/>
    <x v="0"/>
    <x v="0"/>
    <s v="USD"/>
    <n v="1400108640"/>
    <n v="1396923624"/>
    <b v="1"/>
    <n v="122"/>
    <b v="1"/>
    <s v="technology/hardware"/>
    <n v="192"/>
    <n v="24"/>
    <x v="2"/>
    <s v="hardware"/>
  </r>
  <r>
    <n v="14055"/>
    <x v="0"/>
    <x v="0"/>
    <s v="USD"/>
    <n v="1411522897"/>
    <n v="1407634897"/>
    <b v="1"/>
    <n v="95"/>
    <b v="1"/>
    <s v="technology/hardware"/>
    <n v="281"/>
    <n v="148"/>
    <x v="2"/>
    <s v="hardware"/>
  </r>
  <r>
    <n v="125137"/>
    <x v="0"/>
    <x v="0"/>
    <s v="USD"/>
    <n v="1465652372"/>
    <n v="1463060372"/>
    <b v="1"/>
    <n v="325"/>
    <b v="1"/>
    <s v="technology/hardware"/>
    <n v="125"/>
    <n v="385"/>
    <x v="2"/>
    <s v="hardware"/>
  </r>
  <r>
    <n v="161459"/>
    <x v="0"/>
    <x v="0"/>
    <s v="USD"/>
    <n v="1434017153"/>
    <n v="1431425153"/>
    <b v="1"/>
    <n v="353"/>
    <b v="1"/>
    <s v="technology/hardware"/>
    <n v="161"/>
    <n v="457"/>
    <x v="2"/>
    <s v="hardware"/>
  </r>
  <r>
    <n v="23414"/>
    <x v="0"/>
    <x v="0"/>
    <s v="USD"/>
    <n v="1344826800"/>
    <n v="1341875544"/>
    <b v="1"/>
    <n v="105"/>
    <b v="1"/>
    <s v="technology/hardware"/>
    <n v="585"/>
    <n v="223"/>
    <x v="2"/>
    <s v="hardware"/>
  </r>
  <r>
    <n v="160920"/>
    <x v="0"/>
    <x v="12"/>
    <s v="EUR"/>
    <n v="1433996746"/>
    <n v="1431404746"/>
    <b v="1"/>
    <n v="729"/>
    <b v="1"/>
    <s v="technology/hardware"/>
    <n v="201"/>
    <n v="221"/>
    <x v="2"/>
    <s v="hardware"/>
  </r>
  <r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</r>
  <r>
    <n v="120249"/>
    <x v="0"/>
    <x v="0"/>
    <s v="USD"/>
    <n v="1427740319"/>
    <n v="1423855919"/>
    <b v="1"/>
    <n v="539"/>
    <b v="1"/>
    <s v="technology/hardware"/>
    <n v="120"/>
    <n v="223"/>
    <x v="2"/>
    <s v="hardware"/>
  </r>
  <r>
    <n v="3785"/>
    <x v="0"/>
    <x v="0"/>
    <s v="USD"/>
    <n v="1268690100"/>
    <n v="1265493806"/>
    <b v="1"/>
    <n v="79"/>
    <b v="1"/>
    <s v="technology/hardware"/>
    <n v="126"/>
    <n v="48"/>
    <x v="2"/>
    <s v="hardware"/>
  </r>
  <r>
    <n v="9030"/>
    <x v="0"/>
    <x v="0"/>
    <s v="USD"/>
    <n v="1409099481"/>
    <n v="1406507481"/>
    <b v="1"/>
    <n v="94"/>
    <b v="1"/>
    <s v="technology/hardware"/>
    <n v="361"/>
    <n v="96"/>
    <x v="2"/>
    <s v="hardware"/>
  </r>
  <r>
    <n v="74134"/>
    <x v="0"/>
    <x v="1"/>
    <s v="GBP"/>
    <n v="1354233296"/>
    <n v="1351641296"/>
    <b v="1"/>
    <n v="625"/>
    <b v="1"/>
    <s v="technology/hardware"/>
    <n v="226"/>
    <n v="119"/>
    <x v="2"/>
    <s v="hardware"/>
  </r>
  <r>
    <n v="60175"/>
    <x v="0"/>
    <x v="9"/>
    <s v="EUR"/>
    <n v="1420765200"/>
    <n v="1417506853"/>
    <b v="1"/>
    <n v="508"/>
    <b v="1"/>
    <s v="technology/hardware"/>
    <n v="120"/>
    <n v="118"/>
    <x v="2"/>
    <s v="hardware"/>
  </r>
  <r>
    <n v="76047"/>
    <x v="0"/>
    <x v="0"/>
    <s v="USD"/>
    <n v="1481778000"/>
    <n v="1479216874"/>
    <b v="1"/>
    <n v="531"/>
    <b v="1"/>
    <s v="technology/hardware"/>
    <n v="304"/>
    <n v="143"/>
    <x v="2"/>
    <s v="hardware"/>
  </r>
  <r>
    <n v="44669"/>
    <x v="0"/>
    <x v="0"/>
    <s v="USD"/>
    <n v="1398477518"/>
    <n v="1395885518"/>
    <b v="1"/>
    <n v="158"/>
    <b v="1"/>
    <s v="technology/hardware"/>
    <n v="179"/>
    <n v="283"/>
    <x v="2"/>
    <s v="hardware"/>
  </r>
  <r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</r>
  <r>
    <n v="168829.14"/>
    <x v="0"/>
    <x v="0"/>
    <s v="USD"/>
    <n v="1450486800"/>
    <n v="1446562807"/>
    <b v="1"/>
    <n v="644"/>
    <b v="1"/>
    <s v="technology/hardware"/>
    <n v="211"/>
    <n v="262"/>
    <x v="2"/>
    <s v="hardware"/>
  </r>
  <r>
    <n v="39500.5"/>
    <x v="0"/>
    <x v="0"/>
    <s v="USD"/>
    <n v="1399668319"/>
    <n v="1397076319"/>
    <b v="1"/>
    <n v="848"/>
    <b v="1"/>
    <s v="technology/hardware"/>
    <n v="132"/>
    <n v="47"/>
    <x v="2"/>
    <s v="hardware"/>
  </r>
  <r>
    <n v="30047.64"/>
    <x v="0"/>
    <x v="0"/>
    <s v="USD"/>
    <n v="1388383353"/>
    <n v="1383195753"/>
    <b v="1"/>
    <n v="429"/>
    <b v="1"/>
    <s v="technology/hardware"/>
    <n v="300"/>
    <n v="70"/>
    <x v="2"/>
    <s v="hardware"/>
  </r>
  <r>
    <n v="33641"/>
    <x v="0"/>
    <x v="1"/>
    <s v="GBP"/>
    <n v="1372701600"/>
    <n v="1369895421"/>
    <b v="1"/>
    <n v="204"/>
    <b v="1"/>
    <s v="technology/hardware"/>
    <n v="421"/>
    <n v="165"/>
    <x v="2"/>
    <s v="hardware"/>
  </r>
  <r>
    <n v="170271"/>
    <x v="0"/>
    <x v="0"/>
    <s v="USD"/>
    <n v="1480568340"/>
    <n v="1477996325"/>
    <b v="1"/>
    <n v="379"/>
    <b v="1"/>
    <s v="technology/hardware"/>
    <n v="136"/>
    <n v="449"/>
    <x v="2"/>
    <s v="hardware"/>
  </r>
  <r>
    <n v="7445.14"/>
    <x v="0"/>
    <x v="0"/>
    <s v="USD"/>
    <n v="1384557303"/>
    <n v="1383257703"/>
    <b v="1"/>
    <n v="271"/>
    <b v="1"/>
    <s v="technology/hardware"/>
    <n v="248"/>
    <n v="27"/>
    <x v="2"/>
    <s v="hardware"/>
  </r>
  <r>
    <n v="17277"/>
    <x v="0"/>
    <x v="0"/>
    <s v="USD"/>
    <n v="1478785027"/>
    <n v="1476189427"/>
    <b v="0"/>
    <n v="120"/>
    <b v="1"/>
    <s v="technology/hardware"/>
    <n v="182"/>
    <n v="144"/>
    <x v="2"/>
    <s v="hardware"/>
  </r>
  <r>
    <n v="12353"/>
    <x v="0"/>
    <x v="0"/>
    <s v="USD"/>
    <n v="1453481974"/>
    <n v="1448297974"/>
    <b v="0"/>
    <n v="140"/>
    <b v="1"/>
    <s v="technology/hardware"/>
    <n v="124"/>
    <n v="88"/>
    <x v="2"/>
    <s v="hardware"/>
  </r>
  <r>
    <n v="7011"/>
    <x v="0"/>
    <x v="0"/>
    <s v="USD"/>
    <n v="1481432340"/>
    <n v="1476764077"/>
    <b v="0"/>
    <n v="193"/>
    <b v="1"/>
    <s v="technology/hardware"/>
    <n v="506"/>
    <n v="36"/>
    <x v="2"/>
    <s v="hardware"/>
  </r>
  <r>
    <n v="16232"/>
    <x v="0"/>
    <x v="0"/>
    <s v="USD"/>
    <n v="1434212714"/>
    <n v="1431620714"/>
    <b v="0"/>
    <n v="180"/>
    <b v="1"/>
    <s v="technology/hardware"/>
    <n v="108"/>
    <n v="90"/>
    <x v="2"/>
    <s v="hardware"/>
  </r>
  <r>
    <n v="40140.01"/>
    <x v="0"/>
    <x v="0"/>
    <s v="USD"/>
    <n v="1341799647"/>
    <n v="1339207647"/>
    <b v="0"/>
    <n v="263"/>
    <b v="1"/>
    <s v="technology/hardware"/>
    <n v="819"/>
    <n v="153"/>
    <x v="2"/>
    <s v="hardware"/>
  </r>
  <r>
    <n v="12110"/>
    <x v="0"/>
    <x v="0"/>
    <s v="USD"/>
    <n v="1369282044"/>
    <n v="1366690044"/>
    <b v="0"/>
    <n v="217"/>
    <b v="1"/>
    <s v="technology/hardware"/>
    <n v="121"/>
    <n v="56"/>
    <x v="2"/>
    <s v="hardware"/>
  </r>
  <r>
    <n v="100939"/>
    <x v="0"/>
    <x v="2"/>
    <s v="AUD"/>
    <n v="1429228800"/>
    <n v="1426714870"/>
    <b v="0"/>
    <n v="443"/>
    <b v="1"/>
    <s v="technology/hardware"/>
    <n v="103"/>
    <n v="228"/>
    <x v="2"/>
    <s v="hardware"/>
  </r>
  <r>
    <n v="126082.45"/>
    <x v="0"/>
    <x v="0"/>
    <s v="USD"/>
    <n v="1369323491"/>
    <n v="1366731491"/>
    <b v="0"/>
    <n v="1373"/>
    <b v="1"/>
    <s v="technology/hardware"/>
    <n v="148"/>
    <n v="92"/>
    <x v="2"/>
    <s v="hardware"/>
  </r>
  <r>
    <n v="60095.35"/>
    <x v="0"/>
    <x v="1"/>
    <s v="GBP"/>
    <n v="1386025140"/>
    <n v="1382963963"/>
    <b v="0"/>
    <n v="742"/>
    <b v="1"/>
    <s v="technology/hardware"/>
    <n v="120"/>
    <n v="81"/>
    <x v="2"/>
    <s v="hardware"/>
  </r>
  <r>
    <n v="47327"/>
    <x v="0"/>
    <x v="0"/>
    <s v="USD"/>
    <n v="1433036578"/>
    <n v="1429580578"/>
    <b v="0"/>
    <n v="170"/>
    <b v="1"/>
    <s v="technology/hardware"/>
    <n v="473"/>
    <n v="278"/>
    <x v="2"/>
    <s v="hardware"/>
  </r>
  <r>
    <n v="10429"/>
    <x v="0"/>
    <x v="0"/>
    <s v="USD"/>
    <n v="1388017937"/>
    <n v="1385425937"/>
    <b v="0"/>
    <n v="242"/>
    <b v="1"/>
    <s v="technology/hardware"/>
    <n v="130"/>
    <n v="43"/>
    <x v="2"/>
    <s v="hardware"/>
  </r>
  <r>
    <n v="176524"/>
    <x v="0"/>
    <x v="0"/>
    <s v="USD"/>
    <n v="1455933653"/>
    <n v="1452045653"/>
    <b v="0"/>
    <n v="541"/>
    <b v="1"/>
    <s v="technology/hardware"/>
    <n v="353"/>
    <n v="326"/>
    <x v="2"/>
    <s v="hardware"/>
  </r>
  <r>
    <n v="5051"/>
    <x v="0"/>
    <x v="0"/>
    <s v="USD"/>
    <n v="1448466551"/>
    <n v="1445870951"/>
    <b v="0"/>
    <n v="121"/>
    <b v="1"/>
    <s v="technology/hardware"/>
    <n v="101"/>
    <n v="42"/>
    <x v="2"/>
    <s v="hardware"/>
  </r>
  <r>
    <n v="39757"/>
    <x v="0"/>
    <x v="1"/>
    <s v="GBP"/>
    <n v="1399033810"/>
    <n v="1396441810"/>
    <b v="0"/>
    <n v="621"/>
    <b v="1"/>
    <s v="technology/hardware"/>
    <n v="114"/>
    <n v="64"/>
    <x v="2"/>
    <s v="hardware"/>
  </r>
  <r>
    <n v="10045"/>
    <x v="0"/>
    <x v="0"/>
    <s v="USD"/>
    <n v="1417579200"/>
    <n v="1415031043"/>
    <b v="0"/>
    <n v="101"/>
    <b v="1"/>
    <s v="technology/hardware"/>
    <n v="167"/>
    <n v="99"/>
    <x v="2"/>
    <s v="hardware"/>
  </r>
  <r>
    <n v="76726"/>
    <x v="0"/>
    <x v="0"/>
    <s v="USD"/>
    <n v="1366222542"/>
    <n v="1363630542"/>
    <b v="0"/>
    <n v="554"/>
    <b v="1"/>
    <s v="technology/hardware"/>
    <n v="153"/>
    <n v="138"/>
    <x v="2"/>
    <s v="hardware"/>
  </r>
  <r>
    <n v="30334.83"/>
    <x v="0"/>
    <x v="1"/>
    <s v="GBP"/>
    <n v="1456487532"/>
    <n v="1453895532"/>
    <b v="0"/>
    <n v="666"/>
    <b v="1"/>
    <s v="technology/hardware"/>
    <n v="202"/>
    <n v="46"/>
    <x v="2"/>
    <s v="hardware"/>
  </r>
  <r>
    <n v="4308"/>
    <x v="0"/>
    <x v="1"/>
    <s v="GBP"/>
    <n v="1425326400"/>
    <n v="1421916830"/>
    <b v="0"/>
    <n v="410"/>
    <b v="1"/>
    <s v="technology/hardware"/>
    <n v="168"/>
    <n v="11"/>
    <x v="2"/>
    <s v="hardware"/>
  </r>
  <r>
    <n v="43037"/>
    <x v="0"/>
    <x v="0"/>
    <s v="USD"/>
    <n v="1454277540"/>
    <n v="1450880854"/>
    <b v="0"/>
    <n v="375"/>
    <b v="1"/>
    <s v="technology/hardware"/>
    <n v="143"/>
    <n v="115"/>
    <x v="2"/>
    <s v="hardware"/>
  </r>
  <r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5396"/>
    <x v="0"/>
    <x v="0"/>
    <s v="USD"/>
    <n v="1483208454"/>
    <n v="1480616454"/>
    <b v="0"/>
    <n v="35"/>
    <b v="1"/>
    <s v="technology/hardware"/>
    <n v="108"/>
    <n v="154"/>
    <x v="2"/>
    <s v="hardware"/>
  </r>
  <r>
    <n v="114977"/>
    <x v="0"/>
    <x v="8"/>
    <s v="DKK"/>
    <n v="1458807098"/>
    <n v="1456218698"/>
    <b v="0"/>
    <n v="203"/>
    <b v="1"/>
    <s v="technology/hardware"/>
    <n v="115"/>
    <n v="566"/>
    <x v="2"/>
    <s v="hardware"/>
  </r>
  <r>
    <n v="5922"/>
    <x v="0"/>
    <x v="12"/>
    <s v="EUR"/>
    <n v="1463333701"/>
    <n v="1460482501"/>
    <b v="0"/>
    <n v="49"/>
    <b v="1"/>
    <s v="technology/hardware"/>
    <n v="148"/>
    <n v="121"/>
    <x v="2"/>
    <s v="hardware"/>
  </r>
  <r>
    <n v="500784.27"/>
    <x v="0"/>
    <x v="0"/>
    <s v="USD"/>
    <n v="1370001600"/>
    <n v="1366879523"/>
    <b v="0"/>
    <n v="5812"/>
    <b v="1"/>
    <s v="technology/hardware"/>
    <n v="191"/>
    <n v="86"/>
    <x v="2"/>
    <s v="hardware"/>
  </r>
  <r>
    <n v="79686.05"/>
    <x v="0"/>
    <x v="1"/>
    <s v="GBP"/>
    <n v="1387958429"/>
    <n v="1385366429"/>
    <b v="0"/>
    <n v="1556"/>
    <b v="1"/>
    <s v="technology/hardware"/>
    <n v="199"/>
    <n v="51"/>
    <x v="2"/>
    <s v="hardware"/>
  </r>
  <r>
    <n v="4372"/>
    <x v="0"/>
    <x v="0"/>
    <s v="USD"/>
    <n v="1408818683"/>
    <n v="1406226683"/>
    <b v="0"/>
    <n v="65"/>
    <b v="1"/>
    <s v="technology/hardware"/>
    <n v="219"/>
    <n v="67"/>
    <x v="2"/>
    <s v="hardware"/>
  </r>
  <r>
    <n v="628"/>
    <x v="0"/>
    <x v="1"/>
    <s v="GBP"/>
    <n v="1432499376"/>
    <n v="1429648176"/>
    <b v="0"/>
    <n v="10"/>
    <b v="1"/>
    <s v="technology/hardware"/>
    <n v="127"/>
    <n v="63"/>
    <x v="2"/>
    <s v="hardware"/>
  </r>
  <r>
    <n v="26305.97"/>
    <x v="0"/>
    <x v="0"/>
    <s v="USD"/>
    <n v="1476994315"/>
    <n v="1474402315"/>
    <b v="0"/>
    <n v="76"/>
    <b v="1"/>
    <s v="technology/hardware"/>
    <n v="105"/>
    <n v="346"/>
    <x v="2"/>
    <s v="hardware"/>
  </r>
  <r>
    <n v="64203.33"/>
    <x v="0"/>
    <x v="0"/>
    <s v="USD"/>
    <n v="1451776791"/>
    <n v="1449098391"/>
    <b v="0"/>
    <n v="263"/>
    <b v="1"/>
    <s v="technology/hardware"/>
    <n v="128"/>
    <n v="244"/>
    <x v="2"/>
    <s v="hardware"/>
  </r>
  <r>
    <n v="396659"/>
    <x v="0"/>
    <x v="12"/>
    <s v="EUR"/>
    <n v="1467128723"/>
    <n v="1464536723"/>
    <b v="0"/>
    <n v="1530"/>
    <b v="1"/>
    <s v="technology/hardware"/>
    <n v="317"/>
    <n v="259"/>
    <x v="2"/>
    <s v="hardware"/>
  </r>
  <r>
    <n v="56146"/>
    <x v="0"/>
    <x v="0"/>
    <s v="USD"/>
    <n v="1475390484"/>
    <n v="1471502484"/>
    <b v="0"/>
    <n v="278"/>
    <b v="1"/>
    <s v="technology/hardware"/>
    <n v="281"/>
    <n v="202"/>
    <x v="2"/>
    <s v="hardware"/>
  </r>
  <r>
    <n v="79173"/>
    <x v="0"/>
    <x v="0"/>
    <s v="USD"/>
    <n v="1462629432"/>
    <n v="1460037432"/>
    <b v="0"/>
    <n v="350"/>
    <b v="1"/>
    <s v="technology/hardware"/>
    <n v="111"/>
    <n v="226"/>
    <x v="2"/>
    <s v="hardware"/>
  </r>
  <r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</r>
  <r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78"/>
    <n v="20"/>
    <x v="2"/>
    <s v="hardware"/>
  </r>
  <r>
    <n v="972594.99"/>
    <x v="0"/>
    <x v="1"/>
    <s v="GBP"/>
    <n v="1406149689"/>
    <n v="1402693689"/>
    <b v="0"/>
    <n v="8359"/>
    <b v="1"/>
    <s v="technology/hardware"/>
    <n v="543"/>
    <n v="116"/>
    <x v="2"/>
    <s v="hardware"/>
  </r>
  <r>
    <n v="57754"/>
    <x v="0"/>
    <x v="0"/>
    <s v="USD"/>
    <n v="1433538000"/>
    <n v="1428541276"/>
    <b v="0"/>
    <n v="188"/>
    <b v="1"/>
    <s v="technology/hardware"/>
    <n v="116"/>
    <n v="307"/>
    <x v="2"/>
    <s v="hardware"/>
  </r>
  <r>
    <n v="26241"/>
    <x v="0"/>
    <x v="3"/>
    <s v="EUR"/>
    <n v="1482085857"/>
    <n v="1479493857"/>
    <b v="0"/>
    <n v="48"/>
    <b v="1"/>
    <s v="technology/hardware"/>
    <n v="131"/>
    <n v="547"/>
    <x v="2"/>
    <s v="hardware"/>
  </r>
  <r>
    <n v="28817"/>
    <x v="0"/>
    <x v="1"/>
    <s v="GBP"/>
    <n v="1435258800"/>
    <n v="1432659793"/>
    <b v="0"/>
    <n v="607"/>
    <b v="1"/>
    <s v="technology/hardware"/>
    <n v="288"/>
    <n v="47"/>
    <x v="2"/>
    <s v="hardware"/>
  </r>
  <r>
    <n v="5078"/>
    <x v="0"/>
    <x v="0"/>
    <s v="USD"/>
    <n v="1447286300"/>
    <n v="1444690700"/>
    <b v="0"/>
    <n v="50"/>
    <b v="1"/>
    <s v="technology/hardware"/>
    <n v="508"/>
    <n v="102"/>
    <x v="2"/>
    <s v="hardware"/>
  </r>
  <r>
    <n v="4010"/>
    <x v="0"/>
    <x v="0"/>
    <s v="USD"/>
    <n v="1337144340"/>
    <n v="1333597555"/>
    <b v="0"/>
    <n v="55"/>
    <b v="1"/>
    <s v="music/indie rock"/>
    <n v="115"/>
    <n v="73"/>
    <x v="4"/>
    <s v="indie rock"/>
  </r>
  <r>
    <n v="1661"/>
    <x v="0"/>
    <x v="0"/>
    <s v="USD"/>
    <n v="1322106796"/>
    <n v="1316919196"/>
    <b v="0"/>
    <n v="38"/>
    <b v="1"/>
    <s v="music/indie rock"/>
    <n v="111"/>
    <n v="44"/>
    <x v="4"/>
    <s v="indie rock"/>
  </r>
  <r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3250"/>
    <x v="0"/>
    <x v="0"/>
    <s v="USD"/>
    <n v="1399186740"/>
    <n v="1396468782"/>
    <b v="0"/>
    <n v="46"/>
    <b v="1"/>
    <s v="music/indie rock"/>
    <n v="108"/>
    <n v="71"/>
    <x v="4"/>
    <s v="indie rock"/>
  </r>
  <r>
    <n v="7412"/>
    <x v="0"/>
    <x v="0"/>
    <s v="USD"/>
    <n v="1342382587"/>
    <n v="1339790587"/>
    <b v="0"/>
    <n v="83"/>
    <b v="1"/>
    <s v="music/indie rock"/>
    <n v="124"/>
    <n v="89"/>
    <x v="4"/>
    <s v="indie rock"/>
  </r>
  <r>
    <n v="4028"/>
    <x v="0"/>
    <x v="0"/>
    <s v="USD"/>
    <n v="1323838740"/>
    <n v="1321200332"/>
    <b v="0"/>
    <n v="35"/>
    <b v="1"/>
    <s v="music/indie rock"/>
    <n v="101"/>
    <n v="115"/>
    <x v="4"/>
    <s v="indie rock"/>
  </r>
  <r>
    <n v="1553"/>
    <x v="0"/>
    <x v="0"/>
    <s v="USD"/>
    <n v="1315457658"/>
    <n v="1312865658"/>
    <b v="0"/>
    <n v="25"/>
    <b v="1"/>
    <s v="music/indie rock"/>
    <n v="104"/>
    <n v="62"/>
    <x v="4"/>
    <s v="indie rock"/>
  </r>
  <r>
    <n v="3465.32"/>
    <x v="0"/>
    <x v="0"/>
    <s v="USD"/>
    <n v="1284177540"/>
    <n v="1281028152"/>
    <b v="0"/>
    <n v="75"/>
    <b v="1"/>
    <s v="music/indie rock"/>
    <n v="116"/>
    <n v="46"/>
    <x v="4"/>
    <s v="indie rock"/>
  </r>
  <r>
    <n v="3010.01"/>
    <x v="0"/>
    <x v="0"/>
    <s v="USD"/>
    <n v="1375408194"/>
    <n v="1372384194"/>
    <b v="0"/>
    <n v="62"/>
    <b v="1"/>
    <s v="music/indie rock"/>
    <n v="120"/>
    <n v="49"/>
    <x v="4"/>
    <s v="indie rock"/>
  </r>
  <r>
    <n v="9203.23"/>
    <x v="0"/>
    <x v="0"/>
    <s v="USD"/>
    <n v="1361696955"/>
    <n v="1359104955"/>
    <b v="0"/>
    <n v="160"/>
    <b v="1"/>
    <s v="music/indie rock"/>
    <n v="115"/>
    <n v="58"/>
    <x v="4"/>
    <s v="indie rock"/>
  </r>
  <r>
    <n v="21684.2"/>
    <x v="0"/>
    <x v="0"/>
    <s v="USD"/>
    <n v="1299009600"/>
    <n v="1294818278"/>
    <b v="0"/>
    <n v="246"/>
    <b v="1"/>
    <s v="music/indie rock"/>
    <n v="120"/>
    <n v="88"/>
    <x v="4"/>
    <s v="indie rock"/>
  </r>
  <r>
    <n v="6077"/>
    <x v="0"/>
    <x v="0"/>
    <s v="USD"/>
    <n v="1318006732"/>
    <n v="1312822732"/>
    <b v="0"/>
    <n v="55"/>
    <b v="1"/>
    <s v="music/indie rock"/>
    <n v="101"/>
    <n v="110"/>
    <x v="4"/>
    <s v="indie rock"/>
  </r>
  <r>
    <n v="1537"/>
    <x v="0"/>
    <x v="0"/>
    <s v="USD"/>
    <n v="1356211832"/>
    <n v="1351024232"/>
    <b v="0"/>
    <n v="23"/>
    <b v="1"/>
    <s v="music/indie rock"/>
    <n v="102"/>
    <n v="67"/>
    <x v="4"/>
    <s v="indie rock"/>
  </r>
  <r>
    <n v="4219"/>
    <x v="0"/>
    <x v="0"/>
    <s v="USD"/>
    <n v="1330916400"/>
    <n v="1327969730"/>
    <b v="0"/>
    <n v="72"/>
    <b v="1"/>
    <s v="music/indie rock"/>
    <n v="121"/>
    <n v="59"/>
    <x v="4"/>
    <s v="indie rock"/>
  </r>
  <r>
    <n v="2500"/>
    <x v="0"/>
    <x v="0"/>
    <s v="USD"/>
    <n v="1317576973"/>
    <n v="1312392973"/>
    <b v="0"/>
    <n v="22"/>
    <b v="1"/>
    <s v="music/indie rock"/>
    <n v="100"/>
    <n v="114"/>
    <x v="4"/>
    <s v="indie rock"/>
  </r>
  <r>
    <n v="610"/>
    <x v="0"/>
    <x v="0"/>
    <s v="USD"/>
    <n v="1351223940"/>
    <n v="1349892735"/>
    <b v="0"/>
    <n v="14"/>
    <b v="1"/>
    <s v="music/indie rock"/>
    <n v="102"/>
    <n v="44"/>
    <x v="4"/>
    <s v="indie rock"/>
  </r>
  <r>
    <n v="3000"/>
    <x v="0"/>
    <x v="0"/>
    <s v="USD"/>
    <n v="1322751735"/>
    <n v="1317564135"/>
    <b v="0"/>
    <n v="38"/>
    <b v="1"/>
    <s v="music/indie rock"/>
    <n v="100"/>
    <n v="79"/>
    <x v="4"/>
    <s v="indie rock"/>
  </r>
  <r>
    <n v="6020"/>
    <x v="0"/>
    <x v="0"/>
    <s v="USD"/>
    <n v="1331174635"/>
    <n v="1328582635"/>
    <b v="0"/>
    <n v="32"/>
    <b v="1"/>
    <s v="music/indie rock"/>
    <n v="100"/>
    <n v="188"/>
    <x v="4"/>
    <s v="indie rock"/>
  </r>
  <r>
    <n v="3971"/>
    <x v="0"/>
    <x v="0"/>
    <s v="USD"/>
    <n v="1435808400"/>
    <n v="1434650084"/>
    <b v="0"/>
    <n v="63"/>
    <b v="1"/>
    <s v="music/indie rock"/>
    <n v="132"/>
    <n v="63"/>
    <x v="4"/>
    <s v="indie rock"/>
  </r>
  <r>
    <n v="820"/>
    <x v="0"/>
    <x v="0"/>
    <s v="USD"/>
    <n v="1341028740"/>
    <n v="1339704141"/>
    <b v="0"/>
    <n v="27"/>
    <b v="1"/>
    <s v="music/indie rock"/>
    <n v="137"/>
    <n v="30"/>
    <x v="4"/>
    <s v="indie rock"/>
  </r>
  <r>
    <n v="2265"/>
    <x v="0"/>
    <x v="0"/>
    <s v="USD"/>
    <n v="1329104114"/>
    <n v="1323920114"/>
    <b v="0"/>
    <n v="44"/>
    <b v="1"/>
    <s v="music/indie rock"/>
    <n v="113"/>
    <n v="51"/>
    <x v="4"/>
    <s v="indie rock"/>
  </r>
  <r>
    <n v="1360"/>
    <x v="0"/>
    <x v="0"/>
    <s v="USD"/>
    <n v="1304628648"/>
    <n v="1302036648"/>
    <b v="0"/>
    <n v="38"/>
    <b v="1"/>
    <s v="music/indie rock"/>
    <n v="136"/>
    <n v="36"/>
    <x v="4"/>
    <s v="indie rock"/>
  </r>
  <r>
    <n v="11364"/>
    <x v="0"/>
    <x v="0"/>
    <s v="USD"/>
    <n v="1352488027"/>
    <n v="1349892427"/>
    <b v="0"/>
    <n v="115"/>
    <b v="1"/>
    <s v="music/indie rock"/>
    <n v="146"/>
    <n v="99"/>
    <x v="4"/>
    <s v="indie rock"/>
  </r>
  <r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5080"/>
    <x v="0"/>
    <x v="0"/>
    <s v="USD"/>
    <n v="1416542400"/>
    <n v="1415472953"/>
    <b v="0"/>
    <n v="99"/>
    <b v="1"/>
    <s v="music/indie rock"/>
    <n v="254"/>
    <n v="51"/>
    <x v="4"/>
    <s v="indie rock"/>
  </r>
  <r>
    <n v="2355"/>
    <x v="0"/>
    <x v="0"/>
    <s v="USD"/>
    <n v="1359176974"/>
    <n v="1356584974"/>
    <b v="0"/>
    <n v="44"/>
    <b v="1"/>
    <s v="music/indie rock"/>
    <n v="107"/>
    <n v="54"/>
    <x v="4"/>
    <s v="indie rock"/>
  </r>
  <r>
    <n v="2154.66"/>
    <x v="0"/>
    <x v="0"/>
    <s v="USD"/>
    <n v="1415815393"/>
    <n v="1413997393"/>
    <b v="0"/>
    <n v="58"/>
    <b v="1"/>
    <s v="music/indie rock"/>
    <n v="108"/>
    <n v="37"/>
    <x v="4"/>
    <s v="indie rock"/>
  </r>
  <r>
    <n v="17170"/>
    <x v="0"/>
    <x v="0"/>
    <s v="USD"/>
    <n v="1347249300"/>
    <n v="1344917580"/>
    <b v="0"/>
    <n v="191"/>
    <b v="1"/>
    <s v="music/indie rock"/>
    <n v="107"/>
    <n v="90"/>
    <x v="4"/>
    <s v="indie rock"/>
  </r>
  <r>
    <n v="4261"/>
    <x v="0"/>
    <x v="0"/>
    <s v="USD"/>
    <n v="1436115617"/>
    <n v="1433523617"/>
    <b v="0"/>
    <n v="40"/>
    <b v="1"/>
    <s v="music/indie rock"/>
    <n v="107"/>
    <n v="107"/>
    <x v="4"/>
    <s v="indie rock"/>
  </r>
  <r>
    <n v="2007"/>
    <x v="0"/>
    <x v="0"/>
    <s v="USD"/>
    <n v="1401253140"/>
    <n v="1398873969"/>
    <b v="0"/>
    <n v="38"/>
    <b v="1"/>
    <s v="music/indie rock"/>
    <n v="100"/>
    <n v="53"/>
    <x v="4"/>
    <s v="indie rock"/>
  </r>
  <r>
    <n v="2130"/>
    <x v="0"/>
    <x v="0"/>
    <s v="USD"/>
    <n v="1313370000"/>
    <n v="1307594625"/>
    <b v="0"/>
    <n v="39"/>
    <b v="1"/>
    <s v="music/indie rock"/>
    <n v="107"/>
    <n v="55"/>
    <x v="4"/>
    <s v="indie rock"/>
  </r>
  <r>
    <n v="300"/>
    <x v="0"/>
    <x v="0"/>
    <s v="USD"/>
    <n v="1366064193"/>
    <n v="1364854593"/>
    <b v="0"/>
    <n v="11"/>
    <b v="1"/>
    <s v="music/indie rock"/>
    <n v="100"/>
    <n v="27"/>
    <x v="4"/>
    <s v="indie rock"/>
  </r>
  <r>
    <n v="7340"/>
    <x v="0"/>
    <x v="0"/>
    <s v="USD"/>
    <n v="1411505176"/>
    <n v="1408481176"/>
    <b v="0"/>
    <n v="107"/>
    <b v="1"/>
    <s v="music/indie rock"/>
    <n v="105"/>
    <n v="69"/>
    <x v="4"/>
    <s v="indie rock"/>
  </r>
  <r>
    <n v="5235"/>
    <x v="0"/>
    <x v="0"/>
    <s v="USD"/>
    <n v="1291870740"/>
    <n v="1286480070"/>
    <b v="0"/>
    <n v="147"/>
    <b v="1"/>
    <s v="music/indie rock"/>
    <n v="105"/>
    <n v="36"/>
    <x v="4"/>
    <s v="indie rock"/>
  </r>
  <r>
    <n v="3385"/>
    <x v="0"/>
    <x v="0"/>
    <s v="USD"/>
    <n v="1298167001"/>
    <n v="1295575001"/>
    <b v="0"/>
    <n v="36"/>
    <b v="1"/>
    <s v="music/indie rock"/>
    <n v="226"/>
    <n v="94"/>
    <x v="4"/>
    <s v="indie rock"/>
  </r>
  <r>
    <n v="48434"/>
    <x v="0"/>
    <x v="0"/>
    <s v="USD"/>
    <n v="1349203203"/>
    <n v="1345056003"/>
    <b v="0"/>
    <n v="92"/>
    <b v="1"/>
    <s v="music/indie rock"/>
    <n v="101"/>
    <n v="526"/>
    <x v="4"/>
    <s v="indie rock"/>
  </r>
  <r>
    <n v="1773"/>
    <x v="0"/>
    <x v="0"/>
    <s v="USD"/>
    <n v="1445921940"/>
    <n v="1444699549"/>
    <b v="0"/>
    <n v="35"/>
    <b v="1"/>
    <s v="music/indie rock"/>
    <n v="148"/>
    <n v="51"/>
    <x v="4"/>
    <s v="indie rock"/>
  </r>
  <r>
    <n v="1346.11"/>
    <x v="0"/>
    <x v="0"/>
    <s v="USD"/>
    <n v="1311538136"/>
    <n v="1308946136"/>
    <b v="0"/>
    <n v="17"/>
    <b v="1"/>
    <s v="music/indie rock"/>
    <n v="135"/>
    <n v="79"/>
    <x v="4"/>
    <s v="indie rock"/>
  </r>
  <r>
    <n v="2015"/>
    <x v="0"/>
    <x v="0"/>
    <s v="USD"/>
    <n v="1345086445"/>
    <n v="1342494445"/>
    <b v="0"/>
    <n v="22"/>
    <b v="1"/>
    <s v="music/indie rock"/>
    <n v="101"/>
    <n v="92"/>
    <x v="4"/>
    <s v="indie rock"/>
  </r>
  <r>
    <n v="8070.43"/>
    <x v="0"/>
    <x v="0"/>
    <s v="USD"/>
    <n v="1388617736"/>
    <n v="1384384136"/>
    <b v="0"/>
    <n v="69"/>
    <b v="1"/>
    <s v="music/indie rock"/>
    <n v="101"/>
    <n v="117"/>
    <x v="4"/>
    <s v="indie rock"/>
  </r>
  <r>
    <n v="284"/>
    <x v="2"/>
    <x v="16"/>
    <s v="CHF"/>
    <n v="1484156948"/>
    <n v="1481564948"/>
    <b v="0"/>
    <n v="10"/>
    <b v="0"/>
    <s v="games/video games"/>
    <n v="1"/>
    <n v="28"/>
    <x v="6"/>
    <s v="video games"/>
  </r>
  <r>
    <n v="310"/>
    <x v="2"/>
    <x v="14"/>
    <s v="MXN"/>
    <n v="1483773169"/>
    <n v="1481181169"/>
    <b v="0"/>
    <n v="3"/>
    <b v="0"/>
    <s v="games/video games"/>
    <n v="0"/>
    <n v="103"/>
    <x v="6"/>
    <s v="video games"/>
  </r>
  <r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852"/>
    <x v="2"/>
    <x v="0"/>
    <s v="USD"/>
    <n v="1438734833"/>
    <n v="1436142833"/>
    <b v="0"/>
    <n v="27"/>
    <b v="0"/>
    <s v="games/video games"/>
    <n v="1"/>
    <n v="32"/>
    <x v="6"/>
    <s v="video games"/>
  </r>
  <r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8076"/>
    <x v="2"/>
    <x v="1"/>
    <s v="GBP"/>
    <n v="1426158463"/>
    <n v="1423570063"/>
    <b v="0"/>
    <n v="236"/>
    <b v="0"/>
    <s v="games/video games"/>
    <n v="29"/>
    <n v="34"/>
    <x v="6"/>
    <s v="video games"/>
  </r>
  <r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36"/>
    <x v="2"/>
    <x v="0"/>
    <s v="USD"/>
    <n v="1457570100"/>
    <n v="1454978100"/>
    <b v="0"/>
    <n v="12"/>
    <b v="0"/>
    <s v="games/video games"/>
    <n v="12"/>
    <n v="20"/>
    <x v="6"/>
    <s v="video games"/>
  </r>
  <r>
    <n v="85"/>
    <x v="2"/>
    <x v="0"/>
    <s v="USD"/>
    <n v="1408154663"/>
    <n v="1405130663"/>
    <b v="0"/>
    <n v="4"/>
    <b v="0"/>
    <s v="games/video games"/>
    <n v="0"/>
    <n v="21"/>
    <x v="6"/>
    <s v="video games"/>
  </r>
  <r>
    <n v="25"/>
    <x v="2"/>
    <x v="0"/>
    <s v="USD"/>
    <n v="1436677091"/>
    <n v="1434085091"/>
    <b v="0"/>
    <n v="3"/>
    <b v="0"/>
    <s v="games/video games"/>
    <n v="5"/>
    <n v="8"/>
    <x v="6"/>
    <s v="video games"/>
  </r>
  <r>
    <n v="2112.9899999999998"/>
    <x v="2"/>
    <x v="0"/>
    <s v="USD"/>
    <n v="1391427692"/>
    <n v="1388835692"/>
    <b v="0"/>
    <n v="99"/>
    <b v="0"/>
    <s v="games/video games"/>
    <n v="2"/>
    <n v="21"/>
    <x v="6"/>
    <s v="video games"/>
  </r>
  <r>
    <n v="16"/>
    <x v="2"/>
    <x v="0"/>
    <s v="USD"/>
    <n v="1303628340"/>
    <n v="1300328399"/>
    <b v="0"/>
    <n v="3"/>
    <b v="0"/>
    <s v="games/video games"/>
    <n v="2"/>
    <n v="5"/>
    <x v="6"/>
    <s v="video games"/>
  </r>
  <r>
    <n v="104"/>
    <x v="2"/>
    <x v="0"/>
    <s v="USD"/>
    <n v="1367097391"/>
    <n v="1364505391"/>
    <b v="0"/>
    <n v="3"/>
    <b v="0"/>
    <s v="games/video games"/>
    <n v="2"/>
    <n v="35"/>
    <x v="6"/>
    <s v="video games"/>
  </r>
  <r>
    <n v="478"/>
    <x v="2"/>
    <x v="0"/>
    <s v="USD"/>
    <n v="1349392033"/>
    <n v="1346800033"/>
    <b v="0"/>
    <n v="22"/>
    <b v="0"/>
    <s v="games/video games"/>
    <n v="10"/>
    <n v="22"/>
    <x v="6"/>
    <s v="video games"/>
  </r>
  <r>
    <n v="47.69"/>
    <x v="2"/>
    <x v="0"/>
    <s v="USD"/>
    <n v="1382184786"/>
    <n v="1379592786"/>
    <b v="0"/>
    <n v="4"/>
    <b v="0"/>
    <s v="games/video games"/>
    <n v="0"/>
    <n v="12"/>
    <x v="6"/>
    <s v="video games"/>
  </r>
  <r>
    <n v="14203"/>
    <x v="2"/>
    <x v="5"/>
    <s v="CAD"/>
    <n v="1417804229"/>
    <n v="1415212229"/>
    <b v="0"/>
    <n v="534"/>
    <b v="0"/>
    <s v="games/video games"/>
    <n v="28"/>
    <n v="27"/>
    <x v="6"/>
    <s v="video games"/>
  </r>
  <r>
    <n v="128"/>
    <x v="2"/>
    <x v="1"/>
    <s v="GBP"/>
    <n v="1383959939"/>
    <n v="1381364339"/>
    <b v="0"/>
    <n v="12"/>
    <b v="0"/>
    <s v="games/video games"/>
    <n v="13"/>
    <n v="11"/>
    <x v="6"/>
    <s v="video games"/>
  </r>
  <r>
    <n v="1626"/>
    <x v="2"/>
    <x v="0"/>
    <s v="USD"/>
    <n v="1478196008"/>
    <n v="1475604008"/>
    <b v="0"/>
    <n v="56"/>
    <b v="0"/>
    <s v="games/video games"/>
    <n v="5"/>
    <n v="29"/>
    <x v="6"/>
    <s v="video games"/>
  </r>
  <r>
    <n v="560"/>
    <x v="2"/>
    <x v="0"/>
    <s v="USD"/>
    <n v="1357934424"/>
    <n v="1355342424"/>
    <b v="0"/>
    <n v="11"/>
    <b v="0"/>
    <s v="games/video games"/>
    <n v="0"/>
    <n v="51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6"/>
    <n v="50"/>
    <x v="6"/>
    <s v="video games"/>
  </r>
  <r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607"/>
    <x v="2"/>
    <x v="0"/>
    <s v="USD"/>
    <n v="1379164040"/>
    <n v="1376399240"/>
    <b v="0"/>
    <n v="24"/>
    <b v="0"/>
    <s v="games/video games"/>
    <n v="2"/>
    <n v="25"/>
    <x v="6"/>
    <s v="video games"/>
  </r>
  <r>
    <n v="4565"/>
    <x v="2"/>
    <x v="0"/>
    <s v="USD"/>
    <n v="1385534514"/>
    <n v="1382938914"/>
    <b v="0"/>
    <n v="89"/>
    <b v="0"/>
    <s v="games/video games"/>
    <n v="30"/>
    <n v="51"/>
    <x v="6"/>
    <s v="video games"/>
  </r>
  <r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716"/>
    <x v="2"/>
    <x v="0"/>
    <s v="USD"/>
    <n v="1416125148"/>
    <n v="1413356748"/>
    <b v="0"/>
    <n v="55"/>
    <b v="0"/>
    <s v="games/video games"/>
    <n v="1"/>
    <n v="49"/>
    <x v="6"/>
    <s v="video games"/>
  </r>
  <r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1"/>
    <n v="101"/>
    <x v="6"/>
    <s v="video games"/>
  </r>
  <r>
    <n v="118"/>
    <x v="2"/>
    <x v="0"/>
    <s v="USD"/>
    <n v="1467231614"/>
    <n v="1464639614"/>
    <b v="0"/>
    <n v="6"/>
    <b v="0"/>
    <s v="games/video games"/>
    <n v="0"/>
    <n v="20"/>
    <x v="6"/>
    <s v="video games"/>
  </r>
  <r>
    <n v="50"/>
    <x v="2"/>
    <x v="0"/>
    <s v="USD"/>
    <n v="1394909909"/>
    <n v="1392321509"/>
    <b v="0"/>
    <n v="4"/>
    <b v="0"/>
    <s v="games/video games"/>
    <n v="0"/>
    <n v="13"/>
    <x v="6"/>
    <s v="video games"/>
  </r>
  <r>
    <n v="34"/>
    <x v="2"/>
    <x v="0"/>
    <s v="USD"/>
    <n v="1420876740"/>
    <n v="1417470718"/>
    <b v="0"/>
    <n v="4"/>
    <b v="0"/>
    <s v="games/video games"/>
    <n v="0"/>
    <n v="9"/>
    <x v="6"/>
    <s v="video games"/>
  </r>
  <r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1493"/>
    <x v="2"/>
    <x v="0"/>
    <s v="USD"/>
    <n v="1379363406"/>
    <n v="1375475406"/>
    <b v="0"/>
    <n v="83"/>
    <b v="0"/>
    <s v="games/video games"/>
    <n v="3"/>
    <n v="18"/>
    <x v="6"/>
    <s v="video games"/>
  </r>
  <r>
    <n v="21144"/>
    <x v="2"/>
    <x v="0"/>
    <s v="USD"/>
    <n v="1482479940"/>
    <n v="1479684783"/>
    <b v="0"/>
    <n v="57"/>
    <b v="0"/>
    <s v="games/video games"/>
    <n v="28"/>
    <n v="371"/>
    <x v="6"/>
    <s v="video games"/>
  </r>
  <r>
    <n v="19770.11"/>
    <x v="2"/>
    <x v="0"/>
    <s v="USD"/>
    <n v="1360009774"/>
    <n v="1356121774"/>
    <b v="0"/>
    <n v="311"/>
    <b v="0"/>
    <s v="games/video games"/>
    <n v="7"/>
    <n v="64"/>
    <x v="6"/>
    <s v="video games"/>
  </r>
  <r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85"/>
    <x v="2"/>
    <x v="0"/>
    <s v="USD"/>
    <n v="1337447105"/>
    <n v="1334855105"/>
    <b v="0"/>
    <n v="16"/>
    <b v="0"/>
    <s v="games/video games"/>
    <n v="1"/>
    <n v="5"/>
    <x v="6"/>
    <s v="video games"/>
  </r>
  <r>
    <n v="463"/>
    <x v="0"/>
    <x v="0"/>
    <s v="USD"/>
    <n v="1443040059"/>
    <n v="1440448059"/>
    <b v="0"/>
    <n v="13"/>
    <b v="1"/>
    <s v="music/rock"/>
    <n v="116"/>
    <n v="36"/>
    <x v="4"/>
    <s v="rock"/>
  </r>
  <r>
    <n v="5052"/>
    <x v="0"/>
    <x v="0"/>
    <s v="USD"/>
    <n v="1406226191"/>
    <n v="1403547791"/>
    <b v="0"/>
    <n v="58"/>
    <b v="1"/>
    <s v="music/rock"/>
    <n v="112"/>
    <n v="87"/>
    <x v="4"/>
    <s v="rock"/>
  </r>
  <r>
    <n v="3305"/>
    <x v="0"/>
    <x v="0"/>
    <s v="USD"/>
    <n v="1433735400"/>
    <n v="1429306520"/>
    <b v="0"/>
    <n v="44"/>
    <b v="1"/>
    <s v="music/rock"/>
    <n v="132"/>
    <n v="75"/>
    <x v="4"/>
    <s v="rock"/>
  </r>
  <r>
    <n v="5645"/>
    <x v="0"/>
    <x v="0"/>
    <s v="USD"/>
    <n v="1466827140"/>
    <n v="1464196414"/>
    <b v="0"/>
    <n v="83"/>
    <b v="1"/>
    <s v="music/rock"/>
    <n v="103"/>
    <n v="68"/>
    <x v="4"/>
    <s v="rock"/>
  </r>
  <r>
    <n v="3466"/>
    <x v="0"/>
    <x v="6"/>
    <s v="EUR"/>
    <n v="1460127635"/>
    <n v="1457539235"/>
    <b v="0"/>
    <n v="117"/>
    <b v="1"/>
    <s v="music/rock"/>
    <n v="139"/>
    <n v="30"/>
    <x v="4"/>
    <s v="rock"/>
  </r>
  <r>
    <n v="2932"/>
    <x v="0"/>
    <x v="0"/>
    <s v="USD"/>
    <n v="1417813618"/>
    <n v="1413922018"/>
    <b v="0"/>
    <n v="32"/>
    <b v="1"/>
    <s v="music/rock"/>
    <n v="147"/>
    <n v="92"/>
    <x v="4"/>
    <s v="rock"/>
  </r>
  <r>
    <n v="180"/>
    <x v="0"/>
    <x v="0"/>
    <s v="USD"/>
    <n v="1347672937"/>
    <n v="1346463337"/>
    <b v="0"/>
    <n v="8"/>
    <b v="1"/>
    <s v="music/rock"/>
    <n v="120"/>
    <n v="23"/>
    <x v="4"/>
    <s v="rock"/>
  </r>
  <r>
    <n v="21884.69"/>
    <x v="0"/>
    <x v="0"/>
    <s v="USD"/>
    <n v="1486702800"/>
    <n v="1484058261"/>
    <b v="0"/>
    <n v="340"/>
    <b v="1"/>
    <s v="music/rock"/>
    <n v="122"/>
    <n v="64"/>
    <x v="4"/>
    <s v="rock"/>
  </r>
  <r>
    <n v="153"/>
    <x v="0"/>
    <x v="0"/>
    <s v="USD"/>
    <n v="1488473351"/>
    <n v="1488214151"/>
    <b v="0"/>
    <n v="7"/>
    <b v="1"/>
    <s v="music/rock"/>
    <n v="100"/>
    <n v="22"/>
    <x v="4"/>
    <s v="rock"/>
  </r>
  <r>
    <n v="633"/>
    <x v="0"/>
    <x v="0"/>
    <s v="USD"/>
    <n v="1440266422"/>
    <n v="1436810422"/>
    <b v="0"/>
    <n v="19"/>
    <b v="1"/>
    <s v="music/rock"/>
    <n v="181"/>
    <n v="33"/>
    <x v="4"/>
    <s v="rock"/>
  </r>
  <r>
    <n v="4243"/>
    <x v="0"/>
    <x v="0"/>
    <s v="USD"/>
    <n v="1434949200"/>
    <n v="1431903495"/>
    <b v="0"/>
    <n v="47"/>
    <b v="1"/>
    <s v="music/rock"/>
    <n v="106"/>
    <n v="90"/>
    <x v="4"/>
    <s v="rock"/>
  </r>
  <r>
    <n v="1000"/>
    <x v="0"/>
    <x v="0"/>
    <s v="USD"/>
    <n v="1429365320"/>
    <n v="1426773320"/>
    <b v="0"/>
    <n v="13"/>
    <b v="1"/>
    <s v="music/rock"/>
    <n v="100"/>
    <n v="77"/>
    <x v="4"/>
    <s v="rock"/>
  </r>
  <r>
    <n v="5331"/>
    <x v="0"/>
    <x v="0"/>
    <s v="USD"/>
    <n v="1378785540"/>
    <n v="1376066243"/>
    <b v="0"/>
    <n v="90"/>
    <b v="1"/>
    <s v="music/rock"/>
    <n v="127"/>
    <n v="59"/>
    <x v="4"/>
    <s v="rock"/>
  </r>
  <r>
    <n v="4119"/>
    <x v="0"/>
    <x v="1"/>
    <s v="GBP"/>
    <n v="1462453307"/>
    <n v="1459861307"/>
    <b v="0"/>
    <n v="63"/>
    <b v="1"/>
    <s v="music/rock"/>
    <n v="103"/>
    <n v="65"/>
    <x v="4"/>
    <s v="rock"/>
  </r>
  <r>
    <n v="1750"/>
    <x v="0"/>
    <x v="0"/>
    <s v="USD"/>
    <n v="1469059986"/>
    <n v="1468455186"/>
    <b v="0"/>
    <n v="26"/>
    <b v="1"/>
    <s v="music/rock"/>
    <n v="250"/>
    <n v="67"/>
    <x v="4"/>
    <s v="rock"/>
  </r>
  <r>
    <n v="6301"/>
    <x v="0"/>
    <x v="0"/>
    <s v="USD"/>
    <n v="1430579509"/>
    <n v="1427987509"/>
    <b v="0"/>
    <n v="71"/>
    <b v="1"/>
    <s v="music/rock"/>
    <n v="126"/>
    <n v="89"/>
    <x v="4"/>
    <s v="rock"/>
  </r>
  <r>
    <n v="2503"/>
    <x v="0"/>
    <x v="0"/>
    <s v="USD"/>
    <n v="1465192867"/>
    <n v="1463032867"/>
    <b v="0"/>
    <n v="38"/>
    <b v="1"/>
    <s v="music/rock"/>
    <n v="100"/>
    <n v="66"/>
    <x v="4"/>
    <s v="rock"/>
  </r>
  <r>
    <n v="34660"/>
    <x v="0"/>
    <x v="0"/>
    <s v="USD"/>
    <n v="1484752597"/>
    <n v="1482160597"/>
    <b v="0"/>
    <n v="859"/>
    <b v="1"/>
    <s v="music/rock"/>
    <n v="139"/>
    <n v="40"/>
    <x v="4"/>
    <s v="rock"/>
  </r>
  <r>
    <n v="1614"/>
    <x v="0"/>
    <x v="0"/>
    <s v="USD"/>
    <n v="1428725192"/>
    <n v="1426133192"/>
    <b v="0"/>
    <n v="21"/>
    <b v="1"/>
    <s v="music/rock"/>
    <n v="161"/>
    <n v="77"/>
    <x v="4"/>
    <s v="rock"/>
  </r>
  <r>
    <n v="5359.21"/>
    <x v="0"/>
    <x v="0"/>
    <s v="USD"/>
    <n v="1447434268"/>
    <n v="1443801868"/>
    <b v="0"/>
    <n v="78"/>
    <b v="1"/>
    <s v="music/rock"/>
    <n v="107"/>
    <n v="69"/>
    <x v="4"/>
    <s v="rock"/>
  </r>
  <r>
    <n v="3062"/>
    <x v="0"/>
    <x v="0"/>
    <s v="USD"/>
    <n v="1487635653"/>
    <n v="1486426053"/>
    <b v="0"/>
    <n v="53"/>
    <b v="1"/>
    <s v="games/tabletop games"/>
    <n v="153"/>
    <n v="58"/>
    <x v="6"/>
    <s v="tabletop games"/>
  </r>
  <r>
    <n v="15725"/>
    <x v="0"/>
    <x v="5"/>
    <s v="CAD"/>
    <n v="1412285825"/>
    <n v="1409261825"/>
    <b v="0"/>
    <n v="356"/>
    <b v="1"/>
    <s v="games/tabletop games"/>
    <n v="524"/>
    <n v="44"/>
    <x v="6"/>
    <s v="tabletop games"/>
  </r>
  <r>
    <n v="8807"/>
    <x v="0"/>
    <x v="0"/>
    <s v="USD"/>
    <n v="1486616400"/>
    <n v="1484037977"/>
    <b v="0"/>
    <n v="279"/>
    <b v="1"/>
    <s v="games/tabletop games"/>
    <n v="489"/>
    <n v="32"/>
    <x v="6"/>
    <s v="tabletop games"/>
  </r>
  <r>
    <n v="28474"/>
    <x v="0"/>
    <x v="0"/>
    <s v="USD"/>
    <n v="1453737600"/>
    <n v="1452530041"/>
    <b v="1"/>
    <n v="266"/>
    <b v="1"/>
    <s v="games/tabletop games"/>
    <n v="285"/>
    <n v="107"/>
    <x v="6"/>
    <s v="tabletop games"/>
  </r>
  <r>
    <n v="92848.5"/>
    <x v="0"/>
    <x v="1"/>
    <s v="GBP"/>
    <n v="1364286239"/>
    <n v="1360830239"/>
    <b v="0"/>
    <n v="623"/>
    <b v="1"/>
    <s v="games/tabletop games"/>
    <n v="1857"/>
    <n v="149"/>
    <x v="6"/>
    <s v="tabletop games"/>
  </r>
  <r>
    <n v="21935"/>
    <x v="0"/>
    <x v="0"/>
    <s v="USD"/>
    <n v="1473213600"/>
    <n v="1470062743"/>
    <b v="0"/>
    <n v="392"/>
    <b v="1"/>
    <s v="games/tabletop games"/>
    <n v="110"/>
    <n v="56"/>
    <x v="6"/>
    <s v="tabletop games"/>
  </r>
  <r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</r>
  <r>
    <n v="22645"/>
    <x v="0"/>
    <x v="2"/>
    <s v="AUD"/>
    <n v="1477414800"/>
    <n v="1474380241"/>
    <b v="0"/>
    <n v="514"/>
    <b v="1"/>
    <s v="games/tabletop games"/>
    <n v="412"/>
    <n v="44"/>
    <x v="6"/>
    <s v="tabletop games"/>
  </r>
  <r>
    <n v="6039"/>
    <x v="0"/>
    <x v="1"/>
    <s v="GBP"/>
    <n v="1461276000"/>
    <n v="1460055300"/>
    <b v="0"/>
    <n v="88"/>
    <b v="1"/>
    <s v="games/tabletop games"/>
    <n v="503"/>
    <n v="69"/>
    <x v="6"/>
    <s v="tabletop games"/>
  </r>
  <r>
    <n v="35076"/>
    <x v="0"/>
    <x v="0"/>
    <s v="USD"/>
    <n v="1458716340"/>
    <n v="1455721204"/>
    <b v="0"/>
    <n v="537"/>
    <b v="1"/>
    <s v="games/tabletop games"/>
    <n v="185"/>
    <n v="65"/>
    <x v="6"/>
    <s v="tabletop games"/>
  </r>
  <r>
    <n v="898"/>
    <x v="0"/>
    <x v="1"/>
    <s v="GBP"/>
    <n v="1487102427"/>
    <n v="1486065627"/>
    <b v="0"/>
    <n v="25"/>
    <b v="1"/>
    <s v="games/tabletop games"/>
    <n v="120"/>
    <n v="36"/>
    <x v="6"/>
    <s v="tabletop games"/>
  </r>
  <r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</r>
  <r>
    <n v="67856"/>
    <x v="0"/>
    <x v="0"/>
    <s v="USD"/>
    <n v="1479704340"/>
    <n v="1477043072"/>
    <b v="0"/>
    <n v="897"/>
    <b v="1"/>
    <s v="games/tabletop games"/>
    <n v="452"/>
    <n v="76"/>
    <x v="6"/>
    <s v="tabletop games"/>
  </r>
  <r>
    <n v="53737"/>
    <x v="0"/>
    <x v="0"/>
    <s v="USD"/>
    <n v="1459012290"/>
    <n v="1456423890"/>
    <b v="0"/>
    <n v="878"/>
    <b v="1"/>
    <s v="games/tabletop games"/>
    <n v="537"/>
    <n v="61"/>
    <x v="6"/>
    <s v="tabletop games"/>
  </r>
  <r>
    <n v="5535"/>
    <x v="0"/>
    <x v="0"/>
    <s v="USD"/>
    <n v="1439317900"/>
    <n v="1436725900"/>
    <b v="0"/>
    <n v="115"/>
    <b v="1"/>
    <s v="games/tabletop games"/>
    <n v="120"/>
    <n v="48"/>
    <x v="6"/>
    <s v="tabletop games"/>
  </r>
  <r>
    <n v="15937"/>
    <x v="0"/>
    <x v="0"/>
    <s v="USD"/>
    <n v="1480662000"/>
    <n v="1478000502"/>
    <b v="0"/>
    <n v="234"/>
    <b v="1"/>
    <s v="games/tabletop games"/>
    <n v="114"/>
    <n v="68"/>
    <x v="6"/>
    <s v="tabletop games"/>
  </r>
  <r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</r>
  <r>
    <n v="53157"/>
    <x v="0"/>
    <x v="0"/>
    <s v="USD"/>
    <n v="1447507200"/>
    <n v="1444911600"/>
    <b v="0"/>
    <n v="651"/>
    <b v="1"/>
    <s v="games/tabletop games"/>
    <n v="133"/>
    <n v="82"/>
    <x v="6"/>
    <s v="tabletop games"/>
  </r>
  <r>
    <n v="13228"/>
    <x v="0"/>
    <x v="17"/>
    <s v="EUR"/>
    <n v="1444903198"/>
    <n v="1442311198"/>
    <b v="1"/>
    <n v="251"/>
    <b v="1"/>
    <s v="games/tabletop games"/>
    <n v="147"/>
    <n v="53"/>
    <x v="6"/>
    <s v="tabletop games"/>
  </r>
  <r>
    <n v="10843"/>
    <x v="0"/>
    <x v="1"/>
    <s v="GBP"/>
    <n v="1436151600"/>
    <n v="1433775668"/>
    <b v="0"/>
    <n v="263"/>
    <b v="1"/>
    <s v="games/tabletop games"/>
    <n v="542"/>
    <n v="41"/>
    <x v="6"/>
    <s v="tabletop games"/>
  </r>
  <r>
    <n v="420.99"/>
    <x v="0"/>
    <x v="1"/>
    <s v="GBP"/>
    <n v="1358367565"/>
    <n v="1357157965"/>
    <b v="0"/>
    <n v="28"/>
    <b v="1"/>
    <s v="music/electronic music"/>
    <n v="383"/>
    <n v="15"/>
    <x v="4"/>
    <s v="electronic music"/>
  </r>
  <r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</r>
  <r>
    <n v="2191"/>
    <x v="0"/>
    <x v="5"/>
    <s v="CAD"/>
    <n v="1443127082"/>
    <n v="1440535082"/>
    <b v="0"/>
    <n v="50"/>
    <b v="1"/>
    <s v="music/electronic music"/>
    <n v="110"/>
    <n v="44"/>
    <x v="4"/>
    <s v="electronic music"/>
  </r>
  <r>
    <n v="1993"/>
    <x v="0"/>
    <x v="0"/>
    <s v="USD"/>
    <n v="1362814119"/>
    <n v="1360222119"/>
    <b v="0"/>
    <n v="73"/>
    <b v="1"/>
    <s v="music/electronic music"/>
    <n v="133"/>
    <n v="27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42"/>
    <x v="4"/>
    <s v="electronic music"/>
  </r>
  <r>
    <n v="1130"/>
    <x v="0"/>
    <x v="0"/>
    <s v="USD"/>
    <n v="1334556624"/>
    <n v="1333001424"/>
    <b v="0"/>
    <n v="34"/>
    <b v="1"/>
    <s v="music/electronic music"/>
    <n v="103"/>
    <n v="33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286"/>
    <x v="4"/>
    <s v="electronic music"/>
  </r>
  <r>
    <n v="1016"/>
    <x v="0"/>
    <x v="0"/>
    <s v="USD"/>
    <n v="1333771200"/>
    <n v="1328649026"/>
    <b v="0"/>
    <n v="24"/>
    <b v="1"/>
    <s v="music/electronic music"/>
    <n v="102"/>
    <n v="42"/>
    <x v="4"/>
    <s v="electronic music"/>
  </r>
  <r>
    <n v="754"/>
    <x v="0"/>
    <x v="1"/>
    <s v="GBP"/>
    <n v="1397516400"/>
    <n v="1396524644"/>
    <b v="0"/>
    <n v="15"/>
    <b v="1"/>
    <s v="music/electronic music"/>
    <n v="151"/>
    <n v="50"/>
    <x v="4"/>
    <s v="electronic music"/>
  </r>
  <r>
    <n v="4457"/>
    <x v="0"/>
    <x v="0"/>
    <s v="USD"/>
    <n v="1334424960"/>
    <n v="1329442510"/>
    <b v="0"/>
    <n v="72"/>
    <b v="1"/>
    <s v="music/electronic music"/>
    <n v="111"/>
    <n v="62"/>
    <x v="4"/>
    <s v="electronic music"/>
  </r>
  <r>
    <n v="4890"/>
    <x v="0"/>
    <x v="0"/>
    <s v="USD"/>
    <n v="1397113140"/>
    <n v="1395168625"/>
    <b v="0"/>
    <n v="120"/>
    <b v="1"/>
    <s v="music/electronic music"/>
    <n v="196"/>
    <n v="41"/>
    <x v="4"/>
    <s v="electronic music"/>
  </r>
  <r>
    <n v="6863"/>
    <x v="0"/>
    <x v="0"/>
    <s v="USD"/>
    <n v="1383526800"/>
    <n v="1380650177"/>
    <b v="0"/>
    <n v="123"/>
    <b v="1"/>
    <s v="music/electronic music"/>
    <n v="114"/>
    <n v="56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</r>
  <r>
    <n v="860"/>
    <x v="0"/>
    <x v="0"/>
    <s v="USD"/>
    <n v="1331621940"/>
    <n v="1329671572"/>
    <b v="0"/>
    <n v="33"/>
    <b v="1"/>
    <s v="music/electronic music"/>
    <n v="156"/>
    <n v="26"/>
    <x v="4"/>
    <s v="electronic music"/>
  </r>
  <r>
    <n v="317"/>
    <x v="0"/>
    <x v="0"/>
    <s v="USD"/>
    <n v="1437674545"/>
    <n v="1436464945"/>
    <b v="0"/>
    <n v="14"/>
    <b v="1"/>
    <s v="music/electronic music"/>
    <n v="106"/>
    <n v="23"/>
    <x v="4"/>
    <s v="electronic music"/>
  </r>
  <r>
    <n v="425"/>
    <x v="0"/>
    <x v="0"/>
    <s v="USD"/>
    <n v="1446451200"/>
    <n v="1445539113"/>
    <b v="0"/>
    <n v="9"/>
    <b v="1"/>
    <s v="music/electronic music"/>
    <n v="101"/>
    <n v="47"/>
    <x v="4"/>
    <s v="electronic music"/>
  </r>
  <r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</r>
  <r>
    <n v="1015"/>
    <x v="0"/>
    <x v="0"/>
    <s v="USD"/>
    <n v="1440004512"/>
    <n v="1437412512"/>
    <b v="0"/>
    <n v="19"/>
    <b v="1"/>
    <s v="music/electronic music"/>
    <n v="102"/>
    <n v="53"/>
    <x v="4"/>
    <s v="electronic music"/>
  </r>
  <r>
    <n v="3540"/>
    <x v="0"/>
    <x v="0"/>
    <s v="USD"/>
    <n v="1374888436"/>
    <n v="1372296436"/>
    <b v="0"/>
    <n v="69"/>
    <b v="1"/>
    <s v="music/electronic music"/>
    <n v="101"/>
    <n v="51"/>
    <x v="4"/>
    <s v="electronic music"/>
  </r>
  <r>
    <n v="8109"/>
    <x v="0"/>
    <x v="0"/>
    <s v="USD"/>
    <n v="1461369600"/>
    <n v="1458748809"/>
    <b v="0"/>
    <n v="218"/>
    <b v="1"/>
    <s v="games/tabletop games"/>
    <n v="108"/>
    <n v="37"/>
    <x v="6"/>
    <s v="tabletop games"/>
  </r>
  <r>
    <n v="813"/>
    <x v="0"/>
    <x v="0"/>
    <s v="USD"/>
    <n v="1327776847"/>
    <n v="1325184847"/>
    <b v="0"/>
    <n v="30"/>
    <b v="1"/>
    <s v="games/tabletop games"/>
    <n v="163"/>
    <n v="27"/>
    <x v="6"/>
    <s v="tabletop games"/>
  </r>
  <r>
    <n v="20631"/>
    <x v="0"/>
    <x v="5"/>
    <s v="CAD"/>
    <n v="1435418568"/>
    <n v="1432826568"/>
    <b v="0"/>
    <n v="100"/>
    <b v="1"/>
    <s v="games/tabletop games"/>
    <n v="106"/>
    <n v="206"/>
    <x v="6"/>
    <s v="tabletop games"/>
  </r>
  <r>
    <n v="24315"/>
    <x v="0"/>
    <x v="0"/>
    <s v="USD"/>
    <n v="1477767600"/>
    <n v="1475337675"/>
    <b v="0"/>
    <n v="296"/>
    <b v="1"/>
    <s v="games/tabletop games"/>
    <n v="243"/>
    <n v="82"/>
    <x v="6"/>
    <s v="tabletop games"/>
  </r>
  <r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</r>
  <r>
    <n v="20459"/>
    <x v="0"/>
    <x v="1"/>
    <s v="GBP"/>
    <n v="1384374155"/>
    <n v="1381778555"/>
    <b v="0"/>
    <n v="301"/>
    <b v="1"/>
    <s v="games/tabletop games"/>
    <n v="157"/>
    <n v="68"/>
    <x v="6"/>
    <s v="tabletop games"/>
  </r>
  <r>
    <n v="11744.9"/>
    <x v="0"/>
    <x v="12"/>
    <s v="EUR"/>
    <n v="1439707236"/>
    <n v="1437115236"/>
    <b v="0"/>
    <n v="144"/>
    <b v="1"/>
    <s v="games/tabletop games"/>
    <n v="1174"/>
    <n v="82"/>
    <x v="6"/>
    <s v="tabletop games"/>
  </r>
  <r>
    <n v="13704.33"/>
    <x v="0"/>
    <x v="0"/>
    <s v="USD"/>
    <n v="1378180800"/>
    <n v="1375113391"/>
    <b v="0"/>
    <n v="539"/>
    <b v="1"/>
    <s v="games/tabletop games"/>
    <n v="171"/>
    <n v="25"/>
    <x v="6"/>
    <s v="tabletop games"/>
  </r>
  <r>
    <n v="10706"/>
    <x v="0"/>
    <x v="0"/>
    <s v="USD"/>
    <n v="1398460127"/>
    <n v="1395868127"/>
    <b v="0"/>
    <n v="498"/>
    <b v="1"/>
    <s v="games/tabletop games"/>
    <n v="126"/>
    <n v="21"/>
    <x v="6"/>
    <s v="tabletop games"/>
  </r>
  <r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</r>
  <r>
    <n v="24790"/>
    <x v="0"/>
    <x v="0"/>
    <s v="USD"/>
    <n v="1405738800"/>
    <n v="1402945408"/>
    <b v="0"/>
    <n v="988"/>
    <b v="1"/>
    <s v="games/tabletop games"/>
    <n v="496"/>
    <n v="25"/>
    <x v="6"/>
    <s v="tabletop games"/>
  </r>
  <r>
    <n v="8301"/>
    <x v="0"/>
    <x v="1"/>
    <s v="GBP"/>
    <n v="1450051200"/>
    <n v="1448269539"/>
    <b v="0"/>
    <n v="391"/>
    <b v="1"/>
    <s v="games/tabletop games"/>
    <n v="332"/>
    <n v="21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42"/>
    <x v="6"/>
    <s v="tabletop games"/>
  </r>
  <r>
    <n v="19931"/>
    <x v="0"/>
    <x v="5"/>
    <s v="CAD"/>
    <n v="1427585511"/>
    <n v="1424997111"/>
    <b v="0"/>
    <n v="147"/>
    <b v="1"/>
    <s v="games/tabletop games"/>
    <n v="153"/>
    <n v="136"/>
    <x v="6"/>
    <s v="tabletop games"/>
  </r>
  <r>
    <n v="15039"/>
    <x v="0"/>
    <x v="0"/>
    <s v="USD"/>
    <n v="1454338123"/>
    <n v="1451746123"/>
    <b v="0"/>
    <n v="680"/>
    <b v="1"/>
    <s v="games/tabletop games"/>
    <n v="537"/>
    <n v="22"/>
    <x v="6"/>
    <s v="tabletop games"/>
  </r>
  <r>
    <n v="63527"/>
    <x v="0"/>
    <x v="0"/>
    <s v="USD"/>
    <n v="1415779140"/>
    <n v="1412294683"/>
    <b v="0"/>
    <n v="983"/>
    <b v="1"/>
    <s v="games/tabletop games"/>
    <n v="353"/>
    <n v="65"/>
    <x v="6"/>
    <s v="tabletop games"/>
  </r>
  <r>
    <n v="5496"/>
    <x v="0"/>
    <x v="12"/>
    <s v="EUR"/>
    <n v="1489157716"/>
    <n v="1486565716"/>
    <b v="0"/>
    <n v="79"/>
    <b v="1"/>
    <s v="games/tabletop games"/>
    <n v="137"/>
    <n v="70"/>
    <x v="6"/>
    <s v="tabletop games"/>
  </r>
  <r>
    <n v="32006.67"/>
    <x v="0"/>
    <x v="0"/>
    <s v="USD"/>
    <n v="1385870520"/>
    <n v="1382742014"/>
    <b v="0"/>
    <n v="426"/>
    <b v="1"/>
    <s v="games/tabletop games"/>
    <n v="128"/>
    <n v="75"/>
    <x v="6"/>
    <s v="tabletop games"/>
  </r>
  <r>
    <n v="13534"/>
    <x v="0"/>
    <x v="0"/>
    <s v="USD"/>
    <n v="1461354544"/>
    <n v="1458762544"/>
    <b v="0"/>
    <n v="96"/>
    <b v="1"/>
    <s v="games/tabletop games"/>
    <n v="271"/>
    <n v="141"/>
    <x v="6"/>
    <s v="tabletop games"/>
  </r>
  <r>
    <n v="8064"/>
    <x v="0"/>
    <x v="1"/>
    <s v="GBP"/>
    <n v="1488484300"/>
    <n v="1485892300"/>
    <b v="0"/>
    <n v="163"/>
    <b v="1"/>
    <s v="games/tabletop games"/>
    <n v="806"/>
    <n v="49"/>
    <x v="6"/>
    <s v="tabletop games"/>
  </r>
  <r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5"/>
    <x v="6"/>
    <s v="tabletop games"/>
  </r>
  <r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105881"/>
    <x v="0"/>
    <x v="0"/>
    <s v="USD"/>
    <n v="1393005600"/>
    <n v="1390323617"/>
    <b v="0"/>
    <n v="1980"/>
    <b v="1"/>
    <s v="games/tabletop games"/>
    <n v="2647"/>
    <n v="53"/>
    <x v="6"/>
    <s v="tabletop games"/>
  </r>
  <r>
    <n v="2503"/>
    <x v="0"/>
    <x v="1"/>
    <s v="GBP"/>
    <n v="1441393210"/>
    <n v="1438801210"/>
    <b v="0"/>
    <n v="57"/>
    <b v="1"/>
    <s v="games/tabletop games"/>
    <n v="100"/>
    <n v="44"/>
    <x v="6"/>
    <s v="tabletop games"/>
  </r>
  <r>
    <n v="19324"/>
    <x v="0"/>
    <x v="0"/>
    <s v="USD"/>
    <n v="1438185565"/>
    <n v="1436975965"/>
    <b v="0"/>
    <n v="380"/>
    <b v="1"/>
    <s v="games/tabletop games"/>
    <n v="104"/>
    <n v="51"/>
    <x v="6"/>
    <s v="tabletop games"/>
  </r>
  <r>
    <n v="7505"/>
    <x v="0"/>
    <x v="1"/>
    <s v="GBP"/>
    <n v="1481749278"/>
    <n v="1479157278"/>
    <b v="0"/>
    <n v="128"/>
    <b v="1"/>
    <s v="games/tabletop games"/>
    <n v="107"/>
    <n v="59"/>
    <x v="6"/>
    <s v="tabletop games"/>
  </r>
  <r>
    <n v="5907"/>
    <x v="0"/>
    <x v="0"/>
    <s v="USD"/>
    <n v="1364917965"/>
    <n v="1362329565"/>
    <b v="0"/>
    <n v="180"/>
    <b v="1"/>
    <s v="games/tabletop games"/>
    <n v="169"/>
    <n v="33"/>
    <x v="6"/>
    <s v="tabletop games"/>
  </r>
  <r>
    <n v="243778"/>
    <x v="0"/>
    <x v="0"/>
    <s v="USD"/>
    <n v="1480727273"/>
    <n v="1478131673"/>
    <b v="0"/>
    <n v="571"/>
    <b v="1"/>
    <s v="games/tabletop games"/>
    <n v="975"/>
    <n v="427"/>
    <x v="6"/>
    <s v="tabletop games"/>
  </r>
  <r>
    <n v="11428.19"/>
    <x v="0"/>
    <x v="0"/>
    <s v="USD"/>
    <n v="1408177077"/>
    <n v="1406362677"/>
    <b v="0"/>
    <n v="480"/>
    <b v="1"/>
    <s v="games/tabletop games"/>
    <n v="134"/>
    <n v="24"/>
    <x v="6"/>
    <s v="tabletop games"/>
  </r>
  <r>
    <n v="24505"/>
    <x v="0"/>
    <x v="3"/>
    <s v="EUR"/>
    <n v="1470469938"/>
    <n v="1469173938"/>
    <b v="0"/>
    <n v="249"/>
    <b v="1"/>
    <s v="games/tabletop games"/>
    <n v="272"/>
    <n v="98"/>
    <x v="6"/>
    <s v="tabletop games"/>
  </r>
  <r>
    <n v="9015"/>
    <x v="0"/>
    <x v="0"/>
    <s v="USD"/>
    <n v="1447862947"/>
    <n v="1445267347"/>
    <b v="0"/>
    <n v="84"/>
    <b v="1"/>
    <s v="games/tabletop games"/>
    <n v="113"/>
    <n v="107"/>
    <x v="6"/>
    <s v="tabletop games"/>
  </r>
  <r>
    <n v="2299"/>
    <x v="0"/>
    <x v="0"/>
    <s v="USD"/>
    <n v="1485271968"/>
    <n v="1484667168"/>
    <b v="0"/>
    <n v="197"/>
    <b v="1"/>
    <s v="games/tabletop games"/>
    <n v="460"/>
    <n v="12"/>
    <x v="6"/>
    <s v="tabletop games"/>
  </r>
  <r>
    <n v="11323"/>
    <x v="0"/>
    <x v="0"/>
    <s v="USD"/>
    <n v="1462661451"/>
    <n v="1460069451"/>
    <b v="0"/>
    <n v="271"/>
    <b v="1"/>
    <s v="games/tabletop games"/>
    <n v="287"/>
    <n v="42"/>
    <x v="6"/>
    <s v="tabletop games"/>
  </r>
  <r>
    <n v="1069"/>
    <x v="0"/>
    <x v="1"/>
    <s v="GBP"/>
    <n v="1479811846"/>
    <n v="1478602246"/>
    <b v="0"/>
    <n v="50"/>
    <b v="1"/>
    <s v="games/tabletop games"/>
    <n v="223"/>
    <n v="21"/>
    <x v="6"/>
    <s v="tabletop games"/>
  </r>
  <r>
    <n v="15903.5"/>
    <x v="0"/>
    <x v="1"/>
    <s v="GBP"/>
    <n v="1466377200"/>
    <n v="1463351329"/>
    <b v="0"/>
    <n v="169"/>
    <b v="1"/>
    <s v="games/tabletop games"/>
    <n v="636"/>
    <n v="94"/>
    <x v="6"/>
    <s v="tabletop games"/>
  </r>
  <r>
    <n v="3223"/>
    <x v="0"/>
    <x v="0"/>
    <s v="USD"/>
    <n v="1434045687"/>
    <n v="1431453687"/>
    <b v="0"/>
    <n v="205"/>
    <b v="1"/>
    <s v="games/tabletop games"/>
    <n v="147"/>
    <n v="16"/>
    <x v="6"/>
    <s v="tabletop games"/>
  </r>
  <r>
    <n v="18671"/>
    <x v="0"/>
    <x v="1"/>
    <s v="GBP"/>
    <n v="1481224736"/>
    <n v="1480360736"/>
    <b v="0"/>
    <n v="206"/>
    <b v="1"/>
    <s v="games/tabletop games"/>
    <n v="1867"/>
    <n v="91"/>
    <x v="6"/>
    <s v="tabletop games"/>
  </r>
  <r>
    <n v="8173"/>
    <x v="0"/>
    <x v="0"/>
    <s v="USD"/>
    <n v="1395876250"/>
    <n v="1393287850"/>
    <b v="0"/>
    <n v="84"/>
    <b v="1"/>
    <s v="games/tabletop games"/>
    <n v="327"/>
    <n v="97"/>
    <x v="6"/>
    <s v="tabletop games"/>
  </r>
  <r>
    <n v="7795"/>
    <x v="0"/>
    <x v="2"/>
    <s v="AUD"/>
    <n v="1487093020"/>
    <n v="1485278620"/>
    <b v="0"/>
    <n v="210"/>
    <b v="1"/>
    <s v="games/tabletop games"/>
    <n v="780"/>
    <n v="37"/>
    <x v="6"/>
    <s v="tabletop games"/>
  </r>
  <r>
    <n v="5087"/>
    <x v="0"/>
    <x v="0"/>
    <s v="USD"/>
    <n v="1416268800"/>
    <n v="1413295358"/>
    <b v="0"/>
    <n v="181"/>
    <b v="1"/>
    <s v="games/tabletop games"/>
    <n v="154"/>
    <n v="28"/>
    <x v="6"/>
    <s v="tabletop games"/>
  </r>
  <r>
    <n v="8666"/>
    <x v="0"/>
    <x v="11"/>
    <s v="SEK"/>
    <n v="1422734313"/>
    <n v="1420919913"/>
    <b v="0"/>
    <n v="60"/>
    <b v="1"/>
    <s v="games/tabletop games"/>
    <n v="116"/>
    <n v="144"/>
    <x v="6"/>
    <s v="tabletop games"/>
  </r>
  <r>
    <n v="10802"/>
    <x v="0"/>
    <x v="0"/>
    <s v="USD"/>
    <n v="1463972400"/>
    <n v="1462543114"/>
    <b v="0"/>
    <n v="445"/>
    <b v="1"/>
    <s v="games/tabletop games"/>
    <n v="180"/>
    <n v="24"/>
    <x v="6"/>
    <s v="tabletop games"/>
  </r>
  <r>
    <n v="597"/>
    <x v="0"/>
    <x v="1"/>
    <s v="GBP"/>
    <n v="1479846507"/>
    <n v="1479241707"/>
    <b v="0"/>
    <n v="17"/>
    <b v="1"/>
    <s v="games/tabletop games"/>
    <n v="299"/>
    <n v="35"/>
    <x v="6"/>
    <s v="tabletop games"/>
  </r>
  <r>
    <n v="4804"/>
    <x v="0"/>
    <x v="0"/>
    <s v="USD"/>
    <n v="1461722400"/>
    <n v="1460235592"/>
    <b v="0"/>
    <n v="194"/>
    <b v="1"/>
    <s v="games/tabletop games"/>
    <n v="320"/>
    <n v="25"/>
    <x v="6"/>
    <s v="tabletop games"/>
  </r>
  <r>
    <n v="76105"/>
    <x v="0"/>
    <x v="0"/>
    <s v="USD"/>
    <n v="1419123600"/>
    <n v="1416945297"/>
    <b v="0"/>
    <n v="404"/>
    <b v="1"/>
    <s v="games/tabletop games"/>
    <n v="381"/>
    <n v="188"/>
    <x v="6"/>
    <s v="tabletop games"/>
  </r>
  <r>
    <n v="28728"/>
    <x v="0"/>
    <x v="0"/>
    <s v="USD"/>
    <n v="1489283915"/>
    <n v="1486691915"/>
    <b v="0"/>
    <n v="194"/>
    <b v="1"/>
    <s v="games/tabletop games"/>
    <n v="103"/>
    <n v="148"/>
    <x v="6"/>
    <s v="tabletop games"/>
  </r>
  <r>
    <n v="45041"/>
    <x v="0"/>
    <x v="0"/>
    <s v="USD"/>
    <n v="1488862800"/>
    <n v="1486745663"/>
    <b v="0"/>
    <n v="902"/>
    <b v="1"/>
    <s v="games/tabletop games"/>
    <n v="1802"/>
    <n v="50"/>
    <x v="6"/>
    <s v="tabletop games"/>
  </r>
  <r>
    <n v="180062"/>
    <x v="0"/>
    <x v="0"/>
    <s v="USD"/>
    <n v="1484085540"/>
    <n v="1482353513"/>
    <b v="0"/>
    <n v="1670"/>
    <b v="1"/>
    <s v="games/tabletop games"/>
    <n v="720"/>
    <n v="108"/>
    <x v="6"/>
    <s v="tabletop games"/>
  </r>
  <r>
    <n v="56618"/>
    <x v="0"/>
    <x v="0"/>
    <s v="USD"/>
    <n v="1481328004"/>
    <n v="1478736004"/>
    <b v="0"/>
    <n v="1328"/>
    <b v="1"/>
    <s v="games/tabletop games"/>
    <n v="283"/>
    <n v="43"/>
    <x v="6"/>
    <s v="tabletop games"/>
  </r>
  <r>
    <n v="13566"/>
    <x v="0"/>
    <x v="0"/>
    <s v="USD"/>
    <n v="1449506836"/>
    <n v="1446914836"/>
    <b v="0"/>
    <n v="944"/>
    <b v="1"/>
    <s v="games/tabletop games"/>
    <n v="1357"/>
    <n v="14"/>
    <x v="6"/>
    <s v="tabletop games"/>
  </r>
  <r>
    <n v="5509"/>
    <x v="0"/>
    <x v="5"/>
    <s v="CAD"/>
    <n v="1489320642"/>
    <n v="1487164242"/>
    <b v="0"/>
    <n v="147"/>
    <b v="1"/>
    <s v="games/tabletop games"/>
    <n v="220"/>
    <n v="37"/>
    <x v="6"/>
    <s v="tabletop games"/>
  </r>
  <r>
    <n v="2990"/>
    <x v="0"/>
    <x v="0"/>
    <s v="USD"/>
    <n v="1393156857"/>
    <n v="1390564857"/>
    <b v="0"/>
    <n v="99"/>
    <b v="1"/>
    <s v="games/tabletop games"/>
    <n v="120"/>
    <n v="30"/>
    <x v="6"/>
    <s v="tabletop games"/>
  </r>
  <r>
    <n v="2650.5"/>
    <x v="0"/>
    <x v="1"/>
    <s v="GBP"/>
    <n v="1419259679"/>
    <n v="1416667679"/>
    <b v="0"/>
    <n v="79"/>
    <b v="1"/>
    <s v="games/tabletop games"/>
    <n v="408"/>
    <n v="34"/>
    <x v="6"/>
    <s v="tabletop games"/>
  </r>
  <r>
    <n v="4856"/>
    <x v="0"/>
    <x v="0"/>
    <s v="USD"/>
    <n v="1388936289"/>
    <n v="1386344289"/>
    <b v="0"/>
    <n v="75"/>
    <b v="1"/>
    <s v="games/tabletop games"/>
    <n v="106"/>
    <n v="65"/>
    <x v="6"/>
    <s v="tabletop games"/>
  </r>
  <r>
    <n v="11992"/>
    <x v="0"/>
    <x v="0"/>
    <s v="USD"/>
    <n v="1330359423"/>
    <n v="1327767423"/>
    <b v="0"/>
    <n v="207"/>
    <b v="1"/>
    <s v="games/tabletop games"/>
    <n v="141"/>
    <n v="58"/>
    <x v="6"/>
    <s v="tabletop games"/>
  </r>
  <r>
    <n v="5414"/>
    <x v="0"/>
    <x v="13"/>
    <s v="EUR"/>
    <n v="1451861940"/>
    <n v="1448902867"/>
    <b v="0"/>
    <n v="102"/>
    <b v="1"/>
    <s v="games/tabletop games"/>
    <n v="271"/>
    <n v="53"/>
    <x v="6"/>
    <s v="tabletop games"/>
  </r>
  <r>
    <n v="1538"/>
    <x v="0"/>
    <x v="0"/>
    <s v="USD"/>
    <n v="1423022400"/>
    <n v="1421436099"/>
    <b v="0"/>
    <n v="32"/>
    <b v="1"/>
    <s v="games/tabletop games"/>
    <n v="154"/>
    <n v="48"/>
    <x v="6"/>
    <s v="tabletop games"/>
  </r>
  <r>
    <n v="39550.5"/>
    <x v="0"/>
    <x v="0"/>
    <s v="USD"/>
    <n v="1442501991"/>
    <n v="1439909991"/>
    <b v="0"/>
    <n v="480"/>
    <b v="1"/>
    <s v="games/tabletop games"/>
    <n v="404"/>
    <n v="82"/>
    <x v="6"/>
    <s v="tabletop games"/>
  </r>
  <r>
    <n v="555"/>
    <x v="0"/>
    <x v="0"/>
    <s v="USD"/>
    <n v="1311576600"/>
    <n v="1306219897"/>
    <b v="0"/>
    <n v="11"/>
    <b v="1"/>
    <s v="music/rock"/>
    <n v="185"/>
    <n v="50"/>
    <x v="4"/>
    <s v="rock"/>
  </r>
  <r>
    <n v="1390"/>
    <x v="0"/>
    <x v="0"/>
    <s v="USD"/>
    <n v="1452744686"/>
    <n v="1447560686"/>
    <b v="0"/>
    <n v="12"/>
    <b v="1"/>
    <s v="music/rock"/>
    <n v="185"/>
    <n v="116"/>
    <x v="4"/>
    <s v="rock"/>
  </r>
  <r>
    <n v="3025.66"/>
    <x v="0"/>
    <x v="0"/>
    <s v="USD"/>
    <n v="1336528804"/>
    <n v="1331348404"/>
    <b v="0"/>
    <n v="48"/>
    <b v="1"/>
    <s v="music/rock"/>
    <n v="101"/>
    <n v="63"/>
    <x v="4"/>
    <s v="rock"/>
  </r>
  <r>
    <n v="6373.27"/>
    <x v="0"/>
    <x v="0"/>
    <s v="USD"/>
    <n v="1299902400"/>
    <n v="1297451245"/>
    <b v="0"/>
    <n v="59"/>
    <b v="1"/>
    <s v="music/rock"/>
    <n v="106"/>
    <n v="108"/>
    <x v="4"/>
    <s v="rock"/>
  </r>
  <r>
    <n v="3641"/>
    <x v="0"/>
    <x v="0"/>
    <s v="USD"/>
    <n v="1340944043"/>
    <n v="1338352043"/>
    <b v="0"/>
    <n v="79"/>
    <b v="1"/>
    <s v="music/rock"/>
    <n v="121"/>
    <n v="46"/>
    <x v="4"/>
    <s v="rock"/>
  </r>
  <r>
    <n v="1501"/>
    <x v="0"/>
    <x v="0"/>
    <s v="USD"/>
    <n v="1378439940"/>
    <n v="1376003254"/>
    <b v="0"/>
    <n v="14"/>
    <b v="1"/>
    <s v="music/rock"/>
    <n v="100"/>
    <n v="107"/>
    <x v="4"/>
    <s v="rock"/>
  </r>
  <r>
    <n v="5398.99"/>
    <x v="0"/>
    <x v="0"/>
    <s v="USD"/>
    <n v="1403539260"/>
    <n v="1401724860"/>
    <b v="0"/>
    <n v="106"/>
    <b v="1"/>
    <s v="music/rock"/>
    <n v="120"/>
    <n v="51"/>
    <x v="4"/>
    <s v="rock"/>
  </r>
  <r>
    <n v="1001"/>
    <x v="0"/>
    <x v="0"/>
    <s v="USD"/>
    <n v="1340733600"/>
    <n v="1339098689"/>
    <b v="0"/>
    <n v="25"/>
    <b v="1"/>
    <s v="music/rock"/>
    <n v="100"/>
    <n v="40"/>
    <x v="4"/>
    <s v="rock"/>
  </r>
  <r>
    <n v="1611"/>
    <x v="0"/>
    <x v="0"/>
    <s v="USD"/>
    <n v="1386372120"/>
    <n v="1382659060"/>
    <b v="0"/>
    <n v="25"/>
    <b v="1"/>
    <s v="music/rock"/>
    <n v="107"/>
    <n v="64"/>
    <x v="4"/>
    <s v="rock"/>
  </r>
  <r>
    <n v="1561"/>
    <x v="0"/>
    <x v="0"/>
    <s v="USD"/>
    <n v="1259686800"/>
    <n v="1252908330"/>
    <b v="0"/>
    <n v="29"/>
    <b v="1"/>
    <s v="music/rock"/>
    <n v="104"/>
    <n v="54"/>
    <x v="4"/>
    <s v="rock"/>
  </r>
  <r>
    <n v="4320"/>
    <x v="0"/>
    <x v="0"/>
    <s v="USD"/>
    <n v="1335153600"/>
    <n v="1332199618"/>
    <b v="0"/>
    <n v="43"/>
    <b v="1"/>
    <s v="music/rock"/>
    <n v="173"/>
    <n v="100"/>
    <x v="4"/>
    <s v="rock"/>
  </r>
  <r>
    <n v="2145.0100000000002"/>
    <x v="0"/>
    <x v="0"/>
    <s v="USD"/>
    <n v="1334767476"/>
    <n v="1332175476"/>
    <b v="0"/>
    <n v="46"/>
    <b v="1"/>
    <s v="music/rock"/>
    <n v="107"/>
    <n v="47"/>
    <x v="4"/>
    <s v="rock"/>
  </r>
  <r>
    <n v="920"/>
    <x v="0"/>
    <x v="0"/>
    <s v="USD"/>
    <n v="1348545540"/>
    <n v="1346345999"/>
    <b v="0"/>
    <n v="27"/>
    <b v="1"/>
    <s v="music/rock"/>
    <n v="108"/>
    <n v="34"/>
    <x v="4"/>
    <s v="rock"/>
  </r>
  <r>
    <n v="7304.04"/>
    <x v="0"/>
    <x v="0"/>
    <s v="USD"/>
    <n v="1358702480"/>
    <n v="1356110480"/>
    <b v="0"/>
    <n v="112"/>
    <b v="1"/>
    <s v="music/rock"/>
    <n v="146"/>
    <n v="65"/>
    <x v="4"/>
    <s v="rock"/>
  </r>
  <r>
    <n v="1503"/>
    <x v="0"/>
    <x v="0"/>
    <s v="USD"/>
    <n v="1359240856"/>
    <n v="1356648856"/>
    <b v="0"/>
    <n v="34"/>
    <b v="1"/>
    <s v="music/rock"/>
    <n v="125"/>
    <n v="44"/>
    <x v="4"/>
    <s v="rock"/>
  </r>
  <r>
    <n v="10435"/>
    <x v="0"/>
    <x v="0"/>
    <s v="USD"/>
    <n v="1330018426"/>
    <n v="1326994426"/>
    <b v="0"/>
    <n v="145"/>
    <b v="1"/>
    <s v="music/rock"/>
    <n v="149"/>
    <n v="72"/>
    <x v="4"/>
    <s v="rock"/>
  </r>
  <r>
    <n v="1006"/>
    <x v="0"/>
    <x v="0"/>
    <s v="USD"/>
    <n v="1331697540"/>
    <n v="1328749249"/>
    <b v="0"/>
    <n v="19"/>
    <b v="1"/>
    <s v="music/rock"/>
    <n v="101"/>
    <n v="53"/>
    <x v="4"/>
    <s v="rock"/>
  </r>
  <r>
    <n v="31522"/>
    <x v="0"/>
    <x v="0"/>
    <s v="USD"/>
    <n v="1395861033"/>
    <n v="1393272633"/>
    <b v="0"/>
    <n v="288"/>
    <b v="1"/>
    <s v="music/rock"/>
    <n v="105"/>
    <n v="109"/>
    <x v="4"/>
    <s v="rock"/>
  </r>
  <r>
    <n v="1050.5"/>
    <x v="0"/>
    <x v="0"/>
    <s v="USD"/>
    <n v="1296953209"/>
    <n v="1295657209"/>
    <b v="0"/>
    <n v="14"/>
    <b v="1"/>
    <s v="music/rock"/>
    <n v="350"/>
    <n v="75"/>
    <x v="4"/>
    <s v="rock"/>
  </r>
  <r>
    <n v="810"/>
    <x v="0"/>
    <x v="0"/>
    <s v="USD"/>
    <n v="1340904416"/>
    <n v="1339694816"/>
    <b v="0"/>
    <n v="7"/>
    <b v="1"/>
    <s v="music/rock"/>
    <n v="101"/>
    <n v="116"/>
    <x v="4"/>
    <s v="rock"/>
  </r>
  <r>
    <n v="6680.22"/>
    <x v="0"/>
    <x v="0"/>
    <s v="USD"/>
    <n v="1371785496"/>
    <n v="1369193496"/>
    <b v="1"/>
    <n v="211"/>
    <b v="1"/>
    <s v="music/indie rock"/>
    <n v="134"/>
    <n v="32"/>
    <x v="4"/>
    <s v="indie rock"/>
  </r>
  <r>
    <n v="3925"/>
    <x v="0"/>
    <x v="0"/>
    <s v="USD"/>
    <n v="1388473200"/>
    <n v="1385585434"/>
    <b v="1"/>
    <n v="85"/>
    <b v="1"/>
    <s v="music/indie rock"/>
    <n v="171"/>
    <n v="46"/>
    <x v="4"/>
    <s v="indie rock"/>
  </r>
  <r>
    <n v="7053.61"/>
    <x v="0"/>
    <x v="0"/>
    <s v="USD"/>
    <n v="1323747596"/>
    <n v="1320287996"/>
    <b v="1"/>
    <n v="103"/>
    <b v="1"/>
    <s v="music/indie rock"/>
    <n v="109"/>
    <n v="68"/>
    <x v="4"/>
    <s v="indie rock"/>
  </r>
  <r>
    <n v="6042.02"/>
    <x v="0"/>
    <x v="0"/>
    <s v="USD"/>
    <n v="1293857940"/>
    <n v="1290281691"/>
    <b v="1"/>
    <n v="113"/>
    <b v="1"/>
    <s v="music/indie rock"/>
    <n v="101"/>
    <n v="53"/>
    <x v="4"/>
    <s v="indie rock"/>
  </r>
  <r>
    <n v="18221"/>
    <x v="0"/>
    <x v="0"/>
    <s v="USD"/>
    <n v="1407520800"/>
    <n v="1405356072"/>
    <b v="1"/>
    <n v="167"/>
    <b v="1"/>
    <s v="music/indie rock"/>
    <n v="101"/>
    <n v="109"/>
    <x v="4"/>
    <s v="indie rock"/>
  </r>
  <r>
    <n v="3736.55"/>
    <x v="0"/>
    <x v="0"/>
    <s v="USD"/>
    <n v="1331352129"/>
    <n v="1328760129"/>
    <b v="1"/>
    <n v="73"/>
    <b v="1"/>
    <s v="music/indie rock"/>
    <n v="107"/>
    <n v="51"/>
    <x v="4"/>
    <s v="indie rock"/>
  </r>
  <r>
    <n v="2095.2600000000002"/>
    <x v="0"/>
    <x v="0"/>
    <s v="USD"/>
    <n v="1336245328"/>
    <n v="1333653333"/>
    <b v="1"/>
    <n v="75"/>
    <b v="1"/>
    <s v="music/indie rock"/>
    <n v="107"/>
    <n v="28"/>
    <x v="4"/>
    <s v="indie rock"/>
  </r>
  <r>
    <n v="50653.11"/>
    <x v="0"/>
    <x v="0"/>
    <s v="USD"/>
    <n v="1409274000"/>
    <n v="1406847996"/>
    <b v="1"/>
    <n v="614"/>
    <b v="1"/>
    <s v="music/indie rock"/>
    <n v="101"/>
    <n v="82"/>
    <x v="4"/>
    <s v="indie rock"/>
  </r>
  <r>
    <n v="6400.47"/>
    <x v="0"/>
    <x v="0"/>
    <s v="USD"/>
    <n v="1362872537"/>
    <n v="1359848537"/>
    <b v="1"/>
    <n v="107"/>
    <b v="1"/>
    <s v="music/indie rock"/>
    <n v="107"/>
    <n v="60"/>
    <x v="4"/>
    <s v="indie rock"/>
  </r>
  <r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</r>
  <r>
    <n v="9370"/>
    <x v="0"/>
    <x v="0"/>
    <s v="USD"/>
    <n v="1399421189"/>
    <n v="1396829189"/>
    <b v="1"/>
    <n v="104"/>
    <b v="1"/>
    <s v="music/indie rock"/>
    <n v="104"/>
    <n v="90"/>
    <x v="4"/>
    <s v="indie rock"/>
  </r>
  <r>
    <n v="3236"/>
    <x v="0"/>
    <x v="0"/>
    <s v="USD"/>
    <n v="1397862000"/>
    <n v="1395155478"/>
    <b v="1"/>
    <n v="79"/>
    <b v="1"/>
    <s v="music/indie rock"/>
    <n v="108"/>
    <n v="41"/>
    <x v="4"/>
    <s v="indie rock"/>
  </r>
  <r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1883.64"/>
    <x v="0"/>
    <x v="0"/>
    <s v="USD"/>
    <n v="1339074857"/>
    <n v="1336482857"/>
    <b v="1"/>
    <n v="50"/>
    <b v="1"/>
    <s v="music/indie rock"/>
    <n v="157"/>
    <n v="38"/>
    <x v="4"/>
    <s v="indie rock"/>
  </r>
  <r>
    <n v="2565"/>
    <x v="0"/>
    <x v="0"/>
    <s v="USD"/>
    <n v="1336238743"/>
    <n v="1333646743"/>
    <b v="1"/>
    <n v="64"/>
    <b v="1"/>
    <s v="music/indie rock"/>
    <n v="103"/>
    <n v="40"/>
    <x v="4"/>
    <s v="indie rock"/>
  </r>
  <r>
    <n v="15606.4"/>
    <x v="0"/>
    <x v="0"/>
    <s v="USD"/>
    <n v="1260383040"/>
    <n v="1253726650"/>
    <b v="1"/>
    <n v="200"/>
    <b v="1"/>
    <s v="music/indie rock"/>
    <n v="104"/>
    <n v="78"/>
    <x v="4"/>
    <s v="indie rock"/>
  </r>
  <r>
    <n v="416"/>
    <x v="0"/>
    <x v="0"/>
    <s v="USD"/>
    <n v="1266210000"/>
    <n v="1263474049"/>
    <b v="1"/>
    <n v="22"/>
    <b v="1"/>
    <s v="music/indie rock"/>
    <n v="104"/>
    <n v="19"/>
    <x v="4"/>
    <s v="indie rock"/>
  </r>
  <r>
    <n v="6053"/>
    <x v="0"/>
    <x v="0"/>
    <s v="USD"/>
    <n v="1253937540"/>
    <n v="1251214014"/>
    <b v="1"/>
    <n v="163"/>
    <b v="1"/>
    <s v="music/indie rock"/>
    <n v="121"/>
    <n v="37"/>
    <x v="4"/>
    <s v="indie rock"/>
  </r>
  <r>
    <n v="3231"/>
    <x v="0"/>
    <x v="0"/>
    <s v="USD"/>
    <n v="1387072685"/>
    <n v="1384480685"/>
    <b v="1"/>
    <n v="77"/>
    <b v="1"/>
    <s v="music/indie rock"/>
    <n v="108"/>
    <n v="42"/>
    <x v="4"/>
    <s v="indie rock"/>
  </r>
  <r>
    <n v="5433"/>
    <x v="0"/>
    <x v="0"/>
    <s v="USD"/>
    <n v="1396463800"/>
    <n v="1393443400"/>
    <b v="1"/>
    <n v="89"/>
    <b v="1"/>
    <s v="music/indie rock"/>
    <n v="109"/>
    <n v="61"/>
    <x v="4"/>
    <s v="indie rock"/>
  </r>
  <r>
    <n v="4130"/>
    <x v="3"/>
    <x v="15"/>
    <s v="EUR"/>
    <n v="1491282901"/>
    <n v="1488694501"/>
    <b v="0"/>
    <n v="64"/>
    <b v="0"/>
    <s v="food/small batch"/>
    <n v="39"/>
    <n v="65"/>
    <x v="7"/>
    <s v="small batch"/>
  </r>
  <r>
    <n v="85"/>
    <x v="3"/>
    <x v="0"/>
    <s v="USD"/>
    <n v="1491769769"/>
    <n v="1489181369"/>
    <b v="0"/>
    <n v="4"/>
    <b v="0"/>
    <s v="food/small batch"/>
    <n v="3"/>
    <n v="21"/>
    <x v="7"/>
    <s v="small batch"/>
  </r>
  <r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1555"/>
    <x v="3"/>
    <x v="1"/>
    <s v="GBP"/>
    <n v="1490559285"/>
    <n v="1487970885"/>
    <b v="0"/>
    <n v="61"/>
    <b v="0"/>
    <s v="food/small batch"/>
    <n v="21"/>
    <n v="25"/>
    <x v="7"/>
    <s v="small batch"/>
  </r>
  <r>
    <n v="80"/>
    <x v="3"/>
    <x v="0"/>
    <s v="USD"/>
    <n v="1490830331"/>
    <n v="1488241931"/>
    <b v="0"/>
    <n v="7"/>
    <b v="0"/>
    <s v="food/small batch"/>
    <n v="8"/>
    <n v="11"/>
    <x v="7"/>
    <s v="small batch"/>
  </r>
  <r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26"/>
    <n v="55"/>
    <x v="7"/>
    <s v="small batch"/>
  </r>
  <r>
    <n v="25445"/>
    <x v="0"/>
    <x v="0"/>
    <s v="USD"/>
    <n v="1434307537"/>
    <n v="1431715537"/>
    <b v="1"/>
    <n v="537"/>
    <b v="1"/>
    <s v="food/small batch"/>
    <n v="254"/>
    <n v="47"/>
    <x v="7"/>
    <s v="small batch"/>
  </r>
  <r>
    <n v="26480"/>
    <x v="0"/>
    <x v="0"/>
    <s v="USD"/>
    <n v="1405609146"/>
    <n v="1403017146"/>
    <b v="1"/>
    <n v="125"/>
    <b v="1"/>
    <s v="food/small batch"/>
    <n v="106"/>
    <n v="212"/>
    <x v="7"/>
    <s v="small batch"/>
  </r>
  <r>
    <n v="35848"/>
    <x v="0"/>
    <x v="0"/>
    <s v="USD"/>
    <n v="1451001600"/>
    <n v="1448400943"/>
    <b v="1"/>
    <n v="163"/>
    <b v="1"/>
    <s v="food/small batch"/>
    <n v="102"/>
    <n v="220"/>
    <x v="7"/>
    <s v="small batch"/>
  </r>
  <r>
    <n v="11545.1"/>
    <x v="0"/>
    <x v="0"/>
    <s v="USD"/>
    <n v="1408320490"/>
    <n v="1405728490"/>
    <b v="1"/>
    <n v="283"/>
    <b v="1"/>
    <s v="food/small batch"/>
    <n v="144"/>
    <n v="41"/>
    <x v="7"/>
    <s v="small batch"/>
  </r>
  <r>
    <n v="26577"/>
    <x v="0"/>
    <x v="0"/>
    <s v="USD"/>
    <n v="1423235071"/>
    <n v="1420643071"/>
    <b v="1"/>
    <n v="352"/>
    <b v="1"/>
    <s v="food/small batch"/>
    <n v="106"/>
    <n v="76"/>
    <x v="7"/>
    <s v="small batch"/>
  </r>
  <r>
    <n v="1273"/>
    <x v="0"/>
    <x v="0"/>
    <s v="USD"/>
    <n v="1401385800"/>
    <n v="1399563390"/>
    <b v="1"/>
    <n v="94"/>
    <b v="1"/>
    <s v="food/small batch"/>
    <n v="212"/>
    <n v="14"/>
    <x v="7"/>
    <s v="small batch"/>
  </r>
  <r>
    <n v="4078"/>
    <x v="0"/>
    <x v="0"/>
    <s v="USD"/>
    <n v="1415208840"/>
    <n v="1412611498"/>
    <b v="1"/>
    <n v="67"/>
    <b v="1"/>
    <s v="food/small batch"/>
    <n v="102"/>
    <n v="61"/>
    <x v="7"/>
    <s v="small batch"/>
  </r>
  <r>
    <n v="25568"/>
    <x v="0"/>
    <x v="0"/>
    <s v="USD"/>
    <n v="1402494243"/>
    <n v="1399902243"/>
    <b v="1"/>
    <n v="221"/>
    <b v="1"/>
    <s v="food/small batch"/>
    <n v="102"/>
    <n v="116"/>
    <x v="7"/>
    <s v="small batch"/>
  </r>
  <r>
    <n v="104146.51"/>
    <x v="0"/>
    <x v="0"/>
    <s v="USD"/>
    <n v="1394316695"/>
    <n v="1390860695"/>
    <b v="1"/>
    <n v="2165"/>
    <b v="1"/>
    <s v="food/small batch"/>
    <n v="521"/>
    <n v="48"/>
    <x v="7"/>
    <s v="small batch"/>
  </r>
  <r>
    <n v="13279"/>
    <x v="0"/>
    <x v="0"/>
    <s v="USD"/>
    <n v="1403796143"/>
    <n v="1401204143"/>
    <b v="1"/>
    <n v="179"/>
    <b v="1"/>
    <s v="food/small batch"/>
    <n v="111"/>
    <n v="74"/>
    <x v="7"/>
    <s v="small batch"/>
  </r>
  <r>
    <n v="15171.5"/>
    <x v="0"/>
    <x v="0"/>
    <s v="USD"/>
    <n v="1404077484"/>
    <n v="1401485484"/>
    <b v="1"/>
    <n v="123"/>
    <b v="1"/>
    <s v="food/small batch"/>
    <n v="101"/>
    <n v="123"/>
    <x v="7"/>
    <s v="small batch"/>
  </r>
  <r>
    <n v="73552"/>
    <x v="0"/>
    <x v="0"/>
    <s v="USD"/>
    <n v="1482134340"/>
    <n v="1479496309"/>
    <b v="1"/>
    <n v="1104"/>
    <b v="1"/>
    <s v="food/small batch"/>
    <n v="294"/>
    <n v="67"/>
    <x v="7"/>
    <s v="small batch"/>
  </r>
  <r>
    <n v="42311"/>
    <x v="0"/>
    <x v="0"/>
    <s v="USD"/>
    <n v="1477841138"/>
    <n v="1475249138"/>
    <b v="1"/>
    <n v="403"/>
    <b v="1"/>
    <s v="food/small batch"/>
    <n v="106"/>
    <n v="105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3"/>
    <n v="300"/>
    <x v="2"/>
    <s v="web"/>
  </r>
  <r>
    <n v="1"/>
    <x v="1"/>
    <x v="5"/>
    <s v="CAD"/>
    <n v="1466789269"/>
    <n v="1464197269"/>
    <b v="0"/>
    <n v="1"/>
    <b v="0"/>
    <s v="technology/web"/>
    <n v="0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0"/>
    <n v="13"/>
    <x v="2"/>
    <s v="web"/>
  </r>
  <r>
    <n v="15"/>
    <x v="1"/>
    <x v="0"/>
    <s v="USD"/>
    <n v="1472135676"/>
    <n v="1469543676"/>
    <b v="0"/>
    <n v="1"/>
    <b v="0"/>
    <s v="technology/web"/>
    <n v="2"/>
    <n v="15"/>
    <x v="2"/>
    <s v="web"/>
  </r>
  <r>
    <n v="270"/>
    <x v="1"/>
    <x v="0"/>
    <s v="USD"/>
    <n v="1456006938"/>
    <n v="1450822938"/>
    <b v="0"/>
    <n v="5"/>
    <b v="0"/>
    <s v="technology/web"/>
    <n v="0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1"/>
    <n v="15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0"/>
    <n v="25"/>
    <x v="2"/>
    <s v="web"/>
  </r>
  <r>
    <n v="55"/>
    <x v="1"/>
    <x v="2"/>
    <s v="AUD"/>
    <n v="1430604136"/>
    <n v="1428012136"/>
    <b v="0"/>
    <n v="2"/>
    <b v="0"/>
    <s v="technology/web"/>
    <n v="1"/>
    <n v="28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15"/>
    <n v="367"/>
    <x v="2"/>
    <s v="web"/>
  </r>
  <r>
    <n v="2"/>
    <x v="1"/>
    <x v="5"/>
    <s v="CAD"/>
    <n v="1454864280"/>
    <n v="1452272280"/>
    <b v="0"/>
    <n v="1"/>
    <b v="0"/>
    <s v="technology/web"/>
    <n v="0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29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11"/>
    <n v="97"/>
    <x v="2"/>
    <s v="web"/>
  </r>
  <r>
    <n v="670"/>
    <x v="1"/>
    <x v="0"/>
    <s v="USD"/>
    <n v="1461622616"/>
    <n v="1456442216"/>
    <b v="0"/>
    <n v="14"/>
    <b v="0"/>
    <s v="technology/web"/>
    <n v="1"/>
    <n v="48"/>
    <x v="2"/>
    <s v="web"/>
  </r>
  <r>
    <n v="100"/>
    <x v="1"/>
    <x v="0"/>
    <s v="USD"/>
    <n v="1429028365"/>
    <n v="1425143965"/>
    <b v="0"/>
    <n v="2"/>
    <b v="0"/>
    <s v="technology/web"/>
    <n v="0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0"/>
    <n v="21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"/>
    <n v="30"/>
    <x v="2"/>
    <s v="web"/>
  </r>
  <r>
    <n v="50"/>
    <x v="1"/>
    <x v="11"/>
    <s v="SEK"/>
    <n v="1440863624"/>
    <n v="1438271624"/>
    <b v="0"/>
    <n v="1"/>
    <b v="0"/>
    <s v="technology/web"/>
    <n v="0"/>
    <n v="50"/>
    <x v="2"/>
    <s v="web"/>
  </r>
  <r>
    <n v="10"/>
    <x v="1"/>
    <x v="0"/>
    <s v="USD"/>
    <n v="1423772060"/>
    <n v="1421180060"/>
    <b v="0"/>
    <n v="1"/>
    <b v="0"/>
    <s v="technology/web"/>
    <n v="0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11"/>
    <n v="82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0"/>
    <n v="18"/>
    <x v="2"/>
    <s v="web"/>
  </r>
  <r>
    <n v="1571"/>
    <x v="1"/>
    <x v="0"/>
    <s v="USD"/>
    <n v="1428704848"/>
    <n v="1426112848"/>
    <b v="0"/>
    <n v="7"/>
    <b v="0"/>
    <s v="technology/web"/>
    <n v="2"/>
    <n v="224"/>
    <x v="2"/>
    <s v="web"/>
  </r>
  <r>
    <n v="75"/>
    <x v="1"/>
    <x v="0"/>
    <s v="USD"/>
    <n v="1438662603"/>
    <n v="1436502603"/>
    <b v="0"/>
    <n v="2"/>
    <b v="0"/>
    <s v="technology/web"/>
    <n v="3"/>
    <n v="38"/>
    <x v="2"/>
    <s v="web"/>
  </r>
  <r>
    <n v="435"/>
    <x v="1"/>
    <x v="4"/>
    <s v="NZD"/>
    <n v="1424568107"/>
    <n v="1421976107"/>
    <b v="0"/>
    <n v="3"/>
    <b v="0"/>
    <s v="technology/web"/>
    <n v="4"/>
    <n v="145"/>
    <x v="2"/>
    <s v="web"/>
  </r>
  <r>
    <n v="8"/>
    <x v="1"/>
    <x v="0"/>
    <s v="USD"/>
    <n v="1415932643"/>
    <n v="1413337043"/>
    <b v="0"/>
    <n v="8"/>
    <b v="0"/>
    <s v="technology/web"/>
    <n v="1"/>
    <n v="1"/>
    <x v="2"/>
    <s v="web"/>
  </r>
  <r>
    <n v="788"/>
    <x v="1"/>
    <x v="0"/>
    <s v="USD"/>
    <n v="1438793432"/>
    <n v="1436201432"/>
    <b v="0"/>
    <n v="7"/>
    <b v="0"/>
    <s v="technology/web"/>
    <n v="1"/>
    <n v="113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1"/>
    <n v="342"/>
    <x v="2"/>
    <s v="web"/>
  </r>
  <r>
    <n v="463"/>
    <x v="1"/>
    <x v="0"/>
    <s v="USD"/>
    <n v="1421350140"/>
    <n v="1418761759"/>
    <b v="0"/>
    <n v="8"/>
    <b v="0"/>
    <s v="technology/web"/>
    <n v="1"/>
    <n v="58"/>
    <x v="2"/>
    <s v="web"/>
  </r>
  <r>
    <n v="30"/>
    <x v="1"/>
    <x v="6"/>
    <s v="EUR"/>
    <n v="1437861540"/>
    <n v="1435160452"/>
    <b v="0"/>
    <n v="1"/>
    <b v="0"/>
    <s v="technology/web"/>
    <n v="0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0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0"/>
    <n v="50"/>
    <x v="2"/>
    <s v="web"/>
  </r>
  <r>
    <n v="3"/>
    <x v="1"/>
    <x v="17"/>
    <s v="EUR"/>
    <n v="1424940093"/>
    <n v="1422348093"/>
    <b v="0"/>
    <n v="2"/>
    <b v="0"/>
    <s v="technology/web"/>
    <n v="0"/>
    <n v="2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0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1"/>
    <n v="22"/>
    <x v="7"/>
    <s v="food trucks"/>
  </r>
  <r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02"/>
    <x v="2"/>
    <x v="1"/>
    <s v="GBP"/>
    <n v="1459368658"/>
    <n v="1454188258"/>
    <b v="0"/>
    <n v="12"/>
    <b v="0"/>
    <s v="food/food trucks"/>
    <n v="17"/>
    <n v="17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23"/>
    <n v="56"/>
    <x v="7"/>
    <s v="food trucks"/>
  </r>
  <r>
    <n v="1345"/>
    <x v="2"/>
    <x v="0"/>
    <s v="USD"/>
    <n v="1421635190"/>
    <n v="1418179190"/>
    <b v="0"/>
    <n v="16"/>
    <b v="0"/>
    <s v="food/food trucks"/>
    <n v="41"/>
    <n v="84"/>
    <x v="7"/>
    <s v="food trucks"/>
  </r>
  <r>
    <n v="5557"/>
    <x v="2"/>
    <x v="0"/>
    <s v="USD"/>
    <n v="1428732000"/>
    <n v="1426772928"/>
    <b v="0"/>
    <n v="33"/>
    <b v="0"/>
    <s v="food/food trucks"/>
    <n v="25"/>
    <n v="168"/>
    <x v="7"/>
    <s v="food trucks"/>
  </r>
  <r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460"/>
    <x v="2"/>
    <x v="0"/>
    <s v="USD"/>
    <n v="1439931675"/>
    <n v="1437339675"/>
    <b v="0"/>
    <n v="6"/>
    <b v="0"/>
    <s v="food/food trucks"/>
    <n v="2"/>
    <n v="77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1"/>
    <n v="50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1"/>
    <n v="8"/>
    <x v="7"/>
    <s v="food trucks"/>
  </r>
  <r>
    <n v="460"/>
    <x v="2"/>
    <x v="0"/>
    <s v="USD"/>
    <n v="1440215940"/>
    <n v="1436805660"/>
    <b v="0"/>
    <n v="13"/>
    <b v="0"/>
    <s v="food/food trucks"/>
    <n v="3"/>
    <n v="35"/>
    <x v="7"/>
    <s v="food trucks"/>
  </r>
  <r>
    <n v="335"/>
    <x v="2"/>
    <x v="0"/>
    <s v="USD"/>
    <n v="1468615346"/>
    <n v="1466023346"/>
    <b v="0"/>
    <n v="6"/>
    <b v="0"/>
    <s v="food/food trucks"/>
    <n v="1"/>
    <n v="56"/>
    <x v="7"/>
    <s v="food trucks"/>
  </r>
  <r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15"/>
    <n v="69"/>
    <x v="7"/>
    <s v="food trucks"/>
  </r>
  <r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310"/>
    <x v="2"/>
    <x v="0"/>
    <s v="USD"/>
    <n v="1414445108"/>
    <n v="1411853108"/>
    <b v="0"/>
    <n v="9"/>
    <b v="0"/>
    <s v="food/food trucks"/>
    <n v="1"/>
    <n v="34"/>
    <x v="7"/>
    <s v="food trucks"/>
  </r>
  <r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005"/>
    <x v="2"/>
    <x v="10"/>
    <s v="NOK"/>
    <n v="1486313040"/>
    <n v="1483131966"/>
    <b v="0"/>
    <n v="4"/>
    <b v="0"/>
    <s v="food/food trucks"/>
    <n v="1"/>
    <n v="501"/>
    <x v="7"/>
    <s v="food trucks"/>
  </r>
  <r>
    <n v="21"/>
    <x v="2"/>
    <x v="0"/>
    <s v="USD"/>
    <n v="1455246504"/>
    <n v="1452654504"/>
    <b v="0"/>
    <n v="2"/>
    <b v="0"/>
    <s v="food/food trucks"/>
    <n v="1"/>
    <n v="11"/>
    <x v="7"/>
    <s v="food trucks"/>
  </r>
  <r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45"/>
    <x v="2"/>
    <x v="5"/>
    <s v="CAD"/>
    <n v="1454078770"/>
    <n v="1448894770"/>
    <b v="0"/>
    <n v="2"/>
    <b v="0"/>
    <s v="food/food trucks"/>
    <n v="0"/>
    <n v="23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8091"/>
    <x v="0"/>
    <x v="0"/>
    <s v="USD"/>
    <n v="1437627540"/>
    <n v="1435806054"/>
    <b v="0"/>
    <n v="109"/>
    <b v="1"/>
    <s v="food/small batch"/>
    <n v="108"/>
    <n v="74"/>
    <x v="7"/>
    <s v="small batch"/>
  </r>
  <r>
    <n v="30226"/>
    <x v="0"/>
    <x v="0"/>
    <s v="USD"/>
    <n v="1426777228"/>
    <n v="1424188828"/>
    <b v="0"/>
    <n v="372"/>
    <b v="1"/>
    <s v="food/small batch"/>
    <n v="126"/>
    <n v="81"/>
    <x v="7"/>
    <s v="small batch"/>
  </r>
  <r>
    <n v="40502.99"/>
    <x v="0"/>
    <x v="0"/>
    <s v="USD"/>
    <n v="1408114822"/>
    <n v="1405522822"/>
    <b v="0"/>
    <n v="311"/>
    <b v="1"/>
    <s v="food/small batch"/>
    <n v="203"/>
    <n v="130"/>
    <x v="7"/>
    <s v="small batch"/>
  </r>
  <r>
    <n v="3258"/>
    <x v="0"/>
    <x v="0"/>
    <s v="USD"/>
    <n v="1464199591"/>
    <n v="1461607591"/>
    <b v="0"/>
    <n v="61"/>
    <b v="1"/>
    <s v="food/small batch"/>
    <n v="109"/>
    <n v="53"/>
    <x v="7"/>
    <s v="small batch"/>
  </r>
  <r>
    <n v="8640"/>
    <x v="0"/>
    <x v="0"/>
    <s v="USD"/>
    <n v="1443242021"/>
    <n v="1440650021"/>
    <b v="0"/>
    <n v="115"/>
    <b v="1"/>
    <s v="food/small batch"/>
    <n v="173"/>
    <n v="75"/>
    <x v="7"/>
    <s v="small batch"/>
  </r>
  <r>
    <n v="8399"/>
    <x v="0"/>
    <x v="0"/>
    <s v="USD"/>
    <n v="1480174071"/>
    <n v="1477578471"/>
    <b v="0"/>
    <n v="111"/>
    <b v="1"/>
    <s v="food/small batch"/>
    <n v="168"/>
    <n v="76"/>
    <x v="7"/>
    <s v="small batch"/>
  </r>
  <r>
    <n v="10680"/>
    <x v="0"/>
    <x v="0"/>
    <s v="USD"/>
    <n v="1478923200"/>
    <n v="1476184593"/>
    <b v="0"/>
    <n v="337"/>
    <b v="1"/>
    <s v="food/small batch"/>
    <n v="427"/>
    <n v="32"/>
    <x v="7"/>
    <s v="small batch"/>
  </r>
  <r>
    <n v="430"/>
    <x v="0"/>
    <x v="0"/>
    <s v="USD"/>
    <n v="1472621760"/>
    <n v="1472110513"/>
    <b v="0"/>
    <n v="9"/>
    <b v="1"/>
    <s v="food/small batch"/>
    <n v="108"/>
    <n v="48"/>
    <x v="7"/>
    <s v="small batch"/>
  </r>
  <r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02"/>
    <n v="149"/>
    <x v="7"/>
    <s v="small batch"/>
  </r>
  <r>
    <n v="11545"/>
    <x v="0"/>
    <x v="0"/>
    <s v="USD"/>
    <n v="1488750490"/>
    <n v="1487022490"/>
    <b v="0"/>
    <n v="186"/>
    <b v="1"/>
    <s v="food/small batch"/>
    <n v="115"/>
    <n v="62"/>
    <x v="7"/>
    <s v="small batch"/>
  </r>
  <r>
    <n v="801"/>
    <x v="0"/>
    <x v="0"/>
    <s v="USD"/>
    <n v="1451430000"/>
    <n v="1448914500"/>
    <b v="0"/>
    <n v="15"/>
    <b v="1"/>
    <s v="food/small batch"/>
    <n v="134"/>
    <n v="53"/>
    <x v="7"/>
    <s v="small batch"/>
  </r>
  <r>
    <n v="4641"/>
    <x v="0"/>
    <x v="0"/>
    <s v="USD"/>
    <n v="1486053409"/>
    <n v="1483461409"/>
    <b v="0"/>
    <n v="67"/>
    <b v="1"/>
    <s v="food/small batch"/>
    <n v="155"/>
    <n v="69"/>
    <x v="7"/>
    <s v="small batch"/>
  </r>
  <r>
    <n v="35296"/>
    <x v="0"/>
    <x v="0"/>
    <s v="USD"/>
    <n v="1489207808"/>
    <n v="1486183808"/>
    <b v="0"/>
    <n v="130"/>
    <b v="1"/>
    <s v="food/small batch"/>
    <n v="101"/>
    <n v="272"/>
    <x v="7"/>
    <s v="small batch"/>
  </r>
  <r>
    <n v="546"/>
    <x v="0"/>
    <x v="0"/>
    <s v="USD"/>
    <n v="1461177950"/>
    <n v="1458758750"/>
    <b v="0"/>
    <n v="16"/>
    <b v="1"/>
    <s v="food/small batch"/>
    <n v="182"/>
    <n v="34"/>
    <x v="7"/>
    <s v="small batch"/>
  </r>
  <r>
    <n v="2713"/>
    <x v="0"/>
    <x v="0"/>
    <s v="USD"/>
    <n v="1488063839"/>
    <n v="1485471839"/>
    <b v="0"/>
    <n v="67"/>
    <b v="1"/>
    <s v="food/small batch"/>
    <n v="181"/>
    <n v="40"/>
    <x v="7"/>
    <s v="small batch"/>
  </r>
  <r>
    <n v="23530"/>
    <x v="0"/>
    <x v="0"/>
    <s v="USD"/>
    <n v="1458826056"/>
    <n v="1456237656"/>
    <b v="0"/>
    <n v="124"/>
    <b v="1"/>
    <s v="food/small batch"/>
    <n v="102"/>
    <n v="190"/>
    <x v="7"/>
    <s v="small batch"/>
  </r>
  <r>
    <n v="5509"/>
    <x v="0"/>
    <x v="0"/>
    <s v="USD"/>
    <n v="1465498800"/>
    <n v="1462481718"/>
    <b v="0"/>
    <n v="80"/>
    <b v="1"/>
    <s v="food/small batch"/>
    <n v="110"/>
    <n v="69"/>
    <x v="7"/>
    <s v="small batch"/>
  </r>
  <r>
    <n v="30675"/>
    <x v="0"/>
    <x v="0"/>
    <s v="USD"/>
    <n v="1458742685"/>
    <n v="1454858285"/>
    <b v="0"/>
    <n v="282"/>
    <b v="1"/>
    <s v="food/small batch"/>
    <n v="102"/>
    <n v="109"/>
    <x v="7"/>
    <s v="small batch"/>
  </r>
  <r>
    <n v="8567"/>
    <x v="0"/>
    <x v="0"/>
    <s v="USD"/>
    <n v="1483417020"/>
    <n v="1480480167"/>
    <b v="0"/>
    <n v="68"/>
    <b v="1"/>
    <s v="food/small batch"/>
    <n v="101"/>
    <n v="126"/>
    <x v="7"/>
    <s v="small batch"/>
  </r>
  <r>
    <n v="7785"/>
    <x v="0"/>
    <x v="0"/>
    <s v="USD"/>
    <n v="1317438000"/>
    <n v="1314577097"/>
    <b v="0"/>
    <n v="86"/>
    <b v="1"/>
    <s v="music/indie rock"/>
    <n v="104"/>
    <n v="91"/>
    <x v="4"/>
    <s v="indie rock"/>
  </r>
  <r>
    <n v="3321.25"/>
    <x v="0"/>
    <x v="0"/>
    <s v="USD"/>
    <n v="1342672096"/>
    <n v="1340944096"/>
    <b v="0"/>
    <n v="115"/>
    <b v="1"/>
    <s v="music/indie rock"/>
    <n v="111"/>
    <n v="29"/>
    <x v="4"/>
    <s v="indie rock"/>
  </r>
  <r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222"/>
    <x v="0"/>
    <x v="5"/>
    <s v="CAD"/>
    <n v="1443641340"/>
    <n v="1441143397"/>
    <b v="0"/>
    <n v="43"/>
    <b v="1"/>
    <s v="music/indie rock"/>
    <n v="111"/>
    <n v="52"/>
    <x v="4"/>
    <s v="indie rock"/>
  </r>
  <r>
    <n v="1261"/>
    <x v="0"/>
    <x v="0"/>
    <s v="USD"/>
    <n v="1348420548"/>
    <n v="1345828548"/>
    <b v="0"/>
    <n v="48"/>
    <b v="1"/>
    <s v="music/indie rock"/>
    <n v="180"/>
    <n v="26"/>
    <x v="4"/>
    <s v="indie rock"/>
  </r>
  <r>
    <n v="2500"/>
    <x v="0"/>
    <x v="0"/>
    <s v="USD"/>
    <n v="1368066453"/>
    <n v="1365474453"/>
    <b v="0"/>
    <n v="52"/>
    <b v="1"/>
    <s v="music/indie rock"/>
    <n v="100"/>
    <n v="48"/>
    <x v="4"/>
    <s v="indie rock"/>
  </r>
  <r>
    <n v="1185"/>
    <x v="0"/>
    <x v="0"/>
    <s v="USD"/>
    <n v="1336669200"/>
    <n v="1335473931"/>
    <b v="0"/>
    <n v="43"/>
    <b v="1"/>
    <s v="music/indie rock"/>
    <n v="119"/>
    <n v="28"/>
    <x v="4"/>
    <s v="indie rock"/>
  </r>
  <r>
    <n v="2144.34"/>
    <x v="0"/>
    <x v="0"/>
    <s v="USD"/>
    <n v="1351400400"/>
    <n v="1348285321"/>
    <b v="0"/>
    <n v="58"/>
    <b v="1"/>
    <s v="music/indie rock"/>
    <n v="107"/>
    <n v="37"/>
    <x v="4"/>
    <s v="indie rock"/>
  </r>
  <r>
    <n v="1364"/>
    <x v="0"/>
    <x v="0"/>
    <s v="USD"/>
    <n v="1297160329"/>
    <n v="1295000329"/>
    <b v="0"/>
    <n v="47"/>
    <b v="1"/>
    <s v="music/indie rock"/>
    <n v="114"/>
    <n v="29"/>
    <x v="4"/>
    <s v="indie rock"/>
  </r>
  <r>
    <n v="1031.6400000000001"/>
    <x v="0"/>
    <x v="0"/>
    <s v="USD"/>
    <n v="1337824055"/>
    <n v="1335232055"/>
    <b v="0"/>
    <n v="36"/>
    <b v="1"/>
    <s v="music/indie rock"/>
    <n v="103"/>
    <n v="29"/>
    <x v="4"/>
    <s v="indie rock"/>
  </r>
  <r>
    <n v="640"/>
    <x v="0"/>
    <x v="0"/>
    <s v="USD"/>
    <n v="1327535392"/>
    <n v="1324079392"/>
    <b v="0"/>
    <n v="17"/>
    <b v="1"/>
    <s v="music/indie rock"/>
    <n v="128"/>
    <n v="38"/>
    <x v="4"/>
    <s v="indie rock"/>
  </r>
  <r>
    <n v="10182.02"/>
    <x v="0"/>
    <x v="0"/>
    <s v="USD"/>
    <n v="1283562180"/>
    <n v="1277433980"/>
    <b v="0"/>
    <n v="104"/>
    <b v="1"/>
    <s v="music/indie rock"/>
    <n v="136"/>
    <n v="98"/>
    <x v="4"/>
    <s v="indie rock"/>
  </r>
  <r>
    <n v="2000"/>
    <x v="0"/>
    <x v="0"/>
    <s v="USD"/>
    <n v="1352573869"/>
    <n v="1349978269"/>
    <b v="0"/>
    <n v="47"/>
    <b v="1"/>
    <s v="music/indie rock"/>
    <n v="100"/>
    <n v="43"/>
    <x v="4"/>
    <s v="indie rock"/>
  </r>
  <r>
    <n v="5000.18"/>
    <x v="0"/>
    <x v="0"/>
    <s v="USD"/>
    <n v="1286756176"/>
    <n v="1282868176"/>
    <b v="0"/>
    <n v="38"/>
    <b v="1"/>
    <s v="music/indie rock"/>
    <n v="100"/>
    <n v="132"/>
    <x v="4"/>
    <s v="indie rock"/>
  </r>
  <r>
    <n v="2618"/>
    <x v="0"/>
    <x v="0"/>
    <s v="USD"/>
    <n v="1278799200"/>
    <n v="1273647255"/>
    <b v="0"/>
    <n v="81"/>
    <b v="1"/>
    <s v="music/indie rock"/>
    <n v="105"/>
    <n v="32"/>
    <x v="4"/>
    <s v="indie rock"/>
  </r>
  <r>
    <n v="3360.72"/>
    <x v="0"/>
    <x v="0"/>
    <s v="USD"/>
    <n v="1415004770"/>
    <n v="1412149970"/>
    <b v="0"/>
    <n v="55"/>
    <b v="1"/>
    <s v="music/indie rock"/>
    <n v="105"/>
    <n v="61"/>
    <x v="4"/>
    <s v="indie rock"/>
  </r>
  <r>
    <n v="1285"/>
    <x v="0"/>
    <x v="0"/>
    <s v="USD"/>
    <n v="1344789345"/>
    <n v="1340901345"/>
    <b v="0"/>
    <n v="41"/>
    <b v="1"/>
    <s v="music/indie rock"/>
    <n v="171"/>
    <n v="31"/>
    <x v="4"/>
    <s v="indie rock"/>
  </r>
  <r>
    <n v="10200"/>
    <x v="0"/>
    <x v="0"/>
    <s v="USD"/>
    <n v="1358117313"/>
    <n v="1355525313"/>
    <b v="0"/>
    <n v="79"/>
    <b v="1"/>
    <s v="music/indie rock"/>
    <n v="128"/>
    <n v="129"/>
    <x v="4"/>
    <s v="indie rock"/>
  </r>
  <r>
    <n v="400.33"/>
    <x v="0"/>
    <x v="0"/>
    <s v="USD"/>
    <n v="1343440800"/>
    <n v="1342545994"/>
    <b v="0"/>
    <n v="16"/>
    <b v="1"/>
    <s v="music/indie rock"/>
    <n v="133"/>
    <n v="25"/>
    <x v="4"/>
    <s v="indie rock"/>
  </r>
  <r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13"/>
    <n v="48"/>
    <x v="4"/>
    <s v="indie rock"/>
  </r>
  <r>
    <n v="1001"/>
    <x v="0"/>
    <x v="0"/>
    <s v="USD"/>
    <n v="1312224383"/>
    <n v="1308336383"/>
    <b v="0"/>
    <n v="25"/>
    <b v="1"/>
    <s v="music/indie rock"/>
    <n v="100"/>
    <n v="40"/>
    <x v="4"/>
    <s v="indie rock"/>
  </r>
  <r>
    <n v="1251"/>
    <x v="0"/>
    <x v="0"/>
    <s v="USD"/>
    <n v="1335891603"/>
    <n v="1330711203"/>
    <b v="0"/>
    <n v="19"/>
    <b v="1"/>
    <s v="music/indie rock"/>
    <n v="114"/>
    <n v="66"/>
    <x v="4"/>
    <s v="indie rock"/>
  </r>
  <r>
    <n v="4176.1099999999997"/>
    <x v="0"/>
    <x v="0"/>
    <s v="USD"/>
    <n v="1316124003"/>
    <n v="1313532003"/>
    <b v="0"/>
    <n v="90"/>
    <b v="1"/>
    <s v="music/indie rock"/>
    <n v="119"/>
    <n v="46"/>
    <x v="4"/>
    <s v="indie rock"/>
  </r>
  <r>
    <n v="2065"/>
    <x v="0"/>
    <x v="0"/>
    <s v="USD"/>
    <n v="1318463879"/>
    <n v="1315439879"/>
    <b v="0"/>
    <n v="41"/>
    <b v="1"/>
    <s v="music/indie rock"/>
    <n v="103"/>
    <n v="50"/>
    <x v="4"/>
    <s v="indie rock"/>
  </r>
  <r>
    <n v="797"/>
    <x v="0"/>
    <x v="0"/>
    <s v="USD"/>
    <n v="1335113976"/>
    <n v="1332521976"/>
    <b v="0"/>
    <n v="30"/>
    <b v="1"/>
    <s v="music/indie rock"/>
    <n v="266"/>
    <n v="27"/>
    <x v="4"/>
    <s v="indie rock"/>
  </r>
  <r>
    <n v="1500.76"/>
    <x v="0"/>
    <x v="0"/>
    <s v="USD"/>
    <n v="1338083997"/>
    <n v="1335491997"/>
    <b v="0"/>
    <n v="38"/>
    <b v="1"/>
    <s v="music/indie rock"/>
    <n v="100"/>
    <n v="39"/>
    <x v="4"/>
    <s v="indie rock"/>
  </r>
  <r>
    <n v="3201"/>
    <x v="0"/>
    <x v="0"/>
    <s v="USD"/>
    <n v="1321459908"/>
    <n v="1318864308"/>
    <b v="0"/>
    <n v="65"/>
    <b v="1"/>
    <s v="music/indie rock"/>
    <n v="107"/>
    <n v="49"/>
    <x v="4"/>
    <s v="indie rock"/>
  </r>
  <r>
    <n v="4678.5"/>
    <x v="0"/>
    <x v="0"/>
    <s v="USD"/>
    <n v="1368117239"/>
    <n v="1365525239"/>
    <b v="0"/>
    <n v="75"/>
    <b v="1"/>
    <s v="music/indie rock"/>
    <n v="134"/>
    <n v="62"/>
    <x v="4"/>
    <s v="indie rock"/>
  </r>
  <r>
    <n v="607"/>
    <x v="0"/>
    <x v="0"/>
    <s v="USD"/>
    <n v="1340429276"/>
    <n v="1335245276"/>
    <b v="0"/>
    <n v="16"/>
    <b v="1"/>
    <s v="music/indie rock"/>
    <n v="121"/>
    <n v="38"/>
    <x v="4"/>
    <s v="indie rock"/>
  </r>
  <r>
    <n v="516"/>
    <x v="0"/>
    <x v="0"/>
    <s v="USD"/>
    <n v="1295142660"/>
    <n v="1293739714"/>
    <b v="0"/>
    <n v="10"/>
    <b v="1"/>
    <s v="music/indie rock"/>
    <n v="103"/>
    <n v="52"/>
    <x v="4"/>
    <s v="indie rock"/>
  </r>
  <r>
    <n v="750"/>
    <x v="0"/>
    <x v="0"/>
    <s v="USD"/>
    <n v="1339840740"/>
    <n v="1335397188"/>
    <b v="0"/>
    <n v="27"/>
    <b v="1"/>
    <s v="music/indie rock"/>
    <n v="125"/>
    <n v="28"/>
    <x v="4"/>
    <s v="indie rock"/>
  </r>
  <r>
    <n v="25740"/>
    <x v="0"/>
    <x v="0"/>
    <s v="USD"/>
    <n v="1367208140"/>
    <n v="1363320140"/>
    <b v="0"/>
    <n v="259"/>
    <b v="1"/>
    <s v="music/indie rock"/>
    <n v="129"/>
    <n v="99"/>
    <x v="4"/>
    <s v="indie rock"/>
  </r>
  <r>
    <n v="1515.08"/>
    <x v="0"/>
    <x v="0"/>
    <s v="USD"/>
    <n v="1337786944"/>
    <n v="1335194944"/>
    <b v="0"/>
    <n v="39"/>
    <b v="1"/>
    <s v="music/indie rock"/>
    <n v="101"/>
    <n v="39"/>
    <x v="4"/>
    <s v="indie rock"/>
  </r>
  <r>
    <n v="1913.05"/>
    <x v="0"/>
    <x v="0"/>
    <s v="USD"/>
    <n v="1339022575"/>
    <n v="1336430575"/>
    <b v="0"/>
    <n v="42"/>
    <b v="1"/>
    <s v="music/indie rock"/>
    <n v="128"/>
    <n v="46"/>
    <x v="4"/>
    <s v="indie rock"/>
  </r>
  <r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13"/>
    <n v="81"/>
    <x v="4"/>
    <s v="indie rock"/>
  </r>
  <r>
    <n v="1056"/>
    <x v="0"/>
    <x v="0"/>
    <s v="USD"/>
    <n v="1422400387"/>
    <n v="1421190787"/>
    <b v="0"/>
    <n v="20"/>
    <b v="1"/>
    <s v="music/indie rock"/>
    <n v="106"/>
    <n v="53"/>
    <x v="4"/>
    <s v="indie rock"/>
  </r>
  <r>
    <n v="8105"/>
    <x v="0"/>
    <x v="0"/>
    <s v="USD"/>
    <n v="1356976800"/>
    <n v="1352820837"/>
    <b v="0"/>
    <n v="170"/>
    <b v="1"/>
    <s v="music/indie rock"/>
    <n v="203"/>
    <n v="48"/>
    <x v="4"/>
    <s v="indie rock"/>
  </r>
  <r>
    <n v="680"/>
    <x v="0"/>
    <x v="0"/>
    <s v="USD"/>
    <n v="1340476375"/>
    <n v="1337884375"/>
    <b v="0"/>
    <n v="29"/>
    <b v="1"/>
    <s v="music/indie rock"/>
    <n v="113"/>
    <n v="23"/>
    <x v="4"/>
    <s v="indie rock"/>
  </r>
  <r>
    <n v="281"/>
    <x v="2"/>
    <x v="5"/>
    <s v="CAD"/>
    <n v="1443379104"/>
    <n v="1440787104"/>
    <b v="0"/>
    <n v="7"/>
    <b v="0"/>
    <s v="food/restaurants"/>
    <n v="3"/>
    <n v="40"/>
    <x v="7"/>
    <s v="restaurants"/>
  </r>
  <r>
    <n v="86"/>
    <x v="2"/>
    <x v="0"/>
    <s v="USD"/>
    <n v="1411328918"/>
    <n v="1407440918"/>
    <b v="0"/>
    <n v="5"/>
    <b v="0"/>
    <s v="food/restaurants"/>
    <n v="0"/>
    <n v="17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"/>
    <n v="36"/>
    <x v="7"/>
    <s v="restaurants"/>
  </r>
  <r>
    <n v="75"/>
    <x v="2"/>
    <x v="0"/>
    <s v="USD"/>
    <n v="1431647772"/>
    <n v="1426463772"/>
    <b v="0"/>
    <n v="2"/>
    <b v="0"/>
    <s v="food/restaurants"/>
    <n v="0"/>
    <n v="38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2"/>
    <n v="53"/>
    <x v="7"/>
    <s v="restaurants"/>
  </r>
  <r>
    <n v="930"/>
    <x v="2"/>
    <x v="0"/>
    <s v="USD"/>
    <n v="1424635753"/>
    <n v="1422043753"/>
    <b v="0"/>
    <n v="12"/>
    <b v="0"/>
    <s v="food/restaurants"/>
    <n v="19"/>
    <n v="78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10"/>
    <n v="54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0"/>
    <n v="16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85"/>
    <x v="4"/>
    <s v="classical music"/>
  </r>
  <r>
    <n v="1408"/>
    <x v="0"/>
    <x v="0"/>
    <s v="USD"/>
    <n v="1416270292"/>
    <n v="1413674692"/>
    <b v="0"/>
    <n v="26"/>
    <b v="1"/>
    <s v="music/classical music"/>
    <n v="156"/>
    <n v="54"/>
    <x v="4"/>
    <s v="classical music"/>
  </r>
  <r>
    <n v="7620"/>
    <x v="0"/>
    <x v="0"/>
    <s v="USD"/>
    <n v="1419136200"/>
    <n v="1416338557"/>
    <b v="0"/>
    <n v="43"/>
    <b v="1"/>
    <s v="music/classical music"/>
    <n v="102"/>
    <n v="177"/>
    <x v="4"/>
    <s v="classical music"/>
  </r>
  <r>
    <n v="8026"/>
    <x v="0"/>
    <x v="0"/>
    <s v="USD"/>
    <n v="1340914571"/>
    <n v="1338322571"/>
    <b v="0"/>
    <n v="80"/>
    <b v="1"/>
    <s v="music/classical music"/>
    <n v="100"/>
    <n v="100"/>
    <x v="4"/>
    <s v="classical music"/>
  </r>
  <r>
    <n v="4518"/>
    <x v="0"/>
    <x v="0"/>
    <s v="USD"/>
    <n v="1418014740"/>
    <n v="1415585474"/>
    <b v="0"/>
    <n v="33"/>
    <b v="1"/>
    <s v="music/classical music"/>
    <n v="113"/>
    <n v="137"/>
    <x v="4"/>
    <s v="classical music"/>
  </r>
  <r>
    <n v="4085"/>
    <x v="0"/>
    <x v="0"/>
    <s v="USD"/>
    <n v="1382068740"/>
    <n v="1380477691"/>
    <b v="0"/>
    <n v="71"/>
    <b v="1"/>
    <s v="music/classical music"/>
    <n v="102"/>
    <n v="58"/>
    <x v="4"/>
    <s v="classical music"/>
  </r>
  <r>
    <n v="4289.99"/>
    <x v="0"/>
    <x v="1"/>
    <s v="GBP"/>
    <n v="1440068400"/>
    <n v="1438459303"/>
    <b v="0"/>
    <n v="81"/>
    <b v="1"/>
    <s v="music/classical music"/>
    <n v="107"/>
    <n v="53"/>
    <x v="4"/>
    <s v="classical music"/>
  </r>
  <r>
    <n v="6257"/>
    <x v="0"/>
    <x v="0"/>
    <s v="USD"/>
    <n v="1332636975"/>
    <n v="1328752575"/>
    <b v="0"/>
    <n v="76"/>
    <b v="1"/>
    <s v="music/classical music"/>
    <n v="104"/>
    <n v="82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35"/>
    <x v="4"/>
    <s v="classical music"/>
  </r>
  <r>
    <n v="4518"/>
    <x v="0"/>
    <x v="0"/>
    <s v="USD"/>
    <n v="1439611140"/>
    <n v="1437668354"/>
    <b v="0"/>
    <n v="61"/>
    <b v="1"/>
    <s v="music/classical music"/>
    <n v="100"/>
    <n v="74"/>
    <x v="4"/>
    <s v="classical music"/>
  </r>
  <r>
    <n v="5045"/>
    <x v="0"/>
    <x v="0"/>
    <s v="USD"/>
    <n v="1345148566"/>
    <n v="1342556566"/>
    <b v="0"/>
    <n v="60"/>
    <b v="1"/>
    <s v="music/classical music"/>
    <n v="126"/>
    <n v="84"/>
    <x v="4"/>
    <s v="classical music"/>
  </r>
  <r>
    <n v="8300"/>
    <x v="0"/>
    <x v="0"/>
    <s v="USD"/>
    <n v="1362160868"/>
    <n v="1359568911"/>
    <b v="0"/>
    <n v="136"/>
    <b v="1"/>
    <s v="music/classical music"/>
    <n v="111"/>
    <n v="61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04"/>
    <n v="266"/>
    <x v="4"/>
    <s v="classical music"/>
  </r>
  <r>
    <n v="29"/>
    <x v="0"/>
    <x v="0"/>
    <s v="USD"/>
    <n v="1375151566"/>
    <n v="1373337166"/>
    <b v="0"/>
    <n v="4"/>
    <b v="1"/>
    <s v="music/classical music"/>
    <n v="116"/>
    <n v="7"/>
    <x v="4"/>
    <s v="classical music"/>
  </r>
  <r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</r>
  <r>
    <n v="10025"/>
    <x v="0"/>
    <x v="0"/>
    <s v="USD"/>
    <n v="1422913152"/>
    <n v="1417729152"/>
    <b v="0"/>
    <n v="59"/>
    <b v="1"/>
    <s v="music/classical music"/>
    <n v="100"/>
    <n v="170"/>
    <x v="4"/>
    <s v="classical music"/>
  </r>
  <r>
    <n v="2585"/>
    <x v="0"/>
    <x v="0"/>
    <s v="USD"/>
    <n v="1319904721"/>
    <n v="1314720721"/>
    <b v="0"/>
    <n v="27"/>
    <b v="1"/>
    <s v="music/classical music"/>
    <n v="103"/>
    <n v="96"/>
    <x v="4"/>
    <s v="classical music"/>
  </r>
  <r>
    <n v="3746"/>
    <x v="0"/>
    <x v="1"/>
    <s v="GBP"/>
    <n v="1380192418"/>
    <n v="1375008418"/>
    <b v="0"/>
    <n v="63"/>
    <b v="1"/>
    <s v="music/classical music"/>
    <n v="107"/>
    <n v="59"/>
    <x v="4"/>
    <s v="classical music"/>
  </r>
  <r>
    <n v="725"/>
    <x v="0"/>
    <x v="0"/>
    <s v="USD"/>
    <n v="1380599940"/>
    <n v="1377252857"/>
    <b v="0"/>
    <n v="13"/>
    <b v="1"/>
    <s v="music/classical music"/>
    <n v="104"/>
    <n v="56"/>
    <x v="4"/>
    <s v="classical music"/>
  </r>
  <r>
    <n v="391"/>
    <x v="0"/>
    <x v="0"/>
    <s v="USD"/>
    <n v="1293937200"/>
    <n v="1291257298"/>
    <b v="0"/>
    <n v="13"/>
    <b v="1"/>
    <s v="music/classical music"/>
    <n v="156"/>
    <n v="30"/>
    <x v="4"/>
    <s v="classical music"/>
  </r>
  <r>
    <n v="5041"/>
    <x v="0"/>
    <x v="0"/>
    <s v="USD"/>
    <n v="1341750569"/>
    <n v="1339158569"/>
    <b v="0"/>
    <n v="57"/>
    <b v="1"/>
    <s v="music/classical music"/>
    <n v="101"/>
    <n v="88"/>
    <x v="4"/>
    <s v="classical music"/>
  </r>
  <r>
    <n v="3906"/>
    <x v="0"/>
    <x v="0"/>
    <s v="USD"/>
    <n v="1424997000"/>
    <n v="1421983138"/>
    <b v="0"/>
    <n v="61"/>
    <b v="1"/>
    <s v="music/classical music"/>
    <n v="195"/>
    <n v="64"/>
    <x v="4"/>
    <s v="classical music"/>
  </r>
  <r>
    <n v="3910"/>
    <x v="0"/>
    <x v="0"/>
    <s v="USD"/>
    <n v="1380949200"/>
    <n v="1378586179"/>
    <b v="0"/>
    <n v="65"/>
    <b v="1"/>
    <s v="music/classical music"/>
    <n v="112"/>
    <n v="60"/>
    <x v="4"/>
    <s v="classical music"/>
  </r>
  <r>
    <n v="6592"/>
    <x v="0"/>
    <x v="0"/>
    <s v="USD"/>
    <n v="1333560803"/>
    <n v="1330972403"/>
    <b v="0"/>
    <n v="134"/>
    <b v="1"/>
    <s v="music/classical music"/>
    <n v="120"/>
    <n v="49"/>
    <x v="4"/>
    <s v="classical music"/>
  </r>
  <r>
    <n v="6111"/>
    <x v="0"/>
    <x v="6"/>
    <s v="EUR"/>
    <n v="1475209620"/>
    <n v="1473087637"/>
    <b v="0"/>
    <n v="37"/>
    <b v="1"/>
    <s v="music/classical music"/>
    <n v="102"/>
    <n v="165"/>
    <x v="4"/>
    <s v="classical music"/>
  </r>
  <r>
    <n v="1614"/>
    <x v="0"/>
    <x v="1"/>
    <s v="GBP"/>
    <n v="1370019600"/>
    <n v="1366999870"/>
    <b v="0"/>
    <n v="37"/>
    <b v="1"/>
    <s v="music/classical music"/>
    <n v="103"/>
    <n v="44"/>
    <x v="4"/>
    <s v="classical music"/>
  </r>
  <r>
    <n v="6555"/>
    <x v="0"/>
    <x v="0"/>
    <s v="USD"/>
    <n v="1444276740"/>
    <n v="1439392406"/>
    <b v="0"/>
    <n v="150"/>
    <b v="1"/>
    <s v="music/classical music"/>
    <n v="101"/>
    <n v="44"/>
    <x v="4"/>
    <s v="classical music"/>
  </r>
  <r>
    <n v="3775.5"/>
    <x v="0"/>
    <x v="0"/>
    <s v="USD"/>
    <n v="1332362880"/>
    <n v="1329890585"/>
    <b v="0"/>
    <n v="56"/>
    <b v="1"/>
    <s v="music/classical music"/>
    <n v="103"/>
    <n v="67"/>
    <x v="4"/>
    <s v="classical music"/>
  </r>
  <r>
    <n v="3195"/>
    <x v="0"/>
    <x v="0"/>
    <s v="USD"/>
    <n v="1488741981"/>
    <n v="1486149981"/>
    <b v="0"/>
    <n v="18"/>
    <b v="1"/>
    <s v="music/classical music"/>
    <n v="107"/>
    <n v="178"/>
    <x v="4"/>
    <s v="classical music"/>
  </r>
  <r>
    <n v="2333"/>
    <x v="0"/>
    <x v="0"/>
    <s v="USD"/>
    <n v="1348202807"/>
    <n v="1343018807"/>
    <b v="0"/>
    <n v="60"/>
    <b v="1"/>
    <s v="music/classical music"/>
    <n v="156"/>
    <n v="39"/>
    <x v="4"/>
    <s v="classical music"/>
  </r>
  <r>
    <n v="3684"/>
    <x v="0"/>
    <x v="0"/>
    <s v="USD"/>
    <n v="1433131140"/>
    <n v="1430445163"/>
    <b v="0"/>
    <n v="67"/>
    <b v="1"/>
    <s v="music/classical music"/>
    <n v="123"/>
    <n v="55"/>
    <x v="4"/>
    <s v="classical music"/>
  </r>
  <r>
    <n v="2147"/>
    <x v="0"/>
    <x v="0"/>
    <s v="USD"/>
    <n v="1338219793"/>
    <n v="1335541393"/>
    <b v="0"/>
    <n v="35"/>
    <b v="1"/>
    <s v="music/classical music"/>
    <n v="107"/>
    <n v="61"/>
    <x v="4"/>
    <s v="classical music"/>
  </r>
  <r>
    <n v="786"/>
    <x v="0"/>
    <x v="0"/>
    <s v="USD"/>
    <n v="1356392857"/>
    <n v="1352504857"/>
    <b v="0"/>
    <n v="34"/>
    <b v="1"/>
    <s v="music/classical music"/>
    <n v="106"/>
    <n v="23"/>
    <x v="4"/>
    <s v="classical music"/>
  </r>
  <r>
    <n v="1066"/>
    <x v="0"/>
    <x v="1"/>
    <s v="GBP"/>
    <n v="1400176386"/>
    <n v="1397584386"/>
    <b v="0"/>
    <n v="36"/>
    <b v="1"/>
    <s v="music/classical music"/>
    <n v="118"/>
    <n v="30"/>
    <x v="4"/>
    <s v="classical music"/>
  </r>
  <r>
    <n v="1361"/>
    <x v="0"/>
    <x v="2"/>
    <s v="AUD"/>
    <n v="1430488740"/>
    <n v="1427747906"/>
    <b v="0"/>
    <n v="18"/>
    <b v="1"/>
    <s v="music/classical music"/>
    <n v="109"/>
    <n v="76"/>
    <x v="4"/>
    <s v="classical music"/>
  </r>
  <r>
    <n v="890"/>
    <x v="0"/>
    <x v="0"/>
    <s v="USD"/>
    <n v="1321385820"/>
    <n v="1318539484"/>
    <b v="0"/>
    <n v="25"/>
    <b v="1"/>
    <s v="music/classical music"/>
    <n v="111"/>
    <n v="36"/>
    <x v="4"/>
    <s v="classical music"/>
  </r>
  <r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145"/>
    <x v="1"/>
    <x v="0"/>
    <s v="USD"/>
    <n v="1442457112"/>
    <n v="1439865112"/>
    <b v="0"/>
    <n v="2"/>
    <b v="0"/>
    <s v="food/food trucks"/>
    <n v="2"/>
    <n v="73"/>
    <x v="7"/>
    <s v="food trucks"/>
  </r>
  <r>
    <n v="59"/>
    <x v="1"/>
    <x v="0"/>
    <s v="USD"/>
    <n v="1486590035"/>
    <n v="1483998035"/>
    <b v="0"/>
    <n v="2"/>
    <b v="0"/>
    <s v="food/food trucks"/>
    <n v="1"/>
    <n v="30"/>
    <x v="7"/>
    <s v="food trucks"/>
  </r>
  <r>
    <n v="250"/>
    <x v="1"/>
    <x v="2"/>
    <s v="AUD"/>
    <n v="1463645521"/>
    <n v="1458461521"/>
    <b v="0"/>
    <n v="4"/>
    <b v="0"/>
    <s v="food/food trucks"/>
    <n v="0"/>
    <n v="63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0"/>
    <n v="23"/>
    <x v="7"/>
    <s v="food trucks"/>
  </r>
  <r>
    <n v="51"/>
    <x v="1"/>
    <x v="0"/>
    <s v="USD"/>
    <n v="1431745200"/>
    <n v="1429170603"/>
    <b v="0"/>
    <n v="2"/>
    <b v="0"/>
    <s v="food/food trucks"/>
    <n v="1"/>
    <n v="26"/>
    <x v="7"/>
    <s v="food trucks"/>
  </r>
  <r>
    <n v="530"/>
    <x v="2"/>
    <x v="0"/>
    <s v="USD"/>
    <n v="1447689898"/>
    <n v="1445094298"/>
    <b v="0"/>
    <n v="11"/>
    <b v="0"/>
    <s v="food/food trucks"/>
    <n v="11"/>
    <n v="48"/>
    <x v="7"/>
    <s v="food trucks"/>
  </r>
  <r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1217"/>
    <x v="2"/>
    <x v="0"/>
    <s v="USD"/>
    <n v="1451491953"/>
    <n v="1448899953"/>
    <b v="0"/>
    <n v="6"/>
    <b v="0"/>
    <s v="food/food trucks"/>
    <n v="2"/>
    <n v="203"/>
    <x v="7"/>
    <s v="food trucks"/>
  </r>
  <r>
    <n v="233"/>
    <x v="2"/>
    <x v="0"/>
    <s v="USD"/>
    <n v="1427807640"/>
    <n v="1423325626"/>
    <b v="0"/>
    <n v="8"/>
    <b v="0"/>
    <s v="food/food trucks"/>
    <n v="4"/>
    <n v="29"/>
    <x v="7"/>
    <s v="food trucks"/>
  </r>
  <r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1825"/>
    <x v="2"/>
    <x v="0"/>
    <s v="USD"/>
    <n v="1487915500"/>
    <n v="1485323500"/>
    <b v="0"/>
    <n v="19"/>
    <b v="0"/>
    <s v="food/food trucks"/>
    <n v="12"/>
    <n v="96"/>
    <x v="7"/>
    <s v="food trucks"/>
  </r>
  <r>
    <n v="8256"/>
    <x v="2"/>
    <x v="5"/>
    <s v="CAD"/>
    <n v="1407427009"/>
    <n v="1404835009"/>
    <b v="0"/>
    <n v="27"/>
    <b v="0"/>
    <s v="food/food trucks"/>
    <n v="24"/>
    <n v="306"/>
    <x v="7"/>
    <s v="food trucks"/>
  </r>
  <r>
    <n v="85"/>
    <x v="2"/>
    <x v="1"/>
    <s v="GBP"/>
    <n v="1466323917"/>
    <n v="1463731917"/>
    <b v="0"/>
    <n v="7"/>
    <b v="0"/>
    <s v="food/food trucks"/>
    <n v="6"/>
    <n v="12"/>
    <x v="7"/>
    <s v="food trucks"/>
  </r>
  <r>
    <n v="1170"/>
    <x v="2"/>
    <x v="0"/>
    <s v="USD"/>
    <n v="1443039001"/>
    <n v="1440447001"/>
    <b v="0"/>
    <n v="14"/>
    <b v="0"/>
    <s v="food/food trucks"/>
    <n v="39"/>
    <n v="84"/>
    <x v="7"/>
    <s v="food trucks"/>
  </r>
  <r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3466"/>
    <x v="2"/>
    <x v="0"/>
    <s v="USD"/>
    <n v="1458938200"/>
    <n v="1453757800"/>
    <b v="0"/>
    <n v="30"/>
    <b v="0"/>
    <s v="food/food trucks"/>
    <n v="7"/>
    <n v="116"/>
    <x v="7"/>
    <s v="food trucks"/>
  </r>
  <r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</r>
  <r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</r>
  <r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</r>
  <r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</r>
  <r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</r>
  <r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</r>
  <r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</r>
  <r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</r>
  <r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</r>
  <r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</r>
  <r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</r>
  <r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</r>
  <r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</r>
  <r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</r>
  <r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</r>
  <r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</r>
  <r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</r>
  <r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</r>
  <r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</r>
  <r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</r>
  <r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</r>
  <r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</r>
  <r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</r>
  <r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</r>
  <r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</r>
  <r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</r>
  <r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</r>
  <r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</r>
  <r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</r>
  <r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</r>
  <r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</r>
  <r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</r>
  <r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</r>
  <r>
    <n v="51"/>
    <x v="1"/>
    <x v="0"/>
    <s v="USD"/>
    <n v="1429622726"/>
    <n v="1424442326"/>
    <b v="0"/>
    <n v="6"/>
    <b v="0"/>
    <s v="technology/space exploration"/>
    <n v="0"/>
    <n v="9"/>
    <x v="2"/>
    <s v="space exploration"/>
  </r>
  <r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</r>
  <r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</r>
  <r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</r>
  <r>
    <n v="91"/>
    <x v="1"/>
    <x v="0"/>
    <s v="USD"/>
    <n v="1469913194"/>
    <n v="1467321194"/>
    <b v="0"/>
    <n v="4"/>
    <b v="0"/>
    <s v="technology/space exploration"/>
    <n v="0"/>
    <n v="23"/>
    <x v="2"/>
    <s v="space exploration"/>
  </r>
  <r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</r>
  <r>
    <n v="19"/>
    <x v="1"/>
    <x v="0"/>
    <s v="USD"/>
    <n v="1448388418"/>
    <n v="1443200818"/>
    <b v="0"/>
    <n v="5"/>
    <b v="0"/>
    <s v="technology/space exploration"/>
    <n v="0"/>
    <n v="4"/>
    <x v="2"/>
    <s v="space exploration"/>
  </r>
  <r>
    <n v="5145"/>
    <x v="0"/>
    <x v="0"/>
    <s v="USD"/>
    <n v="1382742010"/>
    <n v="1380150010"/>
    <b v="0"/>
    <n v="60"/>
    <b v="1"/>
    <s v="technology/makerspaces"/>
    <n v="103"/>
    <n v="86"/>
    <x v="2"/>
    <s v="makerspaces"/>
  </r>
  <r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05"/>
    <n v="374"/>
    <x v="2"/>
    <s v="makerspaces"/>
  </r>
  <r>
    <n v="18100"/>
    <x v="0"/>
    <x v="0"/>
    <s v="USD"/>
    <n v="1449644340"/>
    <n v="1446683797"/>
    <b v="0"/>
    <n v="104"/>
    <b v="1"/>
    <s v="technology/makerspaces"/>
    <n v="103"/>
    <n v="174"/>
    <x v="2"/>
    <s v="makerspaces"/>
  </r>
  <r>
    <n v="4310"/>
    <x v="0"/>
    <x v="0"/>
    <s v="USD"/>
    <n v="1430774974"/>
    <n v="1426886974"/>
    <b v="0"/>
    <n v="46"/>
    <b v="1"/>
    <s v="technology/makerspaces"/>
    <n v="123"/>
    <n v="94"/>
    <x v="2"/>
    <s v="makerspaces"/>
  </r>
  <r>
    <n v="15929.51"/>
    <x v="0"/>
    <x v="0"/>
    <s v="USD"/>
    <n v="1443214800"/>
    <n v="1440008439"/>
    <b v="0"/>
    <n v="206"/>
    <b v="1"/>
    <s v="technology/makerspaces"/>
    <n v="159"/>
    <n v="77"/>
    <x v="2"/>
    <s v="makerspaces"/>
  </r>
  <r>
    <n v="1660"/>
    <x v="0"/>
    <x v="0"/>
    <s v="USD"/>
    <n v="1455142416"/>
    <n v="1452550416"/>
    <b v="0"/>
    <n v="18"/>
    <b v="1"/>
    <s v="technology/makerspaces"/>
    <n v="111"/>
    <n v="92"/>
    <x v="2"/>
    <s v="makerspaces"/>
  </r>
  <r>
    <n v="1707"/>
    <x v="0"/>
    <x v="5"/>
    <s v="CAD"/>
    <n v="1447079520"/>
    <n v="1443449265"/>
    <b v="0"/>
    <n v="28"/>
    <b v="1"/>
    <s v="technology/makerspaces"/>
    <n v="171"/>
    <n v="61"/>
    <x v="2"/>
    <s v="makerspaces"/>
  </r>
  <r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"/>
    <n v="42"/>
    <x v="2"/>
    <s v="makerspaces"/>
  </r>
  <r>
    <n v="2836"/>
    <x v="2"/>
    <x v="0"/>
    <s v="USD"/>
    <n v="1419017880"/>
    <n v="1416419916"/>
    <b v="1"/>
    <n v="84"/>
    <b v="0"/>
    <s v="technology/makerspaces"/>
    <n v="11"/>
    <n v="34"/>
    <x v="2"/>
    <s v="makerspaces"/>
  </r>
  <r>
    <n v="3319"/>
    <x v="2"/>
    <x v="0"/>
    <s v="USD"/>
    <n v="1451282400"/>
    <n v="1449436390"/>
    <b v="1"/>
    <n v="47"/>
    <b v="0"/>
    <s v="technology/makerspaces"/>
    <n v="33"/>
    <n v="71"/>
    <x v="2"/>
    <s v="makerspaces"/>
  </r>
  <r>
    <n v="11032"/>
    <x v="2"/>
    <x v="0"/>
    <s v="USD"/>
    <n v="1414622700"/>
    <n v="1412081999"/>
    <b v="1"/>
    <n v="66"/>
    <b v="0"/>
    <s v="technology/makerspaces"/>
    <n v="28"/>
    <n v="167"/>
    <x v="2"/>
    <s v="makerspaces"/>
  </r>
  <r>
    <n v="21994"/>
    <x v="2"/>
    <x v="0"/>
    <s v="USD"/>
    <n v="1467694740"/>
    <n v="1465398670"/>
    <b v="1"/>
    <n v="171"/>
    <b v="0"/>
    <s v="technology/makerspaces"/>
    <n v="63"/>
    <n v="129"/>
    <x v="2"/>
    <s v="makerspaces"/>
  </r>
  <r>
    <n v="1897"/>
    <x v="2"/>
    <x v="0"/>
    <s v="USD"/>
    <n v="1415655289"/>
    <n v="1413059689"/>
    <b v="1"/>
    <n v="29"/>
    <b v="0"/>
    <s v="technology/makerspaces"/>
    <n v="8"/>
    <n v="65"/>
    <x v="2"/>
    <s v="makerspaces"/>
  </r>
  <r>
    <n v="1058"/>
    <x v="2"/>
    <x v="5"/>
    <s v="CAD"/>
    <n v="1463929174"/>
    <n v="1461337174"/>
    <b v="0"/>
    <n v="9"/>
    <b v="0"/>
    <s v="technology/makerspaces"/>
    <n v="50"/>
    <n v="118"/>
    <x v="2"/>
    <s v="makerspaces"/>
  </r>
  <r>
    <n v="3415"/>
    <x v="2"/>
    <x v="0"/>
    <s v="USD"/>
    <n v="1404348143"/>
    <n v="1401756143"/>
    <b v="0"/>
    <n v="27"/>
    <b v="0"/>
    <s v="technology/makerspaces"/>
    <n v="18"/>
    <n v="126"/>
    <x v="2"/>
    <s v="makerspaces"/>
  </r>
  <r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55"/>
    <x v="2"/>
    <x v="0"/>
    <s v="USD"/>
    <n v="1405027750"/>
    <n v="1402867750"/>
    <b v="0"/>
    <n v="2"/>
    <b v="0"/>
    <s v="food/food trucks"/>
    <n v="1"/>
    <n v="28"/>
    <x v="7"/>
    <s v="food trucks"/>
  </r>
  <r>
    <n v="1698"/>
    <x v="2"/>
    <x v="0"/>
    <s v="USD"/>
    <n v="1416635940"/>
    <n v="1413838540"/>
    <b v="0"/>
    <n v="20"/>
    <b v="0"/>
    <s v="food/food trucks"/>
    <n v="28"/>
    <n v="85"/>
    <x v="7"/>
    <s v="food trucks"/>
  </r>
  <r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0"/>
    <n v="5"/>
    <x v="7"/>
    <s v="food trucks"/>
  </r>
  <r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8586"/>
    <x v="2"/>
    <x v="0"/>
    <s v="USD"/>
    <n v="1433298676"/>
    <n v="1429410676"/>
    <b v="0"/>
    <n v="118"/>
    <b v="0"/>
    <s v="food/food trucks"/>
    <n v="11"/>
    <n v="73"/>
    <x v="7"/>
    <s v="food trucks"/>
  </r>
  <r>
    <n v="35"/>
    <x v="2"/>
    <x v="5"/>
    <s v="CAD"/>
    <n v="1431278557"/>
    <n v="1427390557"/>
    <b v="0"/>
    <n v="2"/>
    <b v="0"/>
    <s v="food/food trucks"/>
    <n v="0"/>
    <n v="18"/>
    <x v="7"/>
    <s v="food trucks"/>
  </r>
  <r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40"/>
    <x v="2"/>
    <x v="0"/>
    <s v="USD"/>
    <n v="1407899966"/>
    <n v="1405307966"/>
    <b v="0"/>
    <n v="3"/>
    <b v="0"/>
    <s v="food/food trucks"/>
    <n v="1"/>
    <n v="13"/>
    <x v="7"/>
    <s v="food trucks"/>
  </r>
  <r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71"/>
    <x v="2"/>
    <x v="0"/>
    <s v="USD"/>
    <n v="1428981718"/>
    <n v="1423801318"/>
    <b v="0"/>
    <n v="3"/>
    <b v="0"/>
    <s v="food/food trucks"/>
    <n v="0"/>
    <n v="24"/>
    <x v="7"/>
    <s v="food trucks"/>
  </r>
  <r>
    <n v="3390"/>
    <x v="2"/>
    <x v="0"/>
    <s v="USD"/>
    <n v="1419538560"/>
    <n v="1416600960"/>
    <b v="0"/>
    <n v="38"/>
    <b v="0"/>
    <s v="food/food trucks"/>
    <n v="6"/>
    <n v="89"/>
    <x v="7"/>
    <s v="food trucks"/>
  </r>
  <r>
    <n v="6061"/>
    <x v="2"/>
    <x v="0"/>
    <s v="USD"/>
    <n v="1438552800"/>
    <n v="1435876423"/>
    <b v="0"/>
    <n v="52"/>
    <b v="0"/>
    <s v="food/food trucks"/>
    <n v="26"/>
    <n v="117"/>
    <x v="7"/>
    <s v="food trucks"/>
  </r>
  <r>
    <n v="26.01"/>
    <x v="2"/>
    <x v="0"/>
    <s v="USD"/>
    <n v="1403904808"/>
    <n v="1401312808"/>
    <b v="0"/>
    <n v="2"/>
    <b v="0"/>
    <s v="food/food trucks"/>
    <n v="0"/>
    <n v="13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1"/>
    <n v="18"/>
    <x v="7"/>
    <s v="food trucks"/>
  </r>
  <r>
    <n v="1570"/>
    <x v="3"/>
    <x v="17"/>
    <s v="EUR"/>
    <n v="1491586534"/>
    <n v="1488911734"/>
    <b v="0"/>
    <n v="46"/>
    <b v="0"/>
    <s v="theater/spaces"/>
    <n v="46"/>
    <n v="34"/>
    <x v="1"/>
    <s v="spaces"/>
  </r>
  <r>
    <n v="3441"/>
    <x v="3"/>
    <x v="0"/>
    <s v="USD"/>
    <n v="1491416077"/>
    <n v="1488827677"/>
    <b v="1"/>
    <n v="26"/>
    <b v="0"/>
    <s v="theater/spaces"/>
    <n v="34"/>
    <n v="132"/>
    <x v="1"/>
    <s v="spaces"/>
  </r>
  <r>
    <n v="41500"/>
    <x v="3"/>
    <x v="14"/>
    <s v="MXN"/>
    <n v="1490196830"/>
    <n v="1485016430"/>
    <b v="0"/>
    <n v="45"/>
    <b v="0"/>
    <s v="theater/spaces"/>
    <n v="104"/>
    <n v="922"/>
    <x v="1"/>
    <s v="spaces"/>
  </r>
  <r>
    <n v="1145"/>
    <x v="3"/>
    <x v="0"/>
    <s v="USD"/>
    <n v="1491421314"/>
    <n v="1487709714"/>
    <b v="0"/>
    <n v="7"/>
    <b v="0"/>
    <s v="theater/spaces"/>
    <n v="6"/>
    <n v="164"/>
    <x v="1"/>
    <s v="spaces"/>
  </r>
  <r>
    <n v="1739"/>
    <x v="3"/>
    <x v="0"/>
    <s v="USD"/>
    <n v="1490389158"/>
    <n v="1486504758"/>
    <b v="0"/>
    <n v="8"/>
    <b v="0"/>
    <s v="theater/spaces"/>
    <n v="11"/>
    <n v="217"/>
    <x v="1"/>
    <s v="spaces"/>
  </r>
  <r>
    <n v="39304"/>
    <x v="0"/>
    <x v="0"/>
    <s v="USD"/>
    <n v="1413442740"/>
    <n v="1410937483"/>
    <b v="1"/>
    <n v="263"/>
    <b v="1"/>
    <s v="theater/spaces"/>
    <n v="112"/>
    <n v="149"/>
    <x v="1"/>
    <s v="spaces"/>
  </r>
  <r>
    <n v="28067.57"/>
    <x v="0"/>
    <x v="0"/>
    <s v="USD"/>
    <n v="1369637940"/>
    <n v="1367088443"/>
    <b v="1"/>
    <n v="394"/>
    <b v="1"/>
    <s v="theater/spaces"/>
    <n v="351"/>
    <n v="71"/>
    <x v="1"/>
    <s v="spaces"/>
  </r>
  <r>
    <n v="46643.07"/>
    <x v="0"/>
    <x v="1"/>
    <s v="GBP"/>
    <n v="1469119526"/>
    <n v="1463935526"/>
    <b v="1"/>
    <n v="1049"/>
    <b v="1"/>
    <s v="theater/spaces"/>
    <n v="233"/>
    <n v="44"/>
    <x v="1"/>
    <s v="spaces"/>
  </r>
  <r>
    <n v="50803"/>
    <x v="0"/>
    <x v="0"/>
    <s v="USD"/>
    <n v="1475553540"/>
    <n v="1472528141"/>
    <b v="1"/>
    <n v="308"/>
    <b v="1"/>
    <s v="theater/spaces"/>
    <n v="102"/>
    <n v="165"/>
    <x v="1"/>
    <s v="spaces"/>
  </r>
  <r>
    <n v="92340.21"/>
    <x v="0"/>
    <x v="0"/>
    <s v="USD"/>
    <n v="1407549600"/>
    <n v="1404797428"/>
    <b v="1"/>
    <n v="1088"/>
    <b v="1"/>
    <s v="theater/spaces"/>
    <n v="154"/>
    <n v="85"/>
    <x v="1"/>
    <s v="spaces"/>
  </r>
  <r>
    <n v="3938"/>
    <x v="0"/>
    <x v="1"/>
    <s v="GBP"/>
    <n v="1403301660"/>
    <n v="1400694790"/>
    <b v="1"/>
    <n v="73"/>
    <b v="1"/>
    <s v="theater/spaces"/>
    <n v="101"/>
    <n v="54"/>
    <x v="1"/>
    <s v="spaces"/>
  </r>
  <r>
    <n v="7226"/>
    <x v="0"/>
    <x v="0"/>
    <s v="USD"/>
    <n v="1373738400"/>
    <n v="1370568560"/>
    <b v="1"/>
    <n v="143"/>
    <b v="1"/>
    <s v="theater/spaces"/>
    <n v="131"/>
    <n v="51"/>
    <x v="1"/>
    <s v="spaces"/>
  </r>
  <r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9089"/>
    <x v="0"/>
    <x v="0"/>
    <s v="USD"/>
    <n v="1476486000"/>
    <n v="1474040596"/>
    <b v="1"/>
    <n v="305"/>
    <b v="1"/>
    <s v="theater/spaces"/>
    <n v="116"/>
    <n v="95"/>
    <x v="1"/>
    <s v="spaces"/>
  </r>
  <r>
    <n v="31754.69"/>
    <x v="0"/>
    <x v="0"/>
    <s v="USD"/>
    <n v="1456047228"/>
    <n v="1453109628"/>
    <b v="1"/>
    <n v="551"/>
    <b v="1"/>
    <s v="theater/spaces"/>
    <n v="265"/>
    <n v="58"/>
    <x v="1"/>
    <s v="spaces"/>
  </r>
  <r>
    <n v="11998.01"/>
    <x v="0"/>
    <x v="12"/>
    <s v="EUR"/>
    <n v="1444291193"/>
    <n v="1441699193"/>
    <b v="1"/>
    <n v="187"/>
    <b v="1"/>
    <s v="theater/spaces"/>
    <n v="120"/>
    <n v="64"/>
    <x v="1"/>
    <s v="spaces"/>
  </r>
  <r>
    <n v="30026"/>
    <x v="0"/>
    <x v="0"/>
    <s v="USD"/>
    <n v="1417906649"/>
    <n v="1414015049"/>
    <b v="1"/>
    <n v="325"/>
    <b v="1"/>
    <s v="theater/spaces"/>
    <n v="120"/>
    <n v="92"/>
    <x v="1"/>
    <s v="spaces"/>
  </r>
  <r>
    <n v="18645"/>
    <x v="0"/>
    <x v="0"/>
    <s v="USD"/>
    <n v="1462316400"/>
    <n v="1459865945"/>
    <b v="1"/>
    <n v="148"/>
    <b v="1"/>
    <s v="theater/spaces"/>
    <n v="104"/>
    <n v="126"/>
    <x v="1"/>
    <s v="spaces"/>
  </r>
  <r>
    <n v="6530"/>
    <x v="0"/>
    <x v="0"/>
    <s v="USD"/>
    <n v="1460936694"/>
    <n v="1455756294"/>
    <b v="0"/>
    <n v="69"/>
    <b v="1"/>
    <s v="theater/spaces"/>
    <n v="109"/>
    <n v="95"/>
    <x v="1"/>
    <s v="spaces"/>
  </r>
  <r>
    <n v="29531"/>
    <x v="0"/>
    <x v="0"/>
    <s v="USD"/>
    <n v="1478866253"/>
    <n v="1476270653"/>
    <b v="0"/>
    <n v="173"/>
    <b v="1"/>
    <s v="theater/spaces"/>
    <n v="118"/>
    <n v="171"/>
    <x v="1"/>
    <s v="spaces"/>
  </r>
  <r>
    <n v="10965"/>
    <x v="0"/>
    <x v="1"/>
    <s v="GBP"/>
    <n v="1378494000"/>
    <n v="1375880598"/>
    <b v="0"/>
    <n v="269"/>
    <b v="1"/>
    <s v="technology/hardware"/>
    <n v="1462"/>
    <n v="41"/>
    <x v="2"/>
    <s v="hardware"/>
  </r>
  <r>
    <n v="12627"/>
    <x v="0"/>
    <x v="0"/>
    <s v="USD"/>
    <n v="1485722053"/>
    <n v="1480538053"/>
    <b v="0"/>
    <n v="185"/>
    <b v="1"/>
    <s v="technology/hardware"/>
    <n v="253"/>
    <n v="68"/>
    <x v="2"/>
    <s v="hardware"/>
  </r>
  <r>
    <n v="16806"/>
    <x v="0"/>
    <x v="0"/>
    <s v="USD"/>
    <n v="1420060088"/>
    <n v="1414872488"/>
    <b v="0"/>
    <n v="176"/>
    <b v="1"/>
    <s v="technology/hardware"/>
    <n v="140"/>
    <n v="95"/>
    <x v="2"/>
    <s v="hardware"/>
  </r>
  <r>
    <n v="7326.88"/>
    <x v="0"/>
    <x v="1"/>
    <s v="GBP"/>
    <n v="1439625059"/>
    <n v="1436860259"/>
    <b v="0"/>
    <n v="1019"/>
    <b v="1"/>
    <s v="technology/hardware"/>
    <n v="297"/>
    <n v="7"/>
    <x v="2"/>
    <s v="hardware"/>
  </r>
  <r>
    <n v="57817"/>
    <x v="0"/>
    <x v="5"/>
    <s v="CAD"/>
    <n v="1488390735"/>
    <n v="1484070735"/>
    <b v="0"/>
    <n v="113"/>
    <b v="1"/>
    <s v="technology/hardware"/>
    <n v="145"/>
    <n v="512"/>
    <x v="2"/>
    <s v="hardware"/>
  </r>
  <r>
    <n v="105745"/>
    <x v="0"/>
    <x v="0"/>
    <s v="USD"/>
    <n v="1461333311"/>
    <n v="1458741311"/>
    <b v="0"/>
    <n v="404"/>
    <b v="1"/>
    <s v="technology/hardware"/>
    <n v="106"/>
    <n v="262"/>
    <x v="2"/>
    <s v="hardware"/>
  </r>
  <r>
    <n v="49321"/>
    <x v="0"/>
    <x v="0"/>
    <s v="USD"/>
    <n v="1438964063"/>
    <n v="1436804063"/>
    <b v="0"/>
    <n v="707"/>
    <b v="1"/>
    <s v="technology/hardware"/>
    <n v="493"/>
    <n v="70"/>
    <x v="2"/>
    <s v="hardware"/>
  </r>
  <r>
    <n v="30274"/>
    <x v="0"/>
    <x v="0"/>
    <s v="USD"/>
    <n v="1451485434"/>
    <n v="1448461434"/>
    <b v="0"/>
    <n v="392"/>
    <b v="1"/>
    <s v="technology/hardware"/>
    <n v="202"/>
    <n v="77"/>
    <x v="2"/>
    <s v="hardware"/>
  </r>
  <r>
    <n v="7833"/>
    <x v="0"/>
    <x v="0"/>
    <s v="USD"/>
    <n v="1430459197"/>
    <n v="1427867197"/>
    <b v="0"/>
    <n v="23"/>
    <b v="1"/>
    <s v="technology/hardware"/>
    <n v="104"/>
    <n v="341"/>
    <x v="2"/>
    <s v="hardware"/>
  </r>
  <r>
    <n v="45979.01"/>
    <x v="0"/>
    <x v="0"/>
    <s v="USD"/>
    <n v="1366635575"/>
    <n v="1363611575"/>
    <b v="0"/>
    <n v="682"/>
    <b v="1"/>
    <s v="technology/hardware"/>
    <n v="170"/>
    <n v="67"/>
    <x v="2"/>
    <s v="hardware"/>
  </r>
  <r>
    <n v="31291"/>
    <x v="0"/>
    <x v="0"/>
    <s v="USD"/>
    <n v="1413604800"/>
    <n v="1408624622"/>
    <b v="0"/>
    <n v="37"/>
    <b v="1"/>
    <s v="technology/hardware"/>
    <n v="104"/>
    <n v="846"/>
    <x v="2"/>
    <s v="hardware"/>
  </r>
  <r>
    <n v="14190"/>
    <x v="0"/>
    <x v="0"/>
    <s v="USD"/>
    <n v="1369699200"/>
    <n v="1366917828"/>
    <b v="0"/>
    <n v="146"/>
    <b v="1"/>
    <s v="technology/hardware"/>
    <n v="118"/>
    <n v="97"/>
    <x v="2"/>
    <s v="hardware"/>
  </r>
  <r>
    <n v="53769"/>
    <x v="0"/>
    <x v="0"/>
    <s v="USD"/>
    <n v="1428643974"/>
    <n v="1423463574"/>
    <b v="0"/>
    <n v="119"/>
    <b v="1"/>
    <s v="technology/hardware"/>
    <n v="108"/>
    <n v="452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39"/>
    <x v="2"/>
    <s v="hardware"/>
  </r>
  <r>
    <n v="7336.01"/>
    <x v="0"/>
    <x v="1"/>
    <s v="GBP"/>
    <n v="1363204800"/>
    <n v="1360551250"/>
    <b v="0"/>
    <n v="339"/>
    <b v="1"/>
    <s v="technology/hardware"/>
    <n v="978"/>
    <n v="22"/>
    <x v="2"/>
    <s v="hardware"/>
  </r>
  <r>
    <n v="9832"/>
    <x v="0"/>
    <x v="5"/>
    <s v="CAD"/>
    <n v="1398268773"/>
    <n v="1395676773"/>
    <b v="0"/>
    <n v="58"/>
    <b v="1"/>
    <s v="technology/hardware"/>
    <n v="123"/>
    <n v="170"/>
    <x v="2"/>
    <s v="hardware"/>
  </r>
  <r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</r>
  <r>
    <n v="7397"/>
    <x v="0"/>
    <x v="0"/>
    <s v="USD"/>
    <n v="1478402804"/>
    <n v="1473218804"/>
    <b v="0"/>
    <n v="15"/>
    <b v="1"/>
    <s v="technology/hardware"/>
    <n v="148"/>
    <n v="493"/>
    <x v="2"/>
    <s v="hardware"/>
  </r>
  <r>
    <n v="4225"/>
    <x v="0"/>
    <x v="1"/>
    <s v="GBP"/>
    <n v="1399324717"/>
    <n v="1395436717"/>
    <b v="0"/>
    <n v="191"/>
    <b v="1"/>
    <s v="technology/hardware"/>
    <n v="384"/>
    <n v="22"/>
    <x v="2"/>
    <s v="hardware"/>
  </r>
  <r>
    <n v="310"/>
    <x v="0"/>
    <x v="0"/>
    <s v="USD"/>
    <n v="1426117552"/>
    <n v="1423529152"/>
    <b v="0"/>
    <n v="17"/>
    <b v="1"/>
    <s v="technology/hardware"/>
    <n v="103"/>
    <n v="18"/>
    <x v="2"/>
    <s v="hardware"/>
  </r>
  <r>
    <n v="35"/>
    <x v="2"/>
    <x v="0"/>
    <s v="USD"/>
    <n v="1413770820"/>
    <n v="1412005602"/>
    <b v="0"/>
    <n v="4"/>
    <b v="0"/>
    <s v="publishing/children's books"/>
    <n v="0"/>
    <n v="9"/>
    <x v="3"/>
    <s v="children's books"/>
  </r>
  <r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"/>
    <n v="38"/>
    <x v="3"/>
    <s v="children's books"/>
  </r>
  <r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</r>
  <r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</r>
  <r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"/>
    <n v="13"/>
    <x v="3"/>
    <s v="children's books"/>
  </r>
  <r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48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</r>
  <r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</r>
  <r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11"/>
    <n v="53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"/>
    <n v="11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1"/>
    <n v="11"/>
    <x v="3"/>
    <s v="children's books"/>
  </r>
  <r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</r>
  <r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</r>
  <r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</r>
  <r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05"/>
    <n v="47"/>
    <x v="1"/>
    <s v="plays"/>
  </r>
  <r>
    <n v="1200"/>
    <x v="0"/>
    <x v="0"/>
    <s v="USD"/>
    <n v="1424149140"/>
    <n v="1421964718"/>
    <b v="0"/>
    <n v="18"/>
    <b v="1"/>
    <s v="theater/plays"/>
    <n v="120"/>
    <n v="67"/>
    <x v="1"/>
    <s v="plays"/>
  </r>
  <r>
    <n v="1145"/>
    <x v="0"/>
    <x v="1"/>
    <s v="GBP"/>
    <n v="1429793446"/>
    <n v="1428583846"/>
    <b v="0"/>
    <n v="61"/>
    <b v="1"/>
    <s v="theater/plays"/>
    <n v="115"/>
    <n v="19"/>
    <x v="1"/>
    <s v="plays"/>
  </r>
  <r>
    <n v="7140"/>
    <x v="0"/>
    <x v="0"/>
    <s v="USD"/>
    <n v="1414608843"/>
    <n v="1412794443"/>
    <b v="0"/>
    <n v="108"/>
    <b v="1"/>
    <s v="theater/plays"/>
    <n v="119"/>
    <n v="66"/>
    <x v="1"/>
    <s v="plays"/>
  </r>
  <r>
    <n v="5234"/>
    <x v="0"/>
    <x v="0"/>
    <s v="USD"/>
    <n v="1470430800"/>
    <n v="1467865967"/>
    <b v="0"/>
    <n v="142"/>
    <b v="1"/>
    <s v="theater/plays"/>
    <n v="105"/>
    <n v="37"/>
    <x v="1"/>
    <s v="plays"/>
  </r>
  <r>
    <n v="2946"/>
    <x v="0"/>
    <x v="1"/>
    <s v="GBP"/>
    <n v="1404913180"/>
    <n v="1403703580"/>
    <b v="0"/>
    <n v="74"/>
    <b v="1"/>
    <s v="theater/plays"/>
    <n v="118"/>
    <n v="40"/>
    <x v="1"/>
    <s v="plays"/>
  </r>
  <r>
    <n v="1197"/>
    <x v="0"/>
    <x v="0"/>
    <s v="USD"/>
    <n v="1405658752"/>
    <n v="1403066752"/>
    <b v="0"/>
    <n v="38"/>
    <b v="1"/>
    <s v="theater/plays"/>
    <n v="120"/>
    <n v="32"/>
    <x v="1"/>
    <s v="plays"/>
  </r>
  <r>
    <n v="2050"/>
    <x v="0"/>
    <x v="0"/>
    <s v="USD"/>
    <n v="1469811043"/>
    <n v="1467219043"/>
    <b v="0"/>
    <n v="20"/>
    <b v="1"/>
    <s v="theater/plays"/>
    <n v="103"/>
    <n v="103"/>
    <x v="1"/>
    <s v="plays"/>
  </r>
  <r>
    <n v="3035"/>
    <x v="0"/>
    <x v="0"/>
    <s v="USD"/>
    <n v="1426132800"/>
    <n v="1424477934"/>
    <b v="0"/>
    <n v="24"/>
    <b v="1"/>
    <s v="theater/plays"/>
    <n v="101"/>
    <n v="126"/>
    <x v="1"/>
    <s v="plays"/>
  </r>
  <r>
    <n v="3160"/>
    <x v="0"/>
    <x v="0"/>
    <s v="USD"/>
    <n v="1423693903"/>
    <n v="1421101903"/>
    <b v="0"/>
    <n v="66"/>
    <b v="1"/>
    <s v="theater/plays"/>
    <n v="105"/>
    <n v="48"/>
    <x v="1"/>
    <s v="plays"/>
  </r>
  <r>
    <n v="2050"/>
    <x v="0"/>
    <x v="0"/>
    <s v="USD"/>
    <n v="1473393600"/>
    <n v="1470778559"/>
    <b v="0"/>
    <n v="28"/>
    <b v="1"/>
    <s v="theater/plays"/>
    <n v="103"/>
    <n v="73"/>
    <x v="1"/>
    <s v="plays"/>
  </r>
  <r>
    <n v="2152"/>
    <x v="0"/>
    <x v="0"/>
    <s v="USD"/>
    <n v="1439357559"/>
    <n v="1435469559"/>
    <b v="0"/>
    <n v="24"/>
    <b v="1"/>
    <s v="theater/plays"/>
    <n v="108"/>
    <n v="90"/>
    <x v="1"/>
    <s v="plays"/>
  </r>
  <r>
    <n v="11056.75"/>
    <x v="0"/>
    <x v="2"/>
    <s v="AUD"/>
    <n v="1437473005"/>
    <n v="1434881005"/>
    <b v="0"/>
    <n v="73"/>
    <b v="1"/>
    <s v="theater/plays"/>
    <n v="111"/>
    <n v="151"/>
    <x v="1"/>
    <s v="plays"/>
  </r>
  <r>
    <n v="75"/>
    <x v="0"/>
    <x v="1"/>
    <s v="GBP"/>
    <n v="1457031600"/>
    <n v="1455640559"/>
    <b v="0"/>
    <n v="3"/>
    <b v="1"/>
    <s v="theater/plays"/>
    <n v="150"/>
    <n v="25"/>
    <x v="1"/>
    <s v="plays"/>
  </r>
  <r>
    <n v="730"/>
    <x v="0"/>
    <x v="0"/>
    <s v="USD"/>
    <n v="1402095600"/>
    <n v="1400675841"/>
    <b v="0"/>
    <n v="20"/>
    <b v="1"/>
    <s v="theater/plays"/>
    <n v="104"/>
    <n v="37"/>
    <x v="1"/>
    <s v="plays"/>
  </r>
  <r>
    <n v="924"/>
    <x v="0"/>
    <x v="1"/>
    <s v="GBP"/>
    <n v="1404564028"/>
    <n v="1401972028"/>
    <b v="0"/>
    <n v="21"/>
    <b v="1"/>
    <s v="theater/plays"/>
    <n v="116"/>
    <n v="44"/>
    <x v="1"/>
    <s v="plays"/>
  </r>
  <r>
    <n v="8211.61"/>
    <x v="0"/>
    <x v="1"/>
    <s v="GBP"/>
    <n v="1404858840"/>
    <n v="1402266840"/>
    <b v="0"/>
    <n v="94"/>
    <b v="1"/>
    <s v="theater/plays"/>
    <n v="103"/>
    <n v="87"/>
    <x v="1"/>
    <s v="plays"/>
  </r>
  <r>
    <n v="5070"/>
    <x v="0"/>
    <x v="1"/>
    <s v="GBP"/>
    <n v="1438358400"/>
    <n v="1437063121"/>
    <b v="0"/>
    <n v="139"/>
    <b v="1"/>
    <s v="theater/plays"/>
    <n v="101"/>
    <n v="36"/>
    <x v="1"/>
    <s v="plays"/>
  </r>
  <r>
    <n v="5831.74"/>
    <x v="0"/>
    <x v="1"/>
    <s v="GBP"/>
    <n v="1466179200"/>
    <n v="1463466070"/>
    <b v="0"/>
    <n v="130"/>
    <b v="1"/>
    <s v="theater/plays"/>
    <n v="117"/>
    <n v="45"/>
    <x v="1"/>
    <s v="plays"/>
  </r>
  <r>
    <n v="1330"/>
    <x v="0"/>
    <x v="1"/>
    <s v="GBP"/>
    <n v="1420377366"/>
    <n v="1415193366"/>
    <b v="0"/>
    <n v="31"/>
    <b v="1"/>
    <s v="theater/plays"/>
    <n v="133"/>
    <n v="43"/>
    <x v="1"/>
    <s v="plays"/>
  </r>
  <r>
    <n v="666"/>
    <x v="0"/>
    <x v="2"/>
    <s v="AUD"/>
    <n v="1412938800"/>
    <n v="1411019409"/>
    <b v="0"/>
    <n v="13"/>
    <b v="1"/>
    <s v="theater/plays"/>
    <n v="133"/>
    <n v="51"/>
    <x v="1"/>
    <s v="plays"/>
  </r>
  <r>
    <n v="3055"/>
    <x v="0"/>
    <x v="1"/>
    <s v="GBP"/>
    <n v="1438875107"/>
    <n v="1436283107"/>
    <b v="0"/>
    <n v="90"/>
    <b v="1"/>
    <s v="theater/plays"/>
    <n v="102"/>
    <n v="34"/>
    <x v="1"/>
    <s v="plays"/>
  </r>
  <r>
    <n v="12795"/>
    <x v="0"/>
    <x v="0"/>
    <s v="USD"/>
    <n v="1437004800"/>
    <n v="1433295276"/>
    <b v="0"/>
    <n v="141"/>
    <b v="1"/>
    <s v="theater/plays"/>
    <n v="128"/>
    <n v="91"/>
    <x v="1"/>
    <s v="plays"/>
  </r>
  <r>
    <n v="1150"/>
    <x v="0"/>
    <x v="1"/>
    <s v="GBP"/>
    <n v="1411987990"/>
    <n v="1409395990"/>
    <b v="0"/>
    <n v="23"/>
    <b v="1"/>
    <s v="theater/plays"/>
    <n v="115"/>
    <n v="50"/>
    <x v="1"/>
    <s v="plays"/>
  </r>
  <r>
    <n v="440"/>
    <x v="0"/>
    <x v="1"/>
    <s v="GBP"/>
    <n v="1440245273"/>
    <n v="1438085273"/>
    <b v="0"/>
    <n v="18"/>
    <b v="1"/>
    <s v="theater/plays"/>
    <n v="110"/>
    <n v="24"/>
    <x v="1"/>
    <s v="plays"/>
  </r>
  <r>
    <n v="3363"/>
    <x v="0"/>
    <x v="1"/>
    <s v="GBP"/>
    <n v="1438772400"/>
    <n v="1435645490"/>
    <b v="0"/>
    <n v="76"/>
    <b v="1"/>
    <s v="theater/plays"/>
    <n v="112"/>
    <n v="44"/>
    <x v="1"/>
    <s v="plays"/>
  </r>
  <r>
    <n v="6300"/>
    <x v="0"/>
    <x v="0"/>
    <s v="USD"/>
    <n v="1435611438"/>
    <n v="1433019438"/>
    <b v="0"/>
    <n v="93"/>
    <b v="1"/>
    <s v="theater/plays"/>
    <n v="126"/>
    <n v="68"/>
    <x v="1"/>
    <s v="plays"/>
  </r>
  <r>
    <n v="4511"/>
    <x v="0"/>
    <x v="0"/>
    <s v="USD"/>
    <n v="1440274735"/>
    <n v="1437682735"/>
    <b v="0"/>
    <n v="69"/>
    <b v="1"/>
    <s v="theater/plays"/>
    <n v="100"/>
    <n v="65"/>
    <x v="1"/>
    <s v="plays"/>
  </r>
  <r>
    <n v="2560"/>
    <x v="0"/>
    <x v="0"/>
    <s v="USD"/>
    <n v="1459348740"/>
    <n v="1458647725"/>
    <b v="0"/>
    <n v="21"/>
    <b v="1"/>
    <s v="theater/plays"/>
    <n v="102"/>
    <n v="122"/>
    <x v="1"/>
    <s v="plays"/>
  </r>
  <r>
    <n v="2705"/>
    <x v="0"/>
    <x v="0"/>
    <s v="USD"/>
    <n v="1401595140"/>
    <n v="1398828064"/>
    <b v="0"/>
    <n v="57"/>
    <b v="1"/>
    <s v="theater/plays"/>
    <n v="108"/>
    <n v="47"/>
    <x v="1"/>
    <s v="plays"/>
  </r>
  <r>
    <n v="10027"/>
    <x v="0"/>
    <x v="1"/>
    <s v="GBP"/>
    <n v="1424692503"/>
    <n v="1422100503"/>
    <b v="0"/>
    <n v="108"/>
    <b v="1"/>
    <s v="theater/plays"/>
    <n v="100"/>
    <n v="93"/>
    <x v="1"/>
    <s v="plays"/>
  </r>
  <r>
    <n v="5665"/>
    <x v="0"/>
    <x v="5"/>
    <s v="CAD"/>
    <n v="1428292800"/>
    <n v="1424368298"/>
    <b v="0"/>
    <n v="83"/>
    <b v="1"/>
    <s v="theater/plays"/>
    <n v="113"/>
    <n v="68"/>
    <x v="1"/>
    <s v="plays"/>
  </r>
  <r>
    <n v="3572.12"/>
    <x v="0"/>
    <x v="0"/>
    <s v="USD"/>
    <n v="1481737761"/>
    <n v="1479577761"/>
    <b v="0"/>
    <n v="96"/>
    <b v="1"/>
    <s v="theater/plays"/>
    <n v="128"/>
    <n v="37"/>
    <x v="1"/>
    <s v="plays"/>
  </r>
  <r>
    <n v="1616"/>
    <x v="0"/>
    <x v="1"/>
    <s v="GBP"/>
    <n v="1431164115"/>
    <n v="1428572115"/>
    <b v="0"/>
    <n v="64"/>
    <b v="1"/>
    <s v="theater/plays"/>
    <n v="108"/>
    <n v="25"/>
    <x v="1"/>
    <s v="plays"/>
  </r>
  <r>
    <n v="605"/>
    <x v="0"/>
    <x v="5"/>
    <s v="CAD"/>
    <n v="1470595109"/>
    <n v="1468003109"/>
    <b v="0"/>
    <n v="14"/>
    <b v="1"/>
    <s v="theater/plays"/>
    <n v="242"/>
    <n v="43"/>
    <x v="1"/>
    <s v="plays"/>
  </r>
  <r>
    <n v="4247"/>
    <x v="0"/>
    <x v="1"/>
    <s v="GBP"/>
    <n v="1438531200"/>
    <n v="1435921992"/>
    <b v="0"/>
    <n v="169"/>
    <b v="1"/>
    <s v="theater/plays"/>
    <n v="142"/>
    <n v="25"/>
    <x v="1"/>
    <s v="plays"/>
  </r>
  <r>
    <n v="780"/>
    <x v="0"/>
    <x v="1"/>
    <s v="GBP"/>
    <n v="1425136462"/>
    <n v="1421680462"/>
    <b v="0"/>
    <n v="33"/>
    <b v="1"/>
    <s v="theater/plays"/>
    <n v="130"/>
    <n v="24"/>
    <x v="1"/>
    <s v="plays"/>
  </r>
  <r>
    <n v="10603"/>
    <x v="0"/>
    <x v="0"/>
    <s v="USD"/>
    <n v="1443018086"/>
    <n v="1441290086"/>
    <b v="0"/>
    <n v="102"/>
    <b v="1"/>
    <s v="theater/plays"/>
    <n v="106"/>
    <n v="104"/>
    <x v="1"/>
    <s v="plays"/>
  </r>
  <r>
    <n v="5240"/>
    <x v="0"/>
    <x v="1"/>
    <s v="GBP"/>
    <n v="1434285409"/>
    <n v="1431693409"/>
    <b v="0"/>
    <n v="104"/>
    <b v="1"/>
    <s v="theater/plays"/>
    <n v="105"/>
    <n v="50"/>
    <x v="1"/>
    <s v="plays"/>
  </r>
  <r>
    <n v="272"/>
    <x v="0"/>
    <x v="1"/>
    <s v="GBP"/>
    <n v="1456444800"/>
    <n v="1454337589"/>
    <b v="0"/>
    <n v="20"/>
    <b v="1"/>
    <s v="theater/plays"/>
    <n v="136"/>
    <n v="14"/>
    <x v="1"/>
    <s v="plays"/>
  </r>
  <r>
    <n v="1000"/>
    <x v="0"/>
    <x v="1"/>
    <s v="GBP"/>
    <n v="1411510135"/>
    <n v="1408918135"/>
    <b v="0"/>
    <n v="35"/>
    <b v="1"/>
    <s v="theater/plays"/>
    <n v="100"/>
    <n v="29"/>
    <x v="1"/>
    <s v="plays"/>
  </r>
  <r>
    <n v="6000"/>
    <x v="0"/>
    <x v="0"/>
    <s v="USD"/>
    <n v="1427469892"/>
    <n v="1424881492"/>
    <b v="0"/>
    <n v="94"/>
    <b v="1"/>
    <s v="theater/plays"/>
    <n v="100"/>
    <n v="64"/>
    <x v="1"/>
    <s v="plays"/>
  </r>
  <r>
    <n v="124"/>
    <x v="0"/>
    <x v="1"/>
    <s v="GBP"/>
    <n v="1427842740"/>
    <n v="1425428206"/>
    <b v="0"/>
    <n v="14"/>
    <b v="1"/>
    <s v="theater/plays"/>
    <n v="124"/>
    <n v="9"/>
    <x v="1"/>
    <s v="plays"/>
  </r>
  <r>
    <n v="760"/>
    <x v="0"/>
    <x v="0"/>
    <s v="USD"/>
    <n v="1434159780"/>
    <n v="1431412196"/>
    <b v="0"/>
    <n v="15"/>
    <b v="1"/>
    <s v="theater/plays"/>
    <n v="117"/>
    <n v="51"/>
    <x v="1"/>
    <s v="plays"/>
  </r>
  <r>
    <n v="3100"/>
    <x v="0"/>
    <x v="1"/>
    <s v="GBP"/>
    <n v="1449255686"/>
    <n v="1446663686"/>
    <b v="0"/>
    <n v="51"/>
    <b v="1"/>
    <s v="theater/plays"/>
    <n v="103"/>
    <n v="61"/>
    <x v="1"/>
    <s v="plays"/>
  </r>
  <r>
    <n v="2155"/>
    <x v="0"/>
    <x v="0"/>
    <s v="USD"/>
    <n v="1436511600"/>
    <n v="1434415812"/>
    <b v="0"/>
    <n v="19"/>
    <b v="1"/>
    <s v="theater/plays"/>
    <n v="108"/>
    <n v="113"/>
    <x v="1"/>
    <s v="plays"/>
  </r>
  <r>
    <n v="2405"/>
    <x v="0"/>
    <x v="0"/>
    <s v="USD"/>
    <n v="1464971400"/>
    <n v="1462379066"/>
    <b v="0"/>
    <n v="23"/>
    <b v="1"/>
    <s v="theater/plays"/>
    <n v="120"/>
    <n v="105"/>
    <x v="1"/>
    <s v="plays"/>
  </r>
  <r>
    <n v="9536"/>
    <x v="0"/>
    <x v="1"/>
    <s v="GBP"/>
    <n v="1443826800"/>
    <n v="1441606869"/>
    <b v="0"/>
    <n v="97"/>
    <b v="1"/>
    <s v="theater/plays"/>
    <n v="100"/>
    <n v="98"/>
    <x v="1"/>
    <s v="plays"/>
  </r>
  <r>
    <n v="2663"/>
    <x v="0"/>
    <x v="1"/>
    <s v="GBP"/>
    <n v="1464863118"/>
    <n v="1462443918"/>
    <b v="0"/>
    <n v="76"/>
    <b v="1"/>
    <s v="theater/plays"/>
    <n v="107"/>
    <n v="35"/>
    <x v="1"/>
    <s v="plays"/>
  </r>
  <r>
    <n v="3000"/>
    <x v="0"/>
    <x v="0"/>
    <s v="USD"/>
    <n v="1399867140"/>
    <n v="1398802148"/>
    <b v="0"/>
    <n v="11"/>
    <b v="1"/>
    <s v="theater/plays"/>
    <n v="100"/>
    <n v="273"/>
    <x v="1"/>
    <s v="plays"/>
  </r>
  <r>
    <n v="3320"/>
    <x v="0"/>
    <x v="0"/>
    <s v="USD"/>
    <n v="1437076070"/>
    <n v="1434484070"/>
    <b v="0"/>
    <n v="52"/>
    <b v="1"/>
    <s v="theater/plays"/>
    <n v="111"/>
    <n v="64"/>
    <x v="1"/>
    <s v="plays"/>
  </r>
  <r>
    <n v="2867.99"/>
    <x v="0"/>
    <x v="1"/>
    <s v="GBP"/>
    <n v="1416780000"/>
    <n v="1414342894"/>
    <b v="0"/>
    <n v="95"/>
    <b v="1"/>
    <s v="theater/plays"/>
    <n v="115"/>
    <n v="30"/>
    <x v="1"/>
    <s v="plays"/>
  </r>
  <r>
    <n v="2923"/>
    <x v="0"/>
    <x v="0"/>
    <s v="USD"/>
    <n v="1444528800"/>
    <n v="1442804633"/>
    <b v="0"/>
    <n v="35"/>
    <b v="1"/>
    <s v="theater/plays"/>
    <n v="108"/>
    <n v="84"/>
    <x v="1"/>
    <s v="plays"/>
  </r>
  <r>
    <n v="1360"/>
    <x v="0"/>
    <x v="1"/>
    <s v="GBP"/>
    <n v="1422658930"/>
    <n v="1421362930"/>
    <b v="0"/>
    <n v="21"/>
    <b v="1"/>
    <s v="theater/plays"/>
    <n v="170"/>
    <n v="65"/>
    <x v="1"/>
    <s v="plays"/>
  </r>
  <r>
    <n v="1870.99"/>
    <x v="0"/>
    <x v="1"/>
    <s v="GBP"/>
    <n v="1449273600"/>
    <n v="1446742417"/>
    <b v="0"/>
    <n v="93"/>
    <b v="1"/>
    <s v="theater/plays"/>
    <n v="187"/>
    <n v="20"/>
    <x v="1"/>
    <s v="plays"/>
  </r>
  <r>
    <n v="485"/>
    <x v="0"/>
    <x v="0"/>
    <s v="USD"/>
    <n v="1487393940"/>
    <n v="1484115418"/>
    <b v="0"/>
    <n v="11"/>
    <b v="1"/>
    <s v="theater/plays"/>
    <n v="108"/>
    <n v="44"/>
    <x v="1"/>
    <s v="plays"/>
  </r>
  <r>
    <n v="850"/>
    <x v="0"/>
    <x v="5"/>
    <s v="CAD"/>
    <n v="1449701284"/>
    <n v="1446241684"/>
    <b v="0"/>
    <n v="21"/>
    <b v="1"/>
    <s v="theater/plays"/>
    <n v="100"/>
    <n v="40"/>
    <x v="1"/>
    <s v="plays"/>
  </r>
  <r>
    <n v="2405"/>
    <x v="0"/>
    <x v="0"/>
    <s v="USD"/>
    <n v="1407967200"/>
    <n v="1406039696"/>
    <b v="0"/>
    <n v="54"/>
    <b v="1"/>
    <s v="theater/plays"/>
    <n v="120"/>
    <n v="45"/>
    <x v="1"/>
    <s v="plays"/>
  </r>
  <r>
    <n v="3900"/>
    <x v="0"/>
    <x v="0"/>
    <s v="USD"/>
    <n v="1408942740"/>
    <n v="1406958354"/>
    <b v="0"/>
    <n v="31"/>
    <b v="1"/>
    <s v="theater/plays"/>
    <n v="111"/>
    <n v="126"/>
    <x v="1"/>
    <s v="plays"/>
  </r>
  <r>
    <n v="2600"/>
    <x v="0"/>
    <x v="1"/>
    <s v="GBP"/>
    <n v="1426698000"/>
    <n v="1424825479"/>
    <b v="0"/>
    <n v="132"/>
    <b v="1"/>
    <s v="theater/plays"/>
    <n v="104"/>
    <n v="20"/>
    <x v="1"/>
    <s v="plays"/>
  </r>
  <r>
    <n v="10"/>
    <x v="2"/>
    <x v="1"/>
    <s v="GBP"/>
    <n v="1450032297"/>
    <n v="1444844697"/>
    <b v="0"/>
    <n v="1"/>
    <b v="0"/>
    <s v="theater/plays"/>
    <n v="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"/>
    <n v="30"/>
    <x v="1"/>
    <s v="plays"/>
  </r>
  <r>
    <n v="2366"/>
    <x v="2"/>
    <x v="0"/>
    <s v="USD"/>
    <n v="1433723033"/>
    <n v="1428539033"/>
    <b v="0"/>
    <n v="39"/>
    <b v="0"/>
    <s v="theater/plays"/>
    <n v="32"/>
    <n v="61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0"/>
    <n v="23"/>
    <x v="1"/>
    <s v="plays"/>
  </r>
  <r>
    <n v="5"/>
    <x v="2"/>
    <x v="1"/>
    <s v="GBP"/>
    <n v="1461406600"/>
    <n v="1458814600"/>
    <b v="0"/>
    <n v="1"/>
    <b v="0"/>
    <s v="theater/plays"/>
    <n v="1"/>
    <n v="5"/>
    <x v="1"/>
    <s v="plays"/>
  </r>
  <r>
    <n v="311"/>
    <x v="2"/>
    <x v="0"/>
    <s v="USD"/>
    <n v="1409962211"/>
    <n v="1407370211"/>
    <b v="0"/>
    <n v="13"/>
    <b v="0"/>
    <s v="theater/plays"/>
    <n v="4"/>
    <n v="24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2"/>
    <n v="16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42"/>
    <n v="30"/>
    <x v="1"/>
    <s v="plays"/>
  </r>
  <r>
    <n v="300"/>
    <x v="2"/>
    <x v="0"/>
    <s v="USD"/>
    <n v="1454110440"/>
    <n v="1451607071"/>
    <b v="0"/>
    <n v="5"/>
    <b v="0"/>
    <s v="theater/plays"/>
    <n v="50"/>
    <n v="60"/>
    <x v="1"/>
    <s v="plays"/>
  </r>
  <r>
    <n v="146"/>
    <x v="2"/>
    <x v="0"/>
    <s v="USD"/>
    <n v="1439069640"/>
    <n v="1433897647"/>
    <b v="0"/>
    <n v="6"/>
    <b v="0"/>
    <s v="theater/plays"/>
    <n v="5"/>
    <n v="24"/>
    <x v="1"/>
    <s v="plays"/>
  </r>
  <r>
    <n v="7500"/>
    <x v="2"/>
    <x v="14"/>
    <s v="MXN"/>
    <n v="1487613600"/>
    <n v="1482444295"/>
    <b v="0"/>
    <n v="15"/>
    <b v="0"/>
    <s v="theater/plays"/>
    <n v="20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2"/>
    <n v="35"/>
    <x v="1"/>
    <s v="plays"/>
  </r>
  <r>
    <n v="266"/>
    <x v="2"/>
    <x v="0"/>
    <s v="USD"/>
    <n v="1466363576"/>
    <n v="1461179576"/>
    <b v="0"/>
    <n v="9"/>
    <b v="0"/>
    <s v="theater/plays"/>
    <n v="7"/>
    <n v="30"/>
    <x v="1"/>
    <s v="plays"/>
  </r>
  <r>
    <n v="80"/>
    <x v="2"/>
    <x v="2"/>
    <s v="AUD"/>
    <n v="1443103848"/>
    <n v="1441894248"/>
    <b v="0"/>
    <n v="3"/>
    <b v="0"/>
    <s v="theater/plays"/>
    <n v="32"/>
    <n v="27"/>
    <x v="1"/>
    <s v="plays"/>
  </r>
  <r>
    <n v="55"/>
    <x v="2"/>
    <x v="0"/>
    <s v="USD"/>
    <n v="1403636229"/>
    <n v="1401044229"/>
    <b v="0"/>
    <n v="3"/>
    <b v="0"/>
    <s v="theater/plays"/>
    <n v="0"/>
    <n v="18"/>
    <x v="1"/>
    <s v="plays"/>
  </r>
  <r>
    <n v="20"/>
    <x v="2"/>
    <x v="0"/>
    <s v="USD"/>
    <n v="1410279123"/>
    <n v="1405095123"/>
    <b v="0"/>
    <n v="1"/>
    <b v="0"/>
    <s v="theater/plays"/>
    <n v="0"/>
    <n v="20"/>
    <x v="1"/>
    <s v="plays"/>
  </r>
  <r>
    <n v="40"/>
    <x v="2"/>
    <x v="1"/>
    <s v="GBP"/>
    <n v="1437139080"/>
    <n v="1434552207"/>
    <b v="0"/>
    <n v="3"/>
    <b v="0"/>
    <s v="theater/plays"/>
    <n v="2"/>
    <n v="13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1"/>
    <n v="23"/>
    <x v="1"/>
    <s v="plays"/>
  </r>
  <r>
    <n v="504"/>
    <x v="2"/>
    <x v="0"/>
    <s v="USD"/>
    <n v="1467604800"/>
    <n v="1465533672"/>
    <b v="0"/>
    <n v="10"/>
    <b v="0"/>
    <s v="theater/plays"/>
    <n v="20"/>
    <n v="50"/>
    <x v="1"/>
    <s v="plays"/>
  </r>
  <r>
    <n v="6301.76"/>
    <x v="2"/>
    <x v="0"/>
    <s v="USD"/>
    <n v="1475697054"/>
    <n v="1473105054"/>
    <b v="0"/>
    <n v="60"/>
    <b v="0"/>
    <s v="theater/plays"/>
    <n v="42"/>
    <n v="105"/>
    <x v="1"/>
    <s v="plays"/>
  </r>
  <r>
    <n v="177"/>
    <x v="2"/>
    <x v="0"/>
    <s v="USD"/>
    <n v="1468937681"/>
    <n v="1466345681"/>
    <b v="0"/>
    <n v="5"/>
    <b v="0"/>
    <s v="theater/plays"/>
    <n v="1"/>
    <n v="35"/>
    <x v="1"/>
    <s v="plays"/>
  </r>
  <r>
    <n v="750"/>
    <x v="2"/>
    <x v="0"/>
    <s v="USD"/>
    <n v="1400301165"/>
    <n v="1397709165"/>
    <b v="0"/>
    <n v="9"/>
    <b v="0"/>
    <s v="theater/plays"/>
    <n v="15"/>
    <n v="83"/>
    <x v="1"/>
    <s v="plays"/>
  </r>
  <r>
    <n v="467"/>
    <x v="2"/>
    <x v="0"/>
    <s v="USD"/>
    <n v="1419183813"/>
    <n v="1417455813"/>
    <b v="0"/>
    <n v="13"/>
    <b v="0"/>
    <s v="theater/plays"/>
    <n v="5"/>
    <n v="36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38"/>
    <n v="119"/>
    <x v="1"/>
    <s v="plays"/>
  </r>
  <r>
    <n v="271"/>
    <x v="2"/>
    <x v="0"/>
    <s v="USD"/>
    <n v="1484684186"/>
    <n v="1482092186"/>
    <b v="0"/>
    <n v="3"/>
    <b v="0"/>
    <s v="theater/plays"/>
    <n v="5"/>
    <n v="90"/>
    <x v="1"/>
    <s v="plays"/>
  </r>
  <r>
    <n v="7"/>
    <x v="2"/>
    <x v="0"/>
    <s v="USD"/>
    <n v="1462417493"/>
    <n v="1459825493"/>
    <b v="0"/>
    <n v="3"/>
    <b v="0"/>
    <s v="theater/plays"/>
    <n v="0"/>
    <n v="2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11"/>
    <n v="108"/>
    <x v="1"/>
    <s v="plays"/>
  </r>
  <r>
    <n v="63"/>
    <x v="2"/>
    <x v="1"/>
    <s v="GBP"/>
    <n v="1435934795"/>
    <n v="1430750795"/>
    <b v="0"/>
    <n v="4"/>
    <b v="0"/>
    <s v="theater/plays"/>
    <n v="2"/>
    <n v="16"/>
    <x v="1"/>
    <s v="plays"/>
  </r>
  <r>
    <n v="29"/>
    <x v="2"/>
    <x v="0"/>
    <s v="USD"/>
    <n v="1453310661"/>
    <n v="1450718661"/>
    <b v="0"/>
    <n v="1"/>
    <b v="0"/>
    <s v="theater/plays"/>
    <n v="0"/>
    <n v="29"/>
    <x v="1"/>
    <s v="plays"/>
  </r>
  <r>
    <n v="2800"/>
    <x v="2"/>
    <x v="0"/>
    <s v="USD"/>
    <n v="1440090300"/>
    <n v="1436305452"/>
    <b v="0"/>
    <n v="29"/>
    <b v="0"/>
    <s v="theater/plays"/>
    <n v="23"/>
    <n v="97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34"/>
    <n v="63"/>
    <x v="1"/>
    <s v="plays"/>
  </r>
  <r>
    <n v="1908"/>
    <x v="2"/>
    <x v="0"/>
    <s v="USD"/>
    <n v="1454734740"/>
    <n v="1451684437"/>
    <b v="0"/>
    <n v="5"/>
    <b v="0"/>
    <s v="theater/plays"/>
    <n v="19"/>
    <n v="382"/>
    <x v="1"/>
    <s v="plays"/>
  </r>
  <r>
    <n v="185"/>
    <x v="2"/>
    <x v="0"/>
    <s v="USD"/>
    <n v="1417800435"/>
    <n v="1415208435"/>
    <b v="0"/>
    <n v="4"/>
    <b v="0"/>
    <s v="theater/plays"/>
    <n v="0"/>
    <n v="46"/>
    <x v="1"/>
    <s v="plays"/>
  </r>
  <r>
    <n v="130"/>
    <x v="2"/>
    <x v="0"/>
    <s v="USD"/>
    <n v="1426294201"/>
    <n v="1423705801"/>
    <b v="0"/>
    <n v="5"/>
    <b v="0"/>
    <s v="theater/plays"/>
    <n v="33"/>
    <n v="26"/>
    <x v="1"/>
    <s v="plays"/>
  </r>
  <r>
    <n v="10"/>
    <x v="2"/>
    <x v="0"/>
    <s v="USD"/>
    <n v="1442635140"/>
    <n v="1442243484"/>
    <b v="0"/>
    <n v="1"/>
    <b v="0"/>
    <s v="theater/plays"/>
    <n v="5"/>
    <n v="10"/>
    <x v="1"/>
    <s v="plays"/>
  </r>
  <r>
    <n v="5"/>
    <x v="2"/>
    <x v="0"/>
    <s v="USD"/>
    <n v="1420971324"/>
    <n v="1418379324"/>
    <b v="0"/>
    <n v="1"/>
    <b v="0"/>
    <s v="theater/plays"/>
    <n v="0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38"/>
    <n v="82"/>
    <x v="1"/>
    <s v="plays"/>
  </r>
  <r>
    <n v="21"/>
    <x v="2"/>
    <x v="0"/>
    <s v="USD"/>
    <n v="1407553200"/>
    <n v="1405100992"/>
    <b v="0"/>
    <n v="3"/>
    <b v="0"/>
    <s v="theater/plays"/>
    <n v="1"/>
    <n v="7"/>
    <x v="1"/>
    <s v="plays"/>
  </r>
  <r>
    <n v="273"/>
    <x v="2"/>
    <x v="0"/>
    <s v="USD"/>
    <n v="1460751128"/>
    <n v="1455570728"/>
    <b v="0"/>
    <n v="10"/>
    <b v="0"/>
    <s v="theater/plays"/>
    <n v="3"/>
    <n v="27"/>
    <x v="1"/>
    <s v="plays"/>
  </r>
  <r>
    <n v="500"/>
    <x v="2"/>
    <x v="0"/>
    <s v="USD"/>
    <n v="1409000400"/>
    <n v="1408381704"/>
    <b v="0"/>
    <n v="17"/>
    <b v="0"/>
    <s v="theater/plays"/>
    <n v="9"/>
    <n v="29"/>
    <x v="1"/>
    <s v="plays"/>
  </r>
  <r>
    <n v="25"/>
    <x v="2"/>
    <x v="0"/>
    <s v="USD"/>
    <n v="1420768800"/>
    <n v="1415644395"/>
    <b v="0"/>
    <n v="2"/>
    <b v="0"/>
    <s v="theater/plays"/>
    <n v="1"/>
    <n v="13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5"/>
    <n v="6"/>
    <x v="1"/>
    <s v="plays"/>
  </r>
  <r>
    <n v="625"/>
    <x v="2"/>
    <x v="0"/>
    <s v="USD"/>
    <n v="1481522400"/>
    <n v="1480283321"/>
    <b v="0"/>
    <n v="12"/>
    <b v="0"/>
    <s v="theater/plays"/>
    <n v="21"/>
    <n v="52"/>
    <x v="1"/>
    <s v="plays"/>
  </r>
  <r>
    <n v="550"/>
    <x v="2"/>
    <x v="0"/>
    <s v="USD"/>
    <n v="1444577345"/>
    <n v="1441985458"/>
    <b v="0"/>
    <n v="3"/>
    <b v="0"/>
    <s v="theater/plays"/>
    <n v="5"/>
    <n v="183"/>
    <x v="1"/>
    <s v="plays"/>
  </r>
  <r>
    <n v="316"/>
    <x v="2"/>
    <x v="0"/>
    <s v="USD"/>
    <n v="1446307053"/>
    <n v="1443715053"/>
    <b v="0"/>
    <n v="12"/>
    <b v="0"/>
    <s v="theater/plays"/>
    <n v="4"/>
    <n v="26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62"/>
    <n v="486"/>
    <x v="1"/>
    <s v="plays"/>
  </r>
  <r>
    <n v="6"/>
    <x v="2"/>
    <x v="0"/>
    <s v="USD"/>
    <n v="1423345339"/>
    <n v="1418161339"/>
    <b v="0"/>
    <n v="2"/>
    <b v="0"/>
    <s v="theater/plays"/>
    <n v="1"/>
    <n v="3"/>
    <x v="1"/>
    <s v="plays"/>
  </r>
  <r>
    <n v="25"/>
    <x v="2"/>
    <x v="0"/>
    <s v="USD"/>
    <n v="1440412396"/>
    <n v="1437820396"/>
    <b v="0"/>
    <n v="1"/>
    <b v="0"/>
    <s v="theater/plays"/>
    <n v="0"/>
    <n v="25"/>
    <x v="1"/>
    <s v="plays"/>
  </r>
  <r>
    <n v="39"/>
    <x v="2"/>
    <x v="0"/>
    <s v="USD"/>
    <n v="1441771218"/>
    <n v="1436587218"/>
    <b v="0"/>
    <n v="4"/>
    <b v="0"/>
    <s v="theater/plays"/>
    <n v="1"/>
    <n v="10"/>
    <x v="1"/>
    <s v="plays"/>
  </r>
  <r>
    <n v="75"/>
    <x v="2"/>
    <x v="1"/>
    <s v="GBP"/>
    <n v="1415534400"/>
    <n v="1414538031"/>
    <b v="0"/>
    <n v="4"/>
    <b v="0"/>
    <s v="theater/plays"/>
    <n v="5"/>
    <n v="19"/>
    <x v="1"/>
    <s v="plays"/>
  </r>
  <r>
    <n v="622"/>
    <x v="2"/>
    <x v="0"/>
    <s v="USD"/>
    <n v="1473211313"/>
    <n v="1472001713"/>
    <b v="0"/>
    <n v="17"/>
    <b v="0"/>
    <s v="theater/plays"/>
    <n v="18"/>
    <n v="37"/>
    <x v="1"/>
    <s v="plays"/>
  </r>
  <r>
    <n v="565"/>
    <x v="2"/>
    <x v="0"/>
    <s v="USD"/>
    <n v="1438390800"/>
    <n v="1436888066"/>
    <b v="0"/>
    <n v="7"/>
    <b v="0"/>
    <s v="theater/plays"/>
    <n v="9"/>
    <n v="81"/>
    <x v="1"/>
    <s v="plays"/>
  </r>
  <r>
    <n v="2"/>
    <x v="2"/>
    <x v="0"/>
    <s v="USD"/>
    <n v="1463259837"/>
    <n v="1458075837"/>
    <b v="0"/>
    <n v="2"/>
    <b v="0"/>
    <s v="theater/plays"/>
    <n v="0"/>
    <n v="1"/>
    <x v="1"/>
    <s v="plays"/>
  </r>
  <r>
    <n v="264"/>
    <x v="2"/>
    <x v="0"/>
    <s v="USD"/>
    <n v="1465407219"/>
    <n v="1462815219"/>
    <b v="0"/>
    <n v="5"/>
    <b v="0"/>
    <s v="theater/plays"/>
    <n v="3"/>
    <n v="53"/>
    <x v="1"/>
    <s v="plays"/>
  </r>
  <r>
    <n v="20"/>
    <x v="2"/>
    <x v="0"/>
    <s v="USD"/>
    <n v="1416944760"/>
    <n v="1413527001"/>
    <b v="0"/>
    <n v="1"/>
    <b v="0"/>
    <s v="theater/plays"/>
    <n v="0"/>
    <n v="20"/>
    <x v="1"/>
    <s v="plays"/>
  </r>
  <r>
    <n v="1"/>
    <x v="2"/>
    <x v="1"/>
    <s v="GBP"/>
    <n v="1434139887"/>
    <n v="1428955887"/>
    <b v="0"/>
    <n v="1"/>
    <b v="0"/>
    <s v="theater/plays"/>
    <n v="0"/>
    <n v="1"/>
    <x v="1"/>
    <s v="plays"/>
  </r>
  <r>
    <n v="657"/>
    <x v="2"/>
    <x v="0"/>
    <s v="USD"/>
    <n v="1435429626"/>
    <n v="1431973626"/>
    <b v="0"/>
    <n v="14"/>
    <b v="0"/>
    <s v="theater/plays"/>
    <n v="37"/>
    <n v="47"/>
    <x v="1"/>
    <s v="plays"/>
  </r>
  <r>
    <n v="2030"/>
    <x v="2"/>
    <x v="0"/>
    <s v="USD"/>
    <n v="1452827374"/>
    <n v="1450235374"/>
    <b v="0"/>
    <n v="26"/>
    <b v="0"/>
    <s v="theater/plays"/>
    <n v="14"/>
    <n v="78"/>
    <x v="1"/>
    <s v="plays"/>
  </r>
  <r>
    <n v="2"/>
    <x v="2"/>
    <x v="0"/>
    <s v="USD"/>
    <n v="1410041339"/>
    <n v="1404857339"/>
    <b v="0"/>
    <n v="2"/>
    <b v="0"/>
    <s v="theater/plays"/>
    <n v="0"/>
    <n v="1"/>
    <x v="1"/>
    <s v="plays"/>
  </r>
  <r>
    <n v="1"/>
    <x v="2"/>
    <x v="1"/>
    <s v="GBP"/>
    <n v="1426365994"/>
    <n v="1421185594"/>
    <b v="0"/>
    <n v="1"/>
    <b v="0"/>
    <s v="theater/plays"/>
    <n v="0"/>
    <n v="1"/>
    <x v="1"/>
    <s v="plays"/>
  </r>
  <r>
    <n v="611"/>
    <x v="2"/>
    <x v="1"/>
    <s v="GBP"/>
    <n v="1458117190"/>
    <n v="1455528790"/>
    <b v="0"/>
    <n v="3"/>
    <b v="0"/>
    <s v="theater/plays"/>
    <n v="61"/>
    <n v="204"/>
    <x v="1"/>
    <s v="plays"/>
  </r>
  <r>
    <n v="145"/>
    <x v="2"/>
    <x v="1"/>
    <s v="GBP"/>
    <n v="1400498789"/>
    <n v="1398511589"/>
    <b v="0"/>
    <n v="7"/>
    <b v="0"/>
    <s v="theater/plays"/>
    <n v="8"/>
    <n v="21"/>
    <x v="1"/>
    <s v="plays"/>
  </r>
  <r>
    <n v="437"/>
    <x v="2"/>
    <x v="0"/>
    <s v="USD"/>
    <n v="1442381847"/>
    <n v="1440826647"/>
    <b v="0"/>
    <n v="9"/>
    <b v="0"/>
    <s v="theater/plays"/>
    <n v="22"/>
    <n v="49"/>
    <x v="1"/>
    <s v="plays"/>
  </r>
  <r>
    <n v="1362"/>
    <x v="2"/>
    <x v="0"/>
    <s v="USD"/>
    <n v="1446131207"/>
    <n v="1443712007"/>
    <b v="0"/>
    <n v="20"/>
    <b v="0"/>
    <s v="theater/plays"/>
    <n v="27"/>
    <n v="68"/>
    <x v="1"/>
    <s v="plays"/>
  </r>
  <r>
    <n v="51"/>
    <x v="2"/>
    <x v="0"/>
    <s v="USD"/>
    <n v="1407250329"/>
    <n v="1404658329"/>
    <b v="0"/>
    <n v="6"/>
    <b v="0"/>
    <s v="theater/plays"/>
    <n v="9"/>
    <n v="9"/>
    <x v="1"/>
    <s v="plays"/>
  </r>
  <r>
    <n v="671"/>
    <x v="2"/>
    <x v="5"/>
    <s v="CAD"/>
    <n v="1427306470"/>
    <n v="1424718070"/>
    <b v="0"/>
    <n v="13"/>
    <b v="0"/>
    <s v="theater/plays"/>
    <n v="27"/>
    <n v="52"/>
    <x v="1"/>
    <s v="plays"/>
  </r>
  <r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x v="0"/>
    <x v="1"/>
    <s v="GBP"/>
    <n v="1431982727"/>
    <n v="1428094727"/>
    <b v="0"/>
    <n v="6"/>
    <b v="1"/>
    <s v="theater/musical"/>
    <n v="100"/>
    <n v="83"/>
    <x v="1"/>
    <s v="musical"/>
  </r>
  <r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800"/>
    <x v="0"/>
    <x v="0"/>
    <s v="USD"/>
    <n v="1431143940"/>
    <n v="1428585710"/>
    <b v="0"/>
    <n v="147"/>
    <b v="1"/>
    <s v="theater/musical"/>
    <n v="103"/>
    <n v="176"/>
    <x v="1"/>
    <s v="musical"/>
  </r>
  <r>
    <n v="46100.69"/>
    <x v="0"/>
    <x v="0"/>
    <s v="USD"/>
    <n v="1410444068"/>
    <n v="1407852068"/>
    <b v="0"/>
    <n v="199"/>
    <b v="1"/>
    <s v="theater/musical"/>
    <n v="102"/>
    <n v="232"/>
    <x v="1"/>
    <s v="musical"/>
  </r>
  <r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355"/>
    <x v="0"/>
    <x v="0"/>
    <s v="USD"/>
    <n v="1405400400"/>
    <n v="1402934629"/>
    <b v="0"/>
    <n v="21"/>
    <b v="1"/>
    <s v="theater/musical"/>
    <n v="131"/>
    <n v="112"/>
    <x v="1"/>
    <s v="musical"/>
  </r>
  <r>
    <n v="1000"/>
    <x v="0"/>
    <x v="0"/>
    <s v="USD"/>
    <n v="1457135846"/>
    <n v="1454543846"/>
    <b v="0"/>
    <n v="24"/>
    <b v="1"/>
    <s v="theater/musical"/>
    <n v="100"/>
    <n v="42"/>
    <x v="1"/>
    <s v="musical"/>
  </r>
  <r>
    <n v="8165.55"/>
    <x v="0"/>
    <x v="0"/>
    <s v="USD"/>
    <n v="1401024758"/>
    <n v="1398432758"/>
    <b v="0"/>
    <n v="32"/>
    <b v="1"/>
    <s v="theater/musical"/>
    <n v="102"/>
    <n v="255"/>
    <x v="1"/>
    <s v="musical"/>
  </r>
  <r>
    <n v="10092"/>
    <x v="0"/>
    <x v="1"/>
    <s v="GBP"/>
    <n v="1431007264"/>
    <n v="1428415264"/>
    <b v="0"/>
    <n v="62"/>
    <b v="1"/>
    <s v="theater/musical"/>
    <n v="101"/>
    <n v="163"/>
    <x v="1"/>
    <s v="musical"/>
  </r>
  <r>
    <n v="795"/>
    <x v="0"/>
    <x v="5"/>
    <s v="CAD"/>
    <n v="1410761280"/>
    <n v="1408604363"/>
    <b v="0"/>
    <n v="9"/>
    <b v="1"/>
    <s v="theater/musical"/>
    <n v="106"/>
    <n v="88"/>
    <x v="1"/>
    <s v="musical"/>
  </r>
  <r>
    <n v="3258"/>
    <x v="0"/>
    <x v="2"/>
    <s v="AUD"/>
    <n v="1424516400"/>
    <n v="1421812637"/>
    <b v="0"/>
    <n v="38"/>
    <b v="1"/>
    <s v="theater/musical"/>
    <n v="105"/>
    <n v="86"/>
    <x v="1"/>
    <s v="musical"/>
  </r>
  <r>
    <n v="2569"/>
    <x v="0"/>
    <x v="0"/>
    <s v="USD"/>
    <n v="1465081053"/>
    <n v="1462489053"/>
    <b v="0"/>
    <n v="54"/>
    <b v="1"/>
    <s v="theater/musical"/>
    <n v="103"/>
    <n v="48"/>
    <x v="1"/>
    <s v="musical"/>
  </r>
  <r>
    <n v="2700"/>
    <x v="0"/>
    <x v="5"/>
    <s v="CAD"/>
    <n v="1402845364"/>
    <n v="1400253364"/>
    <b v="0"/>
    <n v="37"/>
    <b v="1"/>
    <s v="theater/musical"/>
    <n v="108"/>
    <n v="73"/>
    <x v="1"/>
    <s v="musical"/>
  </r>
  <r>
    <n v="3531"/>
    <x v="0"/>
    <x v="0"/>
    <s v="USD"/>
    <n v="1472490000"/>
    <n v="1467468008"/>
    <b v="0"/>
    <n v="39"/>
    <b v="1"/>
    <s v="theater/musical"/>
    <n v="101"/>
    <n v="91"/>
    <x v="1"/>
    <s v="musical"/>
  </r>
  <r>
    <n v="1280"/>
    <x v="0"/>
    <x v="0"/>
    <s v="USD"/>
    <n v="1413176340"/>
    <n v="1412091423"/>
    <b v="0"/>
    <n v="34"/>
    <b v="1"/>
    <s v="theater/musical"/>
    <n v="128"/>
    <n v="38"/>
    <x v="1"/>
    <s v="musical"/>
  </r>
  <r>
    <n v="2000"/>
    <x v="0"/>
    <x v="1"/>
    <s v="GBP"/>
    <n v="1405249113"/>
    <n v="1402657113"/>
    <b v="0"/>
    <n v="55"/>
    <b v="1"/>
    <s v="theater/musical"/>
    <n v="133"/>
    <n v="36"/>
    <x v="1"/>
    <s v="musical"/>
  </r>
  <r>
    <n v="4055"/>
    <x v="0"/>
    <x v="0"/>
    <s v="USD"/>
    <n v="1422636814"/>
    <n v="1420044814"/>
    <b v="0"/>
    <n v="32"/>
    <b v="1"/>
    <s v="theater/musical"/>
    <n v="101"/>
    <n v="127"/>
    <x v="1"/>
    <s v="musical"/>
  </r>
  <r>
    <n v="8230"/>
    <x v="0"/>
    <x v="0"/>
    <s v="USD"/>
    <n v="1409187600"/>
    <n v="1406316312"/>
    <b v="0"/>
    <n v="25"/>
    <b v="1"/>
    <s v="theater/musical"/>
    <n v="103"/>
    <n v="329"/>
    <x v="1"/>
    <s v="musical"/>
  </r>
  <r>
    <n v="2681"/>
    <x v="0"/>
    <x v="0"/>
    <s v="USD"/>
    <n v="1421606018"/>
    <n v="1418150018"/>
    <b v="0"/>
    <n v="33"/>
    <b v="1"/>
    <s v="theater/musical"/>
    <n v="107"/>
    <n v="81"/>
    <x v="1"/>
    <s v="musical"/>
  </r>
  <r>
    <n v="1"/>
    <x v="2"/>
    <x v="0"/>
    <s v="USD"/>
    <n v="1425250955"/>
    <n v="1422658955"/>
    <b v="0"/>
    <n v="1"/>
    <b v="0"/>
    <s v="theater/spaces"/>
    <n v="0"/>
    <n v="1"/>
    <x v="1"/>
    <s v="spaces"/>
  </r>
  <r>
    <n v="40850"/>
    <x v="2"/>
    <x v="5"/>
    <s v="CAD"/>
    <n v="1450297080"/>
    <n v="1448565459"/>
    <b v="0"/>
    <n v="202"/>
    <b v="0"/>
    <s v="theater/spaces"/>
    <n v="20"/>
    <n v="20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0"/>
    <n v="1"/>
    <x v="1"/>
    <s v="spaces"/>
  </r>
  <r>
    <n v="1072"/>
    <x v="2"/>
    <x v="0"/>
    <s v="USD"/>
    <n v="1480007460"/>
    <n v="1475760567"/>
    <b v="0"/>
    <n v="13"/>
    <b v="0"/>
    <s v="theater/spaces"/>
    <n v="4"/>
    <n v="82"/>
    <x v="1"/>
    <s v="spaces"/>
  </r>
  <r>
    <n v="24"/>
    <x v="2"/>
    <x v="0"/>
    <s v="USD"/>
    <n v="1433259293"/>
    <n v="1428075293"/>
    <b v="0"/>
    <n v="9"/>
    <b v="0"/>
    <s v="theater/spaces"/>
    <n v="0"/>
    <n v="3"/>
    <x v="1"/>
    <s v="spaces"/>
  </r>
  <r>
    <n v="25"/>
    <x v="2"/>
    <x v="0"/>
    <s v="USD"/>
    <n v="1447965917"/>
    <n v="1445370317"/>
    <b v="0"/>
    <n v="2"/>
    <b v="0"/>
    <s v="theater/spaces"/>
    <n v="3"/>
    <n v="13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"/>
    <n v="19"/>
    <x v="1"/>
    <s v="spaces"/>
  </r>
  <r>
    <n v="1605"/>
    <x v="1"/>
    <x v="0"/>
    <s v="USD"/>
    <n v="1476676800"/>
    <n v="1473957239"/>
    <b v="0"/>
    <n v="8"/>
    <b v="0"/>
    <s v="theater/spaces"/>
    <n v="8"/>
    <n v="201"/>
    <x v="1"/>
    <s v="spaces"/>
  </r>
  <r>
    <n v="605"/>
    <x v="1"/>
    <x v="0"/>
    <s v="USD"/>
    <n v="1444330821"/>
    <n v="1441738821"/>
    <b v="0"/>
    <n v="3"/>
    <b v="0"/>
    <s v="theater/spaces"/>
    <n v="0"/>
    <n v="202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60"/>
    <n v="65"/>
    <x v="1"/>
    <s v="spaces"/>
  </r>
  <r>
    <n v="1322"/>
    <x v="1"/>
    <x v="0"/>
    <s v="USD"/>
    <n v="1462402850"/>
    <n v="1459810850"/>
    <b v="0"/>
    <n v="20"/>
    <b v="0"/>
    <s v="theater/spaces"/>
    <n v="17"/>
    <n v="66"/>
    <x v="1"/>
    <s v="spaces"/>
  </r>
  <r>
    <n v="280"/>
    <x v="1"/>
    <x v="0"/>
    <s v="USD"/>
    <n v="1427498172"/>
    <n v="1422317772"/>
    <b v="0"/>
    <n v="3"/>
    <b v="0"/>
    <s v="theater/spaces"/>
    <n v="2"/>
    <n v="93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10"/>
    <n v="51"/>
    <x v="1"/>
    <s v="plays"/>
  </r>
  <r>
    <n v="1218"/>
    <x v="0"/>
    <x v="0"/>
    <s v="USD"/>
    <n v="1425193140"/>
    <n v="1422769906"/>
    <b v="0"/>
    <n v="20"/>
    <b v="1"/>
    <s v="theater/plays"/>
    <n v="122"/>
    <n v="61"/>
    <x v="1"/>
    <s v="plays"/>
  </r>
  <r>
    <n v="10685"/>
    <x v="0"/>
    <x v="0"/>
    <s v="USD"/>
    <n v="1435835824"/>
    <n v="1433243824"/>
    <b v="0"/>
    <n v="98"/>
    <b v="1"/>
    <s v="theater/plays"/>
    <n v="107"/>
    <n v="109"/>
    <x v="1"/>
    <s v="plays"/>
  </r>
  <r>
    <n v="5035.6899999999996"/>
    <x v="0"/>
    <x v="0"/>
    <s v="USD"/>
    <n v="1407360720"/>
    <n v="1404769819"/>
    <b v="0"/>
    <n v="196"/>
    <b v="1"/>
    <s v="theater/plays"/>
    <n v="101"/>
    <n v="26"/>
    <x v="1"/>
    <s v="plays"/>
  </r>
  <r>
    <n v="1635"/>
    <x v="0"/>
    <x v="0"/>
    <s v="USD"/>
    <n v="1436290233"/>
    <n v="1433698233"/>
    <b v="0"/>
    <n v="39"/>
    <b v="1"/>
    <s v="theater/plays"/>
    <n v="109"/>
    <n v="42"/>
    <x v="1"/>
    <s v="plays"/>
  </r>
  <r>
    <n v="11363"/>
    <x v="0"/>
    <x v="0"/>
    <s v="USD"/>
    <n v="1442425412"/>
    <n v="1439833412"/>
    <b v="0"/>
    <n v="128"/>
    <b v="1"/>
    <s v="theater/plays"/>
    <n v="114"/>
    <n v="89"/>
    <x v="1"/>
    <s v="plays"/>
  </r>
  <r>
    <n v="5696"/>
    <x v="0"/>
    <x v="0"/>
    <s v="USD"/>
    <n v="1425872692"/>
    <n v="1423284292"/>
    <b v="0"/>
    <n v="71"/>
    <b v="1"/>
    <s v="theater/plays"/>
    <n v="114"/>
    <n v="80"/>
    <x v="1"/>
    <s v="plays"/>
  </r>
  <r>
    <n v="3710"/>
    <x v="0"/>
    <x v="0"/>
    <s v="USD"/>
    <n v="1471406340"/>
    <n v="1470227660"/>
    <b v="0"/>
    <n v="47"/>
    <b v="1"/>
    <s v="theater/plays"/>
    <n v="106"/>
    <n v="79"/>
    <x v="1"/>
    <s v="plays"/>
  </r>
  <r>
    <n v="1625"/>
    <x v="0"/>
    <x v="5"/>
    <s v="CAD"/>
    <n v="1430693460"/>
    <n v="1428087153"/>
    <b v="0"/>
    <n v="17"/>
    <b v="1"/>
    <s v="theater/plays"/>
    <n v="163"/>
    <n v="96"/>
    <x v="1"/>
    <s v="plays"/>
  </r>
  <r>
    <n v="6360"/>
    <x v="0"/>
    <x v="0"/>
    <s v="USD"/>
    <n v="1405699451"/>
    <n v="1403107451"/>
    <b v="0"/>
    <n v="91"/>
    <b v="1"/>
    <s v="theater/plays"/>
    <n v="106"/>
    <n v="70"/>
    <x v="1"/>
    <s v="plays"/>
  </r>
  <r>
    <n v="3205"/>
    <x v="0"/>
    <x v="0"/>
    <s v="USD"/>
    <n v="1409500078"/>
    <n v="1406908078"/>
    <b v="0"/>
    <n v="43"/>
    <b v="1"/>
    <s v="theater/plays"/>
    <n v="100"/>
    <n v="75"/>
    <x v="1"/>
    <s v="plays"/>
  </r>
  <r>
    <n v="2107"/>
    <x v="0"/>
    <x v="0"/>
    <s v="USD"/>
    <n v="1480899600"/>
    <n v="1479609520"/>
    <b v="0"/>
    <n v="17"/>
    <b v="1"/>
    <s v="theater/plays"/>
    <n v="105"/>
    <n v="124"/>
    <x v="1"/>
    <s v="plays"/>
  </r>
  <r>
    <n v="8740"/>
    <x v="0"/>
    <x v="0"/>
    <s v="USD"/>
    <n v="1451620800"/>
    <n v="1449171508"/>
    <b v="0"/>
    <n v="33"/>
    <b v="1"/>
    <s v="theater/plays"/>
    <n v="175"/>
    <n v="265"/>
    <x v="1"/>
    <s v="plays"/>
  </r>
  <r>
    <n v="5100"/>
    <x v="0"/>
    <x v="0"/>
    <s v="USD"/>
    <n v="1411695300"/>
    <n v="1409275671"/>
    <b v="0"/>
    <n v="87"/>
    <b v="1"/>
    <s v="theater/plays"/>
    <n v="102"/>
    <n v="59"/>
    <x v="1"/>
    <s v="plays"/>
  </r>
  <r>
    <n v="8010"/>
    <x v="0"/>
    <x v="0"/>
    <s v="USD"/>
    <n v="1417057200"/>
    <n v="1414599886"/>
    <b v="0"/>
    <n v="113"/>
    <b v="1"/>
    <s v="theater/plays"/>
    <n v="100"/>
    <n v="71"/>
    <x v="1"/>
    <s v="plays"/>
  </r>
  <r>
    <n v="120"/>
    <x v="0"/>
    <x v="1"/>
    <s v="GBP"/>
    <n v="1457870400"/>
    <n v="1456421530"/>
    <b v="0"/>
    <n v="14"/>
    <b v="1"/>
    <s v="theater/plays"/>
    <n v="171"/>
    <n v="9"/>
    <x v="1"/>
    <s v="plays"/>
  </r>
  <r>
    <n v="3407"/>
    <x v="0"/>
    <x v="0"/>
    <s v="USD"/>
    <n v="1427076840"/>
    <n v="1421960934"/>
    <b v="0"/>
    <n v="30"/>
    <b v="1"/>
    <s v="theater/plays"/>
    <n v="114"/>
    <n v="114"/>
    <x v="1"/>
    <s v="plays"/>
  </r>
  <r>
    <n v="971"/>
    <x v="0"/>
    <x v="0"/>
    <s v="USD"/>
    <n v="1413784740"/>
    <n v="1412954547"/>
    <b v="0"/>
    <n v="16"/>
    <b v="1"/>
    <s v="theater/plays"/>
    <n v="129"/>
    <n v="61"/>
    <x v="1"/>
    <s v="plays"/>
  </r>
  <r>
    <n v="5070"/>
    <x v="0"/>
    <x v="0"/>
    <s v="USD"/>
    <n v="1420524000"/>
    <n v="1419104823"/>
    <b v="0"/>
    <n v="46"/>
    <b v="1"/>
    <s v="theater/plays"/>
    <n v="101"/>
    <n v="110"/>
    <x v="1"/>
    <s v="plays"/>
  </r>
  <r>
    <n v="3275"/>
    <x v="0"/>
    <x v="0"/>
    <s v="USD"/>
    <n v="1440381600"/>
    <n v="1438639130"/>
    <b v="0"/>
    <n v="24"/>
    <b v="1"/>
    <s v="theater/plays"/>
    <n v="109"/>
    <n v="136"/>
    <x v="1"/>
    <s v="plays"/>
  </r>
  <r>
    <n v="5157"/>
    <x v="0"/>
    <x v="17"/>
    <s v="EUR"/>
    <n v="1443014756"/>
    <n v="1439126756"/>
    <b v="1"/>
    <n v="97"/>
    <b v="1"/>
    <s v="theater/spaces"/>
    <n v="129"/>
    <n v="53"/>
    <x v="1"/>
    <s v="spaces"/>
  </r>
  <r>
    <n v="5103"/>
    <x v="0"/>
    <x v="1"/>
    <s v="GBP"/>
    <n v="1455208143"/>
    <n v="1452616143"/>
    <b v="1"/>
    <n v="59"/>
    <b v="1"/>
    <s v="theater/spaces"/>
    <n v="102"/>
    <n v="86"/>
    <x v="1"/>
    <s v="spaces"/>
  </r>
  <r>
    <n v="169985.91"/>
    <x v="0"/>
    <x v="0"/>
    <s v="USD"/>
    <n v="1415722236"/>
    <n v="1410534636"/>
    <b v="1"/>
    <n v="1095"/>
    <b v="1"/>
    <s v="theater/spaces"/>
    <n v="147"/>
    <n v="155"/>
    <x v="1"/>
    <s v="spaces"/>
  </r>
  <r>
    <n v="25088"/>
    <x v="0"/>
    <x v="0"/>
    <s v="USD"/>
    <n v="1472020881"/>
    <n v="1469428881"/>
    <b v="1"/>
    <n v="218"/>
    <b v="1"/>
    <s v="theater/spaces"/>
    <n v="100"/>
    <n v="115"/>
    <x v="1"/>
    <s v="spaces"/>
  </r>
  <r>
    <n v="12165"/>
    <x v="0"/>
    <x v="4"/>
    <s v="NZD"/>
    <n v="1477886400"/>
    <n v="1476228128"/>
    <b v="0"/>
    <n v="111"/>
    <b v="1"/>
    <s v="theater/spaces"/>
    <n v="122"/>
    <n v="110"/>
    <x v="1"/>
    <s v="spaces"/>
  </r>
  <r>
    <n v="2532"/>
    <x v="0"/>
    <x v="1"/>
    <s v="GBP"/>
    <n v="1462100406"/>
    <n v="1456920006"/>
    <b v="0"/>
    <n v="56"/>
    <b v="1"/>
    <s v="theater/spaces"/>
    <n v="106"/>
    <n v="45"/>
    <x v="1"/>
    <s v="spaces"/>
  </r>
  <r>
    <n v="27600.2"/>
    <x v="0"/>
    <x v="0"/>
    <s v="USD"/>
    <n v="1476316800"/>
    <n v="1473837751"/>
    <b v="0"/>
    <n v="265"/>
    <b v="1"/>
    <s v="theater/spaces"/>
    <n v="110"/>
    <n v="104"/>
    <x v="1"/>
    <s v="spaces"/>
  </r>
  <r>
    <n v="1000"/>
    <x v="0"/>
    <x v="1"/>
    <s v="GBP"/>
    <n v="1466412081"/>
    <n v="1463820081"/>
    <b v="0"/>
    <n v="28"/>
    <b v="1"/>
    <s v="theater/spaces"/>
    <n v="100"/>
    <n v="36"/>
    <x v="1"/>
    <s v="spaces"/>
  </r>
  <r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10000"/>
    <x v="0"/>
    <x v="0"/>
    <s v="USD"/>
    <n v="1452174420"/>
    <n v="1449150420"/>
    <b v="0"/>
    <n v="27"/>
    <b v="1"/>
    <s v="theater/spaces"/>
    <n v="100"/>
    <n v="370"/>
    <x v="1"/>
    <s v="spaces"/>
  </r>
  <r>
    <n v="8780"/>
    <x v="0"/>
    <x v="0"/>
    <s v="USD"/>
    <n v="1485547530"/>
    <n v="1483646730"/>
    <b v="0"/>
    <n v="93"/>
    <b v="1"/>
    <s v="theater/spaces"/>
    <n v="103"/>
    <n v="94"/>
    <x v="1"/>
    <s v="spaces"/>
  </r>
  <r>
    <n v="3135"/>
    <x v="0"/>
    <x v="0"/>
    <s v="USD"/>
    <n v="1476037510"/>
    <n v="1473445510"/>
    <b v="0"/>
    <n v="64"/>
    <b v="1"/>
    <s v="theater/spaces"/>
    <n v="105"/>
    <n v="49"/>
    <x v="1"/>
    <s v="spaces"/>
  </r>
  <r>
    <n v="1003"/>
    <x v="0"/>
    <x v="0"/>
    <s v="USD"/>
    <n v="1455998867"/>
    <n v="1453406867"/>
    <b v="0"/>
    <n v="22"/>
    <b v="1"/>
    <s v="theater/spaces"/>
    <n v="100"/>
    <n v="46"/>
    <x v="1"/>
    <s v="spaces"/>
  </r>
  <r>
    <n v="1373.24"/>
    <x v="0"/>
    <x v="1"/>
    <s v="GBP"/>
    <n v="1412335772"/>
    <n v="1409743772"/>
    <b v="0"/>
    <n v="59"/>
    <b v="1"/>
    <s v="theater/spaces"/>
    <n v="458"/>
    <n v="23"/>
    <x v="1"/>
    <s v="spaces"/>
  </r>
  <r>
    <n v="15744"/>
    <x v="0"/>
    <x v="0"/>
    <s v="USD"/>
    <n v="1484841471"/>
    <n v="1482249471"/>
    <b v="0"/>
    <n v="249"/>
    <b v="1"/>
    <s v="theater/spaces"/>
    <n v="105"/>
    <n v="63"/>
    <x v="1"/>
    <s v="spaces"/>
  </r>
  <r>
    <n v="60180"/>
    <x v="0"/>
    <x v="0"/>
    <s v="USD"/>
    <n v="1432677240"/>
    <n v="1427493240"/>
    <b v="0"/>
    <n v="392"/>
    <b v="1"/>
    <s v="theater/spaces"/>
    <n v="172"/>
    <n v="154"/>
    <x v="1"/>
    <s v="spaces"/>
  </r>
  <r>
    <n v="10373"/>
    <x v="0"/>
    <x v="0"/>
    <s v="USD"/>
    <n v="1488171540"/>
    <n v="1486661793"/>
    <b v="0"/>
    <n v="115"/>
    <b v="1"/>
    <s v="theater/spaces"/>
    <n v="104"/>
    <n v="90"/>
    <x v="1"/>
    <s v="spaces"/>
  </r>
  <r>
    <n v="51514.5"/>
    <x v="0"/>
    <x v="0"/>
    <s v="USD"/>
    <n v="1402892700"/>
    <n v="1400474329"/>
    <b v="0"/>
    <n v="433"/>
    <b v="1"/>
    <s v="theater/spaces"/>
    <n v="103"/>
    <n v="119"/>
    <x v="1"/>
    <s v="spaces"/>
  </r>
  <r>
    <n v="1605"/>
    <x v="0"/>
    <x v="0"/>
    <s v="USD"/>
    <n v="1488333600"/>
    <n v="1487094360"/>
    <b v="0"/>
    <n v="20"/>
    <b v="1"/>
    <s v="theater/spaces"/>
    <n v="119"/>
    <n v="80"/>
    <x v="1"/>
    <s v="spaces"/>
  </r>
  <r>
    <n v="500"/>
    <x v="0"/>
    <x v="0"/>
    <s v="USD"/>
    <n v="1485885600"/>
    <n v="1484682670"/>
    <b v="0"/>
    <n v="8"/>
    <b v="1"/>
    <s v="theater/spaces"/>
    <n v="100"/>
    <n v="63"/>
    <x v="1"/>
    <s v="spaces"/>
  </r>
  <r>
    <n v="22991.01"/>
    <x v="0"/>
    <x v="0"/>
    <s v="USD"/>
    <n v="1468445382"/>
    <n v="1465853382"/>
    <b v="0"/>
    <n v="175"/>
    <b v="1"/>
    <s v="theater/spaces"/>
    <n v="319"/>
    <n v="131"/>
    <x v="1"/>
    <s v="spaces"/>
  </r>
  <r>
    <n v="7595.43"/>
    <x v="0"/>
    <x v="0"/>
    <s v="USD"/>
    <n v="1356552252"/>
    <n v="1353960252"/>
    <b v="0"/>
    <n v="104"/>
    <b v="1"/>
    <s v="theater/spaces"/>
    <n v="109"/>
    <n v="73"/>
    <x v="1"/>
    <s v="spaces"/>
  </r>
  <r>
    <n v="3035"/>
    <x v="0"/>
    <x v="0"/>
    <s v="USD"/>
    <n v="1456811940"/>
    <n v="1454098976"/>
    <b v="0"/>
    <n v="17"/>
    <b v="1"/>
    <s v="theater/spaces"/>
    <n v="101"/>
    <n v="179"/>
    <x v="1"/>
    <s v="spaces"/>
  </r>
  <r>
    <n v="45126"/>
    <x v="0"/>
    <x v="0"/>
    <s v="USD"/>
    <n v="1416089324"/>
    <n v="1413493724"/>
    <b v="0"/>
    <n v="277"/>
    <b v="1"/>
    <s v="theater/spaces"/>
    <n v="113"/>
    <n v="163"/>
    <x v="1"/>
    <s v="spaces"/>
  </r>
  <r>
    <n v="12772.6"/>
    <x v="0"/>
    <x v="0"/>
    <s v="USD"/>
    <n v="1412611905"/>
    <n v="1410019905"/>
    <b v="0"/>
    <n v="118"/>
    <b v="1"/>
    <s v="theater/spaces"/>
    <n v="120"/>
    <n v="108"/>
    <x v="1"/>
    <s v="spaces"/>
  </r>
  <r>
    <n v="8620"/>
    <x v="0"/>
    <x v="5"/>
    <s v="CAD"/>
    <n v="1418580591"/>
    <n v="1415988591"/>
    <b v="0"/>
    <n v="97"/>
    <b v="1"/>
    <s v="theater/spaces"/>
    <n v="108"/>
    <n v="89"/>
    <x v="1"/>
    <s v="spaces"/>
  </r>
  <r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35"/>
    <x v="0"/>
    <x v="0"/>
    <s v="USD"/>
    <n v="1453352719"/>
    <n v="1450760719"/>
    <b v="0"/>
    <n v="26"/>
    <b v="1"/>
    <s v="theater/spaces"/>
    <n v="101"/>
    <n v="117"/>
    <x v="1"/>
    <s v="spaces"/>
  </r>
  <r>
    <n v="29939"/>
    <x v="0"/>
    <x v="0"/>
    <s v="USD"/>
    <n v="1417012840"/>
    <n v="1414417240"/>
    <b v="0"/>
    <n v="128"/>
    <b v="1"/>
    <s v="theater/spaces"/>
    <n v="120"/>
    <n v="234"/>
    <x v="1"/>
    <s v="spaces"/>
  </r>
  <r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71"/>
    <x v="0"/>
    <x v="3"/>
    <s v="EUR"/>
    <n v="1450911540"/>
    <n v="1448536516"/>
    <b v="0"/>
    <n v="25"/>
    <b v="1"/>
    <s v="theater/spaces"/>
    <n v="124"/>
    <n v="15"/>
    <x v="1"/>
    <s v="spaces"/>
  </r>
  <r>
    <n v="4685"/>
    <x v="0"/>
    <x v="0"/>
    <s v="USD"/>
    <n v="1423587130"/>
    <n v="1421772730"/>
    <b v="0"/>
    <n v="55"/>
    <b v="1"/>
    <s v="theater/spaces"/>
    <n v="117"/>
    <n v="85"/>
    <x v="1"/>
    <s v="spaces"/>
  </r>
  <r>
    <n v="15696"/>
    <x v="0"/>
    <x v="0"/>
    <s v="USD"/>
    <n v="1434917049"/>
    <n v="1432325049"/>
    <b v="0"/>
    <n v="107"/>
    <b v="1"/>
    <s v="theater/spaces"/>
    <n v="157"/>
    <n v="147"/>
    <x v="1"/>
    <s v="spaces"/>
  </r>
  <r>
    <n v="28276"/>
    <x v="0"/>
    <x v="0"/>
    <s v="USD"/>
    <n v="1415163600"/>
    <n v="1412737080"/>
    <b v="0"/>
    <n v="557"/>
    <b v="1"/>
    <s v="theater/spaces"/>
    <n v="113"/>
    <n v="51"/>
    <x v="1"/>
    <s v="spaces"/>
  </r>
  <r>
    <n v="3508"/>
    <x v="0"/>
    <x v="0"/>
    <s v="USD"/>
    <n v="1402459200"/>
    <n v="1401125238"/>
    <b v="0"/>
    <n v="40"/>
    <b v="1"/>
    <s v="theater/spaces"/>
    <n v="103"/>
    <n v="88"/>
    <x v="1"/>
    <s v="spaces"/>
  </r>
  <r>
    <n v="8722"/>
    <x v="0"/>
    <x v="0"/>
    <s v="USD"/>
    <n v="1405688952"/>
    <n v="1400504952"/>
    <b v="0"/>
    <n v="36"/>
    <b v="1"/>
    <s v="theater/spaces"/>
    <n v="103"/>
    <n v="242"/>
    <x v="1"/>
    <s v="spaces"/>
  </r>
  <r>
    <n v="23285"/>
    <x v="0"/>
    <x v="0"/>
    <s v="USD"/>
    <n v="1408566243"/>
    <n v="1405974243"/>
    <b v="0"/>
    <n v="159"/>
    <b v="1"/>
    <s v="theater/spaces"/>
    <n v="106"/>
    <n v="146"/>
    <x v="1"/>
    <s v="spaces"/>
  </r>
  <r>
    <n v="4230"/>
    <x v="0"/>
    <x v="6"/>
    <s v="EUR"/>
    <n v="1437429600"/>
    <n v="1433747376"/>
    <b v="0"/>
    <n v="41"/>
    <b v="1"/>
    <s v="theater/spaces"/>
    <n v="101"/>
    <n v="103"/>
    <x v="1"/>
    <s v="spaces"/>
  </r>
  <r>
    <n v="18185"/>
    <x v="0"/>
    <x v="0"/>
    <s v="USD"/>
    <n v="1401159600"/>
    <n v="1398801620"/>
    <b v="0"/>
    <n v="226"/>
    <b v="1"/>
    <s v="theater/spaces"/>
    <n v="121"/>
    <n v="80"/>
    <x v="1"/>
    <s v="spaces"/>
  </r>
  <r>
    <n v="7040"/>
    <x v="0"/>
    <x v="0"/>
    <s v="USD"/>
    <n v="1439583533"/>
    <n v="1434399533"/>
    <b v="0"/>
    <n v="30"/>
    <b v="1"/>
    <s v="theater/spaces"/>
    <n v="101"/>
    <n v="235"/>
    <x v="1"/>
    <s v="spaces"/>
  </r>
  <r>
    <n v="5221"/>
    <x v="0"/>
    <x v="0"/>
    <s v="USD"/>
    <n v="1479794340"/>
    <n v="1476715869"/>
    <b v="0"/>
    <n v="103"/>
    <b v="1"/>
    <s v="theater/spaces"/>
    <n v="116"/>
    <n v="51"/>
    <x v="1"/>
    <s v="spaces"/>
  </r>
  <r>
    <n v="10088"/>
    <x v="0"/>
    <x v="0"/>
    <s v="USD"/>
    <n v="1472338409"/>
    <n v="1468450409"/>
    <b v="0"/>
    <n v="62"/>
    <b v="1"/>
    <s v="theater/spaces"/>
    <n v="101"/>
    <n v="163"/>
    <x v="1"/>
    <s v="spaces"/>
  </r>
  <r>
    <n v="721"/>
    <x v="0"/>
    <x v="1"/>
    <s v="GBP"/>
    <n v="1434039186"/>
    <n v="1430151186"/>
    <b v="0"/>
    <n v="6"/>
    <b v="1"/>
    <s v="theater/spaces"/>
    <n v="103"/>
    <n v="120"/>
    <x v="1"/>
    <s v="spaces"/>
  </r>
  <r>
    <n v="12321"/>
    <x v="0"/>
    <x v="0"/>
    <s v="USD"/>
    <n v="1349567475"/>
    <n v="1346975475"/>
    <b v="0"/>
    <n v="182"/>
    <b v="1"/>
    <s v="theater/spaces"/>
    <n v="246"/>
    <n v="68"/>
    <x v="1"/>
    <s v="spaces"/>
  </r>
  <r>
    <n v="7555"/>
    <x v="0"/>
    <x v="1"/>
    <s v="GBP"/>
    <n v="1401465600"/>
    <n v="1399032813"/>
    <b v="0"/>
    <n v="145"/>
    <b v="1"/>
    <s v="theater/spaces"/>
    <n v="302"/>
    <n v="52"/>
    <x v="1"/>
    <s v="spaces"/>
  </r>
  <r>
    <n v="1290"/>
    <x v="0"/>
    <x v="1"/>
    <s v="GBP"/>
    <n v="1488538892"/>
    <n v="1487329292"/>
    <b v="0"/>
    <n v="25"/>
    <b v="1"/>
    <s v="theater/spaces"/>
    <n v="143"/>
    <n v="52"/>
    <x v="1"/>
    <s v="spaces"/>
  </r>
  <r>
    <n v="52576"/>
    <x v="0"/>
    <x v="0"/>
    <s v="USD"/>
    <n v="1426866851"/>
    <n v="1424278451"/>
    <b v="0"/>
    <n v="320"/>
    <b v="1"/>
    <s v="theater/spaces"/>
    <n v="131"/>
    <n v="164"/>
    <x v="1"/>
    <s v="spaces"/>
  </r>
  <r>
    <n v="8401"/>
    <x v="0"/>
    <x v="0"/>
    <s v="USD"/>
    <n v="1471242025"/>
    <n v="1468650025"/>
    <b v="0"/>
    <n v="99"/>
    <b v="1"/>
    <s v="theater/spaces"/>
    <n v="168"/>
    <n v="85"/>
    <x v="1"/>
    <s v="spaces"/>
  </r>
  <r>
    <n v="32903"/>
    <x v="0"/>
    <x v="0"/>
    <s v="USD"/>
    <n v="1416285300"/>
    <n v="1413824447"/>
    <b v="0"/>
    <n v="348"/>
    <b v="1"/>
    <s v="theater/spaces"/>
    <n v="110"/>
    <n v="95"/>
    <x v="1"/>
    <s v="spaces"/>
  </r>
  <r>
    <n v="1867"/>
    <x v="0"/>
    <x v="0"/>
    <s v="USD"/>
    <n v="1442426171"/>
    <n v="1439834171"/>
    <b v="0"/>
    <n v="41"/>
    <b v="1"/>
    <s v="theater/spaces"/>
    <n v="107"/>
    <n v="46"/>
    <x v="1"/>
    <s v="spaces"/>
  </r>
  <r>
    <n v="1500"/>
    <x v="0"/>
    <x v="0"/>
    <s v="USD"/>
    <n v="1476479447"/>
    <n v="1471295447"/>
    <b v="0"/>
    <n v="29"/>
    <b v="1"/>
    <s v="theater/spaces"/>
    <n v="100"/>
    <n v="52"/>
    <x v="1"/>
    <s v="spaces"/>
  </r>
  <r>
    <n v="1272"/>
    <x v="0"/>
    <x v="0"/>
    <s v="USD"/>
    <n v="1441933459"/>
    <n v="1439341459"/>
    <b v="0"/>
    <n v="25"/>
    <b v="1"/>
    <s v="theater/spaces"/>
    <n v="127"/>
    <n v="51"/>
    <x v="1"/>
    <s v="spaces"/>
  </r>
  <r>
    <n v="4396"/>
    <x v="0"/>
    <x v="0"/>
    <s v="USD"/>
    <n v="1471487925"/>
    <n v="1468895925"/>
    <b v="0"/>
    <n v="23"/>
    <b v="1"/>
    <s v="theater/spaces"/>
    <n v="147"/>
    <n v="191"/>
    <x v="1"/>
    <s v="spaces"/>
  </r>
  <r>
    <n v="112536"/>
    <x v="0"/>
    <x v="0"/>
    <s v="USD"/>
    <n v="1477972740"/>
    <n v="1475326255"/>
    <b v="0"/>
    <n v="1260"/>
    <b v="1"/>
    <s v="theater/spaces"/>
    <n v="113"/>
    <n v="89"/>
    <x v="1"/>
    <s v="spaces"/>
  </r>
  <r>
    <n v="27196.71"/>
    <x v="0"/>
    <x v="0"/>
    <s v="USD"/>
    <n v="1367674009"/>
    <n v="1365082009"/>
    <b v="0"/>
    <n v="307"/>
    <b v="1"/>
    <s v="theater/spaces"/>
    <n v="109"/>
    <n v="89"/>
    <x v="1"/>
    <s v="spaces"/>
  </r>
  <r>
    <n v="31683"/>
    <x v="0"/>
    <x v="0"/>
    <s v="USD"/>
    <n v="1376654340"/>
    <n v="1373568644"/>
    <b v="0"/>
    <n v="329"/>
    <b v="1"/>
    <s v="theater/spaces"/>
    <n v="127"/>
    <n v="96"/>
    <x v="1"/>
    <s v="spaces"/>
  </r>
  <r>
    <n v="1066"/>
    <x v="0"/>
    <x v="0"/>
    <s v="USD"/>
    <n v="1285995540"/>
    <n v="1279574773"/>
    <b v="0"/>
    <n v="32"/>
    <b v="1"/>
    <s v="theater/spaces"/>
    <n v="213"/>
    <n v="33"/>
    <x v="1"/>
    <s v="spaces"/>
  </r>
  <r>
    <n v="1005"/>
    <x v="0"/>
    <x v="0"/>
    <s v="USD"/>
    <n v="1457071397"/>
    <n v="1451887397"/>
    <b v="0"/>
    <n v="27"/>
    <b v="1"/>
    <s v="theater/spaces"/>
    <n v="101"/>
    <n v="37"/>
    <x v="1"/>
    <s v="spaces"/>
  </r>
  <r>
    <n v="21742.78"/>
    <x v="0"/>
    <x v="0"/>
    <s v="USD"/>
    <n v="1388303940"/>
    <n v="1386011038"/>
    <b v="0"/>
    <n v="236"/>
    <b v="1"/>
    <s v="theater/spaces"/>
    <n v="109"/>
    <n v="92"/>
    <x v="1"/>
    <s v="spaces"/>
  </r>
  <r>
    <n v="3225"/>
    <x v="0"/>
    <x v="0"/>
    <s v="USD"/>
    <n v="1435359600"/>
    <n v="1434999621"/>
    <b v="0"/>
    <n v="42"/>
    <b v="1"/>
    <s v="theater/spaces"/>
    <n v="108"/>
    <n v="77"/>
    <x v="1"/>
    <s v="spaces"/>
  </r>
  <r>
    <n v="9170"/>
    <x v="0"/>
    <x v="0"/>
    <s v="USD"/>
    <n v="1453323048"/>
    <n v="1450731048"/>
    <b v="0"/>
    <n v="95"/>
    <b v="1"/>
    <s v="theater/spaces"/>
    <n v="110"/>
    <n v="97"/>
    <x v="1"/>
    <s v="spaces"/>
  </r>
  <r>
    <n v="1920"/>
    <x v="0"/>
    <x v="1"/>
    <s v="GBP"/>
    <n v="1444149047"/>
    <n v="1441557047"/>
    <b v="0"/>
    <n v="37"/>
    <b v="1"/>
    <s v="theater/spaces"/>
    <n v="128"/>
    <n v="52"/>
    <x v="1"/>
    <s v="spaces"/>
  </r>
  <r>
    <n v="16501"/>
    <x v="0"/>
    <x v="5"/>
    <s v="CAD"/>
    <n v="1429152600"/>
    <n v="1426815699"/>
    <b v="0"/>
    <n v="128"/>
    <b v="1"/>
    <s v="theater/spaces"/>
    <n v="110"/>
    <n v="129"/>
    <x v="1"/>
    <s v="spaces"/>
  </r>
  <r>
    <n v="13121"/>
    <x v="0"/>
    <x v="0"/>
    <s v="USD"/>
    <n v="1454433998"/>
    <n v="1453137998"/>
    <b v="0"/>
    <n v="156"/>
    <b v="1"/>
    <s v="theater/spaces"/>
    <n v="109"/>
    <n v="84"/>
    <x v="1"/>
    <s v="spaces"/>
  </r>
  <r>
    <n v="5308.26"/>
    <x v="0"/>
    <x v="0"/>
    <s v="USD"/>
    <n v="1408679055"/>
    <n v="1406087055"/>
    <b v="0"/>
    <n v="64"/>
    <b v="1"/>
    <s v="theater/spaces"/>
    <n v="133"/>
    <n v="83"/>
    <x v="1"/>
    <s v="spaces"/>
  </r>
  <r>
    <n v="15077"/>
    <x v="0"/>
    <x v="0"/>
    <s v="USD"/>
    <n v="1410324720"/>
    <n v="1407784586"/>
    <b v="0"/>
    <n v="58"/>
    <b v="1"/>
    <s v="theater/spaces"/>
    <n v="191"/>
    <n v="260"/>
    <x v="1"/>
    <s v="spaces"/>
  </r>
  <r>
    <n v="745"/>
    <x v="0"/>
    <x v="0"/>
    <s v="USD"/>
    <n v="1461762960"/>
    <n v="1457999054"/>
    <b v="0"/>
    <n v="20"/>
    <b v="1"/>
    <s v="theater/spaces"/>
    <n v="149"/>
    <n v="37"/>
    <x v="1"/>
    <s v="spaces"/>
  </r>
  <r>
    <n v="8320"/>
    <x v="0"/>
    <x v="0"/>
    <s v="USD"/>
    <n v="1420060920"/>
    <n v="1417556262"/>
    <b v="0"/>
    <n v="47"/>
    <b v="1"/>
    <s v="theater/spaces"/>
    <n v="166"/>
    <n v="177"/>
    <x v="1"/>
    <s v="spaces"/>
  </r>
  <r>
    <n v="4000"/>
    <x v="0"/>
    <x v="0"/>
    <s v="USD"/>
    <n v="1434241255"/>
    <n v="1431649255"/>
    <b v="0"/>
    <n v="54"/>
    <b v="1"/>
    <s v="theater/spaces"/>
    <n v="107"/>
    <n v="74"/>
    <x v="1"/>
    <s v="spaces"/>
  </r>
  <r>
    <n v="636"/>
    <x v="0"/>
    <x v="0"/>
    <s v="USD"/>
    <n v="1462420960"/>
    <n v="1459828960"/>
    <b v="0"/>
    <n v="9"/>
    <b v="1"/>
    <s v="theater/spaces"/>
    <n v="106"/>
    <n v="71"/>
    <x v="1"/>
    <s v="spaces"/>
  </r>
  <r>
    <n v="827"/>
    <x v="2"/>
    <x v="1"/>
    <s v="GBP"/>
    <n v="1486547945"/>
    <n v="1483955945"/>
    <b v="1"/>
    <n v="35"/>
    <b v="0"/>
    <s v="theater/spaces"/>
    <n v="24"/>
    <n v="24"/>
    <x v="1"/>
    <s v="spaces"/>
  </r>
  <r>
    <n v="75"/>
    <x v="2"/>
    <x v="0"/>
    <s v="USD"/>
    <n v="1432828740"/>
    <n v="1430237094"/>
    <b v="0"/>
    <n v="2"/>
    <b v="0"/>
    <s v="theater/spaces"/>
    <n v="0"/>
    <n v="38"/>
    <x v="1"/>
    <s v="spaces"/>
  </r>
  <r>
    <n v="40"/>
    <x v="2"/>
    <x v="0"/>
    <s v="USD"/>
    <n v="1412222340"/>
    <n v="1407781013"/>
    <b v="0"/>
    <n v="3"/>
    <b v="0"/>
    <s v="theater/spaces"/>
    <n v="0"/>
    <n v="13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0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0"/>
    <n v="1"/>
    <x v="1"/>
    <s v="spaces"/>
  </r>
  <r>
    <n v="451"/>
    <x v="2"/>
    <x v="0"/>
    <s v="USD"/>
    <n v="1407536846"/>
    <n v="1404944846"/>
    <b v="0"/>
    <n v="11"/>
    <b v="0"/>
    <s v="theater/spaces"/>
    <n v="3"/>
    <n v="41"/>
    <x v="1"/>
    <s v="spaces"/>
  </r>
  <r>
    <n v="335"/>
    <x v="2"/>
    <x v="0"/>
    <s v="USD"/>
    <n v="1443422134"/>
    <n v="1440830134"/>
    <b v="0"/>
    <n v="6"/>
    <b v="0"/>
    <s v="theater/spaces"/>
    <n v="0"/>
    <n v="5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67"/>
    <n v="100"/>
    <x v="1"/>
    <s v="spaces"/>
  </r>
  <r>
    <n v="587"/>
    <x v="2"/>
    <x v="0"/>
    <s v="USD"/>
    <n v="1477174138"/>
    <n v="1474150138"/>
    <b v="0"/>
    <n v="23"/>
    <b v="0"/>
    <s v="theater/spaces"/>
    <n v="20"/>
    <n v="26"/>
    <x v="1"/>
    <s v="spaces"/>
  </r>
  <r>
    <n v="8471"/>
    <x v="2"/>
    <x v="0"/>
    <s v="USD"/>
    <n v="1448175540"/>
    <n v="1445483246"/>
    <b v="0"/>
    <n v="72"/>
    <b v="0"/>
    <s v="theater/spaces"/>
    <n v="11"/>
    <n v="118"/>
    <x v="1"/>
    <s v="spaces"/>
  </r>
  <r>
    <n v="10"/>
    <x v="2"/>
    <x v="0"/>
    <s v="USD"/>
    <n v="1406683172"/>
    <n v="1404523172"/>
    <b v="0"/>
    <n v="2"/>
    <b v="0"/>
    <s v="theater/spaces"/>
    <n v="0"/>
    <n v="5"/>
    <x v="1"/>
    <s v="spaces"/>
  </r>
  <r>
    <n v="41950"/>
    <x v="2"/>
    <x v="2"/>
    <s v="AUD"/>
    <n v="1468128537"/>
    <n v="1465536537"/>
    <b v="0"/>
    <n v="15"/>
    <b v="0"/>
    <s v="theater/spaces"/>
    <n v="12"/>
    <n v="2797"/>
    <x v="1"/>
    <s v="spaces"/>
  </r>
  <r>
    <n v="200"/>
    <x v="2"/>
    <x v="4"/>
    <s v="NZD"/>
    <n v="1441837879"/>
    <n v="1439245879"/>
    <b v="0"/>
    <n v="1"/>
    <b v="0"/>
    <s v="theater/spaces"/>
    <n v="3"/>
    <n v="200"/>
    <x v="1"/>
    <s v="spaces"/>
  </r>
  <r>
    <n v="175"/>
    <x v="2"/>
    <x v="0"/>
    <s v="USD"/>
    <n v="1445013352"/>
    <n v="1442421352"/>
    <b v="0"/>
    <n v="2"/>
    <b v="0"/>
    <s v="theater/spaces"/>
    <n v="0"/>
    <n v="88"/>
    <x v="1"/>
    <s v="spaces"/>
  </r>
  <r>
    <n v="141"/>
    <x v="2"/>
    <x v="0"/>
    <s v="USD"/>
    <n v="1418587234"/>
    <n v="1415995234"/>
    <b v="0"/>
    <n v="7"/>
    <b v="0"/>
    <s v="theater/spaces"/>
    <n v="14"/>
    <n v="20"/>
    <x v="1"/>
    <s v="spaces"/>
  </r>
  <r>
    <n v="334"/>
    <x v="2"/>
    <x v="1"/>
    <s v="GBP"/>
    <n v="1481132169"/>
    <n v="1479317769"/>
    <b v="0"/>
    <n v="16"/>
    <b v="0"/>
    <s v="theater/spaces"/>
    <n v="3"/>
    <n v="21"/>
    <x v="1"/>
    <s v="spaces"/>
  </r>
  <r>
    <n v="7173"/>
    <x v="2"/>
    <x v="0"/>
    <s v="USD"/>
    <n v="1429595940"/>
    <n v="1428082481"/>
    <b v="0"/>
    <n v="117"/>
    <b v="0"/>
    <s v="theater/spaces"/>
    <n v="60"/>
    <n v="61"/>
    <x v="1"/>
    <s v="spaces"/>
  </r>
  <r>
    <n v="2"/>
    <x v="2"/>
    <x v="0"/>
    <s v="USD"/>
    <n v="1477791960"/>
    <n v="1476549262"/>
    <b v="0"/>
    <n v="2"/>
    <b v="0"/>
    <s v="theater/spaces"/>
    <n v="0"/>
    <n v="1"/>
    <x v="1"/>
    <s v="spaces"/>
  </r>
  <r>
    <n v="645"/>
    <x v="2"/>
    <x v="0"/>
    <s v="USD"/>
    <n v="1434309540"/>
    <n v="1429287900"/>
    <b v="0"/>
    <n v="7"/>
    <b v="0"/>
    <s v="theater/spaces"/>
    <n v="0"/>
    <n v="92"/>
    <x v="1"/>
    <s v="spaces"/>
  </r>
  <r>
    <n v="22"/>
    <x v="2"/>
    <x v="6"/>
    <s v="EUR"/>
    <n v="1457617359"/>
    <n v="1455025359"/>
    <b v="0"/>
    <n v="3"/>
    <b v="0"/>
    <s v="theater/spaces"/>
    <n v="0"/>
    <n v="7"/>
    <x v="1"/>
    <s v="spaces"/>
  </r>
  <r>
    <n v="1296"/>
    <x v="2"/>
    <x v="0"/>
    <s v="USD"/>
    <n v="1471573640"/>
    <n v="1467253640"/>
    <b v="0"/>
    <n v="20"/>
    <b v="0"/>
    <s v="theater/spaces"/>
    <n v="9"/>
    <n v="65"/>
    <x v="1"/>
    <s v="spaces"/>
  </r>
  <r>
    <n v="1506"/>
    <x v="2"/>
    <x v="0"/>
    <s v="USD"/>
    <n v="1444405123"/>
    <n v="1439221123"/>
    <b v="0"/>
    <n v="50"/>
    <b v="0"/>
    <s v="theater/spaces"/>
    <n v="15"/>
    <n v="30"/>
    <x v="1"/>
    <s v="spaces"/>
  </r>
  <r>
    <n v="105"/>
    <x v="2"/>
    <x v="5"/>
    <s v="CAD"/>
    <n v="1488495478"/>
    <n v="1485903478"/>
    <b v="0"/>
    <n v="2"/>
    <b v="0"/>
    <s v="theater/spaces"/>
    <n v="0"/>
    <n v="53"/>
    <x v="1"/>
    <s v="spaces"/>
  </r>
  <r>
    <n v="71"/>
    <x v="2"/>
    <x v="0"/>
    <s v="USD"/>
    <n v="1424920795"/>
    <n v="1422328795"/>
    <b v="0"/>
    <n v="3"/>
    <b v="0"/>
    <s v="theater/spaces"/>
    <n v="0"/>
    <n v="24"/>
    <x v="1"/>
    <s v="spaces"/>
  </r>
  <r>
    <n v="11226"/>
    <x v="2"/>
    <x v="0"/>
    <s v="USD"/>
    <n v="1427040435"/>
    <n v="1424452035"/>
    <b v="0"/>
    <n v="27"/>
    <b v="0"/>
    <s v="theater/spaces"/>
    <n v="1"/>
    <n v="416"/>
    <x v="1"/>
    <s v="spaces"/>
  </r>
  <r>
    <n v="376"/>
    <x v="2"/>
    <x v="0"/>
    <s v="USD"/>
    <n v="1419644444"/>
    <n v="1414456844"/>
    <b v="0"/>
    <n v="7"/>
    <b v="0"/>
    <s v="theater/spaces"/>
    <n v="0"/>
    <n v="54"/>
    <x v="1"/>
    <s v="spaces"/>
  </r>
  <r>
    <n v="2103"/>
    <x v="2"/>
    <x v="0"/>
    <s v="USD"/>
    <n v="1442722891"/>
    <n v="1440130891"/>
    <b v="0"/>
    <n v="5"/>
    <b v="0"/>
    <s v="theater/spaces"/>
    <n v="0"/>
    <n v="421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0"/>
    <n v="19"/>
    <x v="1"/>
    <s v="spaces"/>
  </r>
  <r>
    <n v="470"/>
    <x v="2"/>
    <x v="0"/>
    <s v="USD"/>
    <n v="1430851680"/>
    <n v="1428340931"/>
    <b v="0"/>
    <n v="6"/>
    <b v="0"/>
    <s v="theater/spaces"/>
    <n v="12"/>
    <n v="78"/>
    <x v="1"/>
    <s v="spaces"/>
  </r>
  <r>
    <n v="610"/>
    <x v="2"/>
    <x v="0"/>
    <s v="USD"/>
    <n v="1443561159"/>
    <n v="1440969159"/>
    <b v="0"/>
    <n v="9"/>
    <b v="0"/>
    <s v="theater/spaces"/>
    <n v="2"/>
    <n v="68"/>
    <x v="1"/>
    <s v="spaces"/>
  </r>
  <r>
    <n v="50"/>
    <x v="2"/>
    <x v="13"/>
    <s v="EUR"/>
    <n v="1439827559"/>
    <n v="1434643559"/>
    <b v="0"/>
    <n v="3"/>
    <b v="0"/>
    <s v="theater/spaces"/>
    <n v="0"/>
    <n v="17"/>
    <x v="1"/>
    <s v="spaces"/>
  </r>
  <r>
    <n v="125"/>
    <x v="2"/>
    <x v="0"/>
    <s v="USD"/>
    <n v="1482294990"/>
    <n v="1477107390"/>
    <b v="0"/>
    <n v="2"/>
    <b v="0"/>
    <s v="theater/spaces"/>
    <n v="1"/>
    <n v="63"/>
    <x v="1"/>
    <s v="spaces"/>
  </r>
  <r>
    <n v="126"/>
    <x v="2"/>
    <x v="0"/>
    <s v="USD"/>
    <n v="1420724460"/>
    <n v="1418046247"/>
    <b v="0"/>
    <n v="3"/>
    <b v="0"/>
    <s v="theater/spaces"/>
    <n v="0"/>
    <n v="42"/>
    <x v="1"/>
    <s v="spaces"/>
  </r>
  <r>
    <n v="5854"/>
    <x v="2"/>
    <x v="0"/>
    <s v="USD"/>
    <n v="1468029540"/>
    <n v="1465304483"/>
    <b v="0"/>
    <n v="45"/>
    <b v="0"/>
    <s v="theater/spaces"/>
    <n v="23"/>
    <n v="130"/>
    <x v="1"/>
    <s v="spaces"/>
  </r>
  <r>
    <n v="11432"/>
    <x v="2"/>
    <x v="0"/>
    <s v="USD"/>
    <n v="1430505545"/>
    <n v="1425325145"/>
    <b v="0"/>
    <n v="9"/>
    <b v="0"/>
    <s v="theater/spaces"/>
    <n v="5"/>
    <n v="1270"/>
    <x v="1"/>
    <s v="spaces"/>
  </r>
  <r>
    <n v="796"/>
    <x v="2"/>
    <x v="0"/>
    <s v="USD"/>
    <n v="1471214743"/>
    <n v="1468622743"/>
    <b v="0"/>
    <n v="9"/>
    <b v="0"/>
    <s v="theater/spaces"/>
    <n v="16"/>
    <n v="88"/>
    <x v="1"/>
    <s v="spaces"/>
  </r>
  <r>
    <n v="1183.19"/>
    <x v="2"/>
    <x v="0"/>
    <s v="USD"/>
    <n v="1444946400"/>
    <n v="1441723912"/>
    <b v="0"/>
    <n v="21"/>
    <b v="0"/>
    <s v="theater/spaces"/>
    <n v="1"/>
    <n v="56"/>
    <x v="1"/>
    <s v="spaces"/>
  </r>
  <r>
    <n v="910"/>
    <x v="2"/>
    <x v="5"/>
    <s v="CAD"/>
    <n v="1401595140"/>
    <n v="1398980941"/>
    <b v="0"/>
    <n v="17"/>
    <b v="0"/>
    <s v="theater/spaces"/>
    <n v="23"/>
    <n v="54"/>
    <x v="1"/>
    <s v="spaces"/>
  </r>
  <r>
    <n v="25"/>
    <x v="2"/>
    <x v="0"/>
    <s v="USD"/>
    <n v="1442775956"/>
    <n v="1437591956"/>
    <b v="0"/>
    <n v="1"/>
    <b v="0"/>
    <s v="theater/spaces"/>
    <n v="0"/>
    <n v="25"/>
    <x v="1"/>
    <s v="spaces"/>
  </r>
  <r>
    <n v="50"/>
    <x v="2"/>
    <x v="0"/>
    <s v="USD"/>
    <n v="1470011780"/>
    <n v="1464827780"/>
    <b v="0"/>
    <n v="1"/>
    <b v="0"/>
    <s v="theater/spaces"/>
    <n v="0"/>
    <n v="50"/>
    <x v="1"/>
    <s v="spaces"/>
  </r>
  <r>
    <n v="795"/>
    <x v="2"/>
    <x v="0"/>
    <s v="USD"/>
    <n v="1432151326"/>
    <n v="1429559326"/>
    <b v="0"/>
    <n v="14"/>
    <b v="0"/>
    <s v="theater/spaces"/>
    <n v="4"/>
    <n v="57"/>
    <x v="1"/>
    <s v="spaces"/>
  </r>
  <r>
    <n v="1715"/>
    <x v="2"/>
    <x v="1"/>
    <s v="GBP"/>
    <n v="1475848800"/>
    <n v="1474027501"/>
    <b v="0"/>
    <n v="42"/>
    <b v="0"/>
    <s v="theater/spaces"/>
    <n v="17"/>
    <n v="41"/>
    <x v="1"/>
    <s v="spaces"/>
  </r>
  <r>
    <n v="1758"/>
    <x v="2"/>
    <x v="0"/>
    <s v="USD"/>
    <n v="1454890620"/>
    <n v="1450724449"/>
    <b v="0"/>
    <n v="27"/>
    <b v="0"/>
    <s v="theater/spaces"/>
    <n v="4"/>
    <n v="65"/>
    <x v="1"/>
    <s v="spaces"/>
  </r>
  <r>
    <n v="278"/>
    <x v="2"/>
    <x v="0"/>
    <s v="USD"/>
    <n v="1455251591"/>
    <n v="1452659591"/>
    <b v="0"/>
    <n v="5"/>
    <b v="0"/>
    <s v="theater/spaces"/>
    <n v="14"/>
    <n v="56"/>
    <x v="1"/>
    <s v="spaces"/>
  </r>
  <r>
    <n v="1827"/>
    <x v="2"/>
    <x v="0"/>
    <s v="USD"/>
    <n v="1413816975"/>
    <n v="1411224975"/>
    <b v="0"/>
    <n v="13"/>
    <b v="0"/>
    <s v="theater/spaces"/>
    <n v="15"/>
    <n v="141"/>
    <x v="1"/>
    <s v="spaces"/>
  </r>
  <r>
    <n v="300"/>
    <x v="2"/>
    <x v="6"/>
    <s v="EUR"/>
    <n v="1437033360"/>
    <n v="1434445937"/>
    <b v="0"/>
    <n v="12"/>
    <b v="0"/>
    <s v="theater/spaces"/>
    <n v="12"/>
    <n v="25"/>
    <x v="1"/>
    <s v="spaces"/>
  </r>
  <r>
    <n v="6258"/>
    <x v="2"/>
    <x v="1"/>
    <s v="GBP"/>
    <n v="1471939818"/>
    <n v="1467619818"/>
    <b v="0"/>
    <n v="90"/>
    <b v="0"/>
    <s v="theater/spaces"/>
    <n v="39"/>
    <n v="70"/>
    <x v="1"/>
    <s v="spaces"/>
  </r>
  <r>
    <n v="11"/>
    <x v="2"/>
    <x v="0"/>
    <s v="USD"/>
    <n v="1434080706"/>
    <n v="1428896706"/>
    <b v="0"/>
    <n v="2"/>
    <b v="0"/>
    <s v="theater/spaces"/>
    <n v="0"/>
    <n v="6"/>
    <x v="1"/>
    <s v="spaces"/>
  </r>
  <r>
    <n v="1185"/>
    <x v="2"/>
    <x v="2"/>
    <s v="AUD"/>
    <n v="1422928800"/>
    <n v="1420235311"/>
    <b v="0"/>
    <n v="5"/>
    <b v="0"/>
    <s v="theater/spaces"/>
    <n v="30"/>
    <n v="237"/>
    <x v="1"/>
    <s v="spaces"/>
  </r>
  <r>
    <n v="2476"/>
    <x v="2"/>
    <x v="0"/>
    <s v="USD"/>
    <n v="1413694800"/>
    <n v="1408986916"/>
    <b v="0"/>
    <n v="31"/>
    <b v="0"/>
    <s v="theater/spaces"/>
    <n v="42"/>
    <n v="80"/>
    <x v="1"/>
    <s v="spaces"/>
  </r>
  <r>
    <n v="41"/>
    <x v="2"/>
    <x v="1"/>
    <s v="GBP"/>
    <n v="1442440800"/>
    <n v="1440497876"/>
    <b v="0"/>
    <n v="4"/>
    <b v="0"/>
    <s v="theater/spaces"/>
    <n v="4"/>
    <n v="10"/>
    <x v="1"/>
    <s v="spaces"/>
  </r>
  <r>
    <n v="7905"/>
    <x v="2"/>
    <x v="0"/>
    <s v="USD"/>
    <n v="1431372751"/>
    <n v="1430767951"/>
    <b v="0"/>
    <n v="29"/>
    <b v="0"/>
    <s v="theater/spaces"/>
    <n v="20"/>
    <n v="273"/>
    <x v="1"/>
    <s v="spaces"/>
  </r>
  <r>
    <n v="26"/>
    <x v="2"/>
    <x v="0"/>
    <s v="USD"/>
    <n v="1430234394"/>
    <n v="1425053994"/>
    <b v="0"/>
    <n v="2"/>
    <b v="0"/>
    <s v="theater/spaces"/>
    <n v="0"/>
    <n v="13"/>
    <x v="1"/>
    <s v="spaces"/>
  </r>
  <r>
    <n v="6633"/>
    <x v="2"/>
    <x v="0"/>
    <s v="USD"/>
    <n v="1409194810"/>
    <n v="1406170810"/>
    <b v="0"/>
    <n v="114"/>
    <b v="0"/>
    <s v="theater/spaces"/>
    <n v="25"/>
    <n v="58"/>
    <x v="1"/>
    <s v="spaces"/>
  </r>
  <r>
    <n v="10"/>
    <x v="2"/>
    <x v="0"/>
    <s v="USD"/>
    <n v="1487465119"/>
    <n v="1484009119"/>
    <b v="0"/>
    <n v="1"/>
    <b v="0"/>
    <s v="theater/spaces"/>
    <n v="0"/>
    <n v="10"/>
    <x v="1"/>
    <s v="spaces"/>
  </r>
  <r>
    <n v="5328"/>
    <x v="2"/>
    <x v="0"/>
    <s v="USD"/>
    <n v="1412432220"/>
    <n v="1409753820"/>
    <b v="0"/>
    <n v="76"/>
    <b v="0"/>
    <s v="theater/spaces"/>
    <n v="27"/>
    <n v="70"/>
    <x v="1"/>
    <s v="spaces"/>
  </r>
  <r>
    <n v="521"/>
    <x v="2"/>
    <x v="0"/>
    <s v="USD"/>
    <n v="1477968934"/>
    <n v="1472784934"/>
    <b v="0"/>
    <n v="9"/>
    <b v="0"/>
    <s v="theater/spaces"/>
    <n v="5"/>
    <n v="58"/>
    <x v="1"/>
    <s v="spaces"/>
  </r>
  <r>
    <n v="4635"/>
    <x v="2"/>
    <x v="0"/>
    <s v="USD"/>
    <n v="1429291982"/>
    <n v="1426699982"/>
    <b v="0"/>
    <n v="37"/>
    <b v="0"/>
    <s v="theater/spaces"/>
    <n v="4"/>
    <n v="125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3"/>
    <n v="300"/>
    <x v="1"/>
    <s v="spaces"/>
  </r>
  <r>
    <n v="430"/>
    <x v="2"/>
    <x v="0"/>
    <s v="USD"/>
    <n v="1427890925"/>
    <n v="1426681325"/>
    <b v="0"/>
    <n v="10"/>
    <b v="0"/>
    <s v="theater/spaces"/>
    <n v="57"/>
    <n v="43"/>
    <x v="1"/>
    <s v="spaces"/>
  </r>
  <r>
    <n v="1"/>
    <x v="2"/>
    <x v="1"/>
    <s v="GBP"/>
    <n v="1464354720"/>
    <n v="1463648360"/>
    <b v="0"/>
    <n v="1"/>
    <b v="0"/>
    <s v="theater/spaces"/>
    <n v="0"/>
    <n v="1"/>
    <x v="1"/>
    <s v="spaces"/>
  </r>
  <r>
    <n v="1550"/>
    <x v="2"/>
    <x v="11"/>
    <s v="SEK"/>
    <n v="1467473723"/>
    <n v="1465832123"/>
    <b v="0"/>
    <n v="2"/>
    <b v="0"/>
    <s v="theater/spaces"/>
    <n v="0"/>
    <n v="775"/>
    <x v="1"/>
    <s v="spaces"/>
  </r>
  <r>
    <n v="5"/>
    <x v="2"/>
    <x v="0"/>
    <s v="USD"/>
    <n v="1427414732"/>
    <n v="1424826332"/>
    <b v="0"/>
    <n v="1"/>
    <b v="0"/>
    <s v="theater/spaces"/>
    <n v="0"/>
    <n v="5"/>
    <x v="1"/>
    <s v="spaces"/>
  </r>
  <r>
    <n v="128"/>
    <x v="2"/>
    <x v="9"/>
    <s v="EUR"/>
    <n v="1462484196"/>
    <n v="1457303796"/>
    <b v="0"/>
    <n v="10"/>
    <b v="0"/>
    <s v="theater/spaces"/>
    <n v="0"/>
    <n v="13"/>
    <x v="1"/>
    <s v="spaces"/>
  </r>
  <r>
    <n v="10"/>
    <x v="1"/>
    <x v="5"/>
    <s v="CAD"/>
    <n v="1411748335"/>
    <n v="1406564335"/>
    <b v="0"/>
    <n v="1"/>
    <b v="0"/>
    <s v="theater/spaces"/>
    <n v="1"/>
    <n v="10"/>
    <x v="1"/>
    <s v="spaces"/>
  </r>
  <r>
    <n v="116"/>
    <x v="1"/>
    <x v="0"/>
    <s v="USD"/>
    <n v="1478733732"/>
    <n v="1478298132"/>
    <b v="0"/>
    <n v="2"/>
    <b v="0"/>
    <s v="theater/spaces"/>
    <n v="58"/>
    <n v="58"/>
    <x v="1"/>
    <s v="spaces"/>
  </r>
  <r>
    <n v="85192"/>
    <x v="1"/>
    <x v="0"/>
    <s v="USD"/>
    <n v="1468108198"/>
    <n v="1465516198"/>
    <b v="0"/>
    <n v="348"/>
    <b v="0"/>
    <s v="theater/spaces"/>
    <n v="68"/>
    <n v="245"/>
    <x v="1"/>
    <s v="spaces"/>
  </r>
  <r>
    <n v="26"/>
    <x v="1"/>
    <x v="0"/>
    <s v="USD"/>
    <n v="1422902601"/>
    <n v="1417718601"/>
    <b v="0"/>
    <n v="4"/>
    <b v="0"/>
    <s v="theater/spaces"/>
    <n v="0"/>
    <n v="7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"/>
    <n v="61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09"/>
    <n v="139"/>
    <x v="1"/>
    <s v="plays"/>
  </r>
  <r>
    <n v="10"/>
    <x v="3"/>
    <x v="0"/>
    <s v="USD"/>
    <n v="1492542819"/>
    <n v="1489090419"/>
    <b v="0"/>
    <n v="1"/>
    <b v="0"/>
    <s v="theater/plays"/>
    <n v="1"/>
    <n v="10"/>
    <x v="1"/>
    <s v="plays"/>
  </r>
  <r>
    <n v="375"/>
    <x v="3"/>
    <x v="0"/>
    <s v="USD"/>
    <n v="1492145940"/>
    <n v="1489504916"/>
    <b v="0"/>
    <n v="4"/>
    <b v="0"/>
    <s v="theater/plays"/>
    <n v="4"/>
    <n v="94"/>
    <x v="1"/>
    <s v="plays"/>
  </r>
  <r>
    <n v="645"/>
    <x v="3"/>
    <x v="0"/>
    <s v="USD"/>
    <n v="1491656045"/>
    <n v="1489067645"/>
    <b v="0"/>
    <n v="12"/>
    <b v="0"/>
    <s v="theater/plays"/>
    <n v="16"/>
    <n v="54"/>
    <x v="1"/>
    <s v="plays"/>
  </r>
  <r>
    <n v="10"/>
    <x v="3"/>
    <x v="0"/>
    <s v="USD"/>
    <n v="1492759460"/>
    <n v="1487579060"/>
    <b v="0"/>
    <n v="1"/>
    <b v="0"/>
    <s v="theater/plays"/>
    <n v="0"/>
    <n v="10"/>
    <x v="1"/>
    <s v="plays"/>
  </r>
  <r>
    <n v="540"/>
    <x v="3"/>
    <x v="1"/>
    <s v="GBP"/>
    <n v="1490358834"/>
    <n v="1487770434"/>
    <b v="0"/>
    <n v="16"/>
    <b v="0"/>
    <s v="theater/plays"/>
    <n v="108"/>
    <n v="34"/>
    <x v="1"/>
    <s v="plays"/>
  </r>
  <r>
    <n v="225"/>
    <x v="3"/>
    <x v="1"/>
    <s v="GBP"/>
    <n v="1490631419"/>
    <n v="1488820619"/>
    <b v="0"/>
    <n v="12"/>
    <b v="0"/>
    <s v="theater/plays"/>
    <n v="23"/>
    <n v="19"/>
    <x v="1"/>
    <s v="plays"/>
  </r>
  <r>
    <n v="162"/>
    <x v="3"/>
    <x v="0"/>
    <s v="USD"/>
    <n v="1491277121"/>
    <n v="1489376321"/>
    <b v="0"/>
    <n v="7"/>
    <b v="0"/>
    <s v="theater/plays"/>
    <n v="21"/>
    <n v="23"/>
    <x v="1"/>
    <s v="plays"/>
  </r>
  <r>
    <n v="639"/>
    <x v="3"/>
    <x v="1"/>
    <s v="GBP"/>
    <n v="1491001140"/>
    <n v="1487847954"/>
    <b v="0"/>
    <n v="22"/>
    <b v="0"/>
    <s v="theater/plays"/>
    <n v="128"/>
    <n v="29"/>
    <x v="1"/>
    <s v="plays"/>
  </r>
  <r>
    <n v="50"/>
    <x v="3"/>
    <x v="0"/>
    <s v="USD"/>
    <n v="1493838720"/>
    <n v="1489439669"/>
    <b v="0"/>
    <n v="1"/>
    <b v="0"/>
    <s v="theater/plays"/>
    <n v="3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"/>
    <n v="450"/>
    <x v="1"/>
    <s v="plays"/>
  </r>
  <r>
    <n v="96"/>
    <x v="3"/>
    <x v="6"/>
    <s v="EUR"/>
    <n v="1491581703"/>
    <n v="1488993303"/>
    <b v="0"/>
    <n v="4"/>
    <b v="0"/>
    <s v="theater/plays"/>
    <n v="1"/>
    <n v="24"/>
    <x v="1"/>
    <s v="plays"/>
  </r>
  <r>
    <n v="258"/>
    <x v="3"/>
    <x v="9"/>
    <s v="EUR"/>
    <n v="1492372800"/>
    <n v="1488823488"/>
    <b v="0"/>
    <n v="8"/>
    <b v="0"/>
    <s v="theater/plays"/>
    <n v="52"/>
    <n v="32"/>
    <x v="1"/>
    <s v="plays"/>
  </r>
  <r>
    <n v="45"/>
    <x v="3"/>
    <x v="1"/>
    <s v="GBP"/>
    <n v="1489922339"/>
    <n v="1487333939"/>
    <b v="0"/>
    <n v="3"/>
    <b v="0"/>
    <s v="theater/plays"/>
    <n v="2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75"/>
    <n v="251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11"/>
    <n v="438"/>
    <x v="1"/>
    <s v="plays"/>
  </r>
  <r>
    <n v="23505"/>
    <x v="0"/>
    <x v="0"/>
    <s v="USD"/>
    <n v="1415319355"/>
    <n v="1411859755"/>
    <b v="1"/>
    <n v="213"/>
    <b v="1"/>
    <s v="theater/plays"/>
    <n v="118"/>
    <n v="110"/>
    <x v="1"/>
    <s v="plays"/>
  </r>
  <r>
    <n v="2361"/>
    <x v="0"/>
    <x v="0"/>
    <s v="USD"/>
    <n v="1412136000"/>
    <n v="1410278284"/>
    <b v="1"/>
    <n v="57"/>
    <b v="1"/>
    <s v="theater/plays"/>
    <n v="131"/>
    <n v="41"/>
    <x v="1"/>
    <s v="plays"/>
  </r>
  <r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35"/>
    <x v="0"/>
    <x v="0"/>
    <s v="USD"/>
    <n v="1295928000"/>
    <n v="1288160403"/>
    <b v="1"/>
    <n v="104"/>
    <b v="1"/>
    <s v="theater/plays"/>
    <n v="101"/>
    <n v="34"/>
    <x v="1"/>
    <s v="plays"/>
  </r>
  <r>
    <n v="3514"/>
    <x v="0"/>
    <x v="0"/>
    <s v="USD"/>
    <n v="1410379774"/>
    <n v="1407787774"/>
    <b v="1"/>
    <n v="34"/>
    <b v="1"/>
    <s v="theater/plays"/>
    <n v="100"/>
    <n v="103"/>
    <x v="1"/>
    <s v="plays"/>
  </r>
  <r>
    <n v="2331"/>
    <x v="0"/>
    <x v="1"/>
    <s v="GBP"/>
    <n v="1383425367"/>
    <n v="1380833367"/>
    <b v="1"/>
    <n v="67"/>
    <b v="1"/>
    <s v="theater/plays"/>
    <n v="106"/>
    <n v="35"/>
    <x v="1"/>
    <s v="plays"/>
  </r>
  <r>
    <n v="10067.5"/>
    <x v="0"/>
    <x v="0"/>
    <s v="USD"/>
    <n v="1304225940"/>
    <n v="1301542937"/>
    <b v="1"/>
    <n v="241"/>
    <b v="1"/>
    <s v="theater/plays"/>
    <n v="336"/>
    <n v="42"/>
    <x v="1"/>
    <s v="plays"/>
  </r>
  <r>
    <n v="7905"/>
    <x v="0"/>
    <x v="0"/>
    <s v="USD"/>
    <n v="1333310458"/>
    <n v="1330722058"/>
    <b v="1"/>
    <n v="123"/>
    <b v="1"/>
    <s v="theater/plays"/>
    <n v="113"/>
    <n v="64"/>
    <x v="1"/>
    <s v="plays"/>
  </r>
  <r>
    <n v="9425.23"/>
    <x v="0"/>
    <x v="1"/>
    <s v="GBP"/>
    <n v="1356004725"/>
    <n v="1353412725"/>
    <b v="1"/>
    <n v="302"/>
    <b v="1"/>
    <s v="theater/plays"/>
    <n v="189"/>
    <n v="31"/>
    <x v="1"/>
    <s v="plays"/>
  </r>
  <r>
    <n v="5600"/>
    <x v="0"/>
    <x v="0"/>
    <s v="USD"/>
    <n v="1338591144"/>
    <n v="1335567144"/>
    <b v="1"/>
    <n v="89"/>
    <b v="1"/>
    <s v="theater/plays"/>
    <n v="102"/>
    <n v="63"/>
    <x v="1"/>
    <s v="plays"/>
  </r>
  <r>
    <n v="4040"/>
    <x v="0"/>
    <x v="0"/>
    <s v="USD"/>
    <n v="1405746000"/>
    <n v="1404932105"/>
    <b v="1"/>
    <n v="41"/>
    <b v="1"/>
    <s v="theater/plays"/>
    <n v="101"/>
    <n v="99"/>
    <x v="1"/>
    <s v="plays"/>
  </r>
  <r>
    <n v="5700"/>
    <x v="0"/>
    <x v="0"/>
    <s v="USD"/>
    <n v="1374523752"/>
    <n v="1371931752"/>
    <b v="1"/>
    <n v="69"/>
    <b v="1"/>
    <s v="theater/plays"/>
    <n v="114"/>
    <n v="83"/>
    <x v="1"/>
    <s v="plays"/>
  </r>
  <r>
    <n v="2002.22"/>
    <x v="0"/>
    <x v="0"/>
    <s v="USD"/>
    <n v="1326927600"/>
    <n v="1323221761"/>
    <b v="1"/>
    <n v="52"/>
    <b v="1"/>
    <s v="theater/plays"/>
    <n v="133"/>
    <n v="39"/>
    <x v="1"/>
    <s v="plays"/>
  </r>
  <r>
    <n v="4569"/>
    <x v="0"/>
    <x v="0"/>
    <s v="USD"/>
    <n v="1407905940"/>
    <n v="1405923687"/>
    <b v="1"/>
    <n v="57"/>
    <b v="1"/>
    <s v="theater/plays"/>
    <n v="102"/>
    <n v="80"/>
    <x v="1"/>
    <s v="plays"/>
  </r>
  <r>
    <n v="2102"/>
    <x v="0"/>
    <x v="1"/>
    <s v="GBP"/>
    <n v="1413377522"/>
    <n v="1410785522"/>
    <b v="1"/>
    <n v="74"/>
    <b v="1"/>
    <s v="theater/plays"/>
    <n v="105"/>
    <n v="28"/>
    <x v="1"/>
    <s v="plays"/>
  </r>
  <r>
    <n v="5086"/>
    <x v="0"/>
    <x v="0"/>
    <s v="USD"/>
    <n v="1404698400"/>
    <n v="1402331262"/>
    <b v="1"/>
    <n v="63"/>
    <b v="1"/>
    <s v="theater/plays"/>
    <n v="127"/>
    <n v="81"/>
    <x v="1"/>
    <s v="plays"/>
  </r>
  <r>
    <n v="14450"/>
    <x v="0"/>
    <x v="0"/>
    <s v="USD"/>
    <n v="1402855525"/>
    <n v="1400263525"/>
    <b v="1"/>
    <n v="72"/>
    <b v="1"/>
    <s v="theater/plays"/>
    <n v="111"/>
    <n v="201"/>
    <x v="1"/>
    <s v="plays"/>
  </r>
  <r>
    <n v="2669"/>
    <x v="0"/>
    <x v="0"/>
    <s v="USD"/>
    <n v="1402341615"/>
    <n v="1399490415"/>
    <b v="1"/>
    <n v="71"/>
    <b v="1"/>
    <s v="theater/plays"/>
    <n v="107"/>
    <n v="38"/>
    <x v="1"/>
    <s v="plays"/>
  </r>
  <r>
    <n v="1220"/>
    <x v="0"/>
    <x v="0"/>
    <s v="USD"/>
    <n v="1304395140"/>
    <n v="1302493760"/>
    <b v="1"/>
    <n v="21"/>
    <b v="1"/>
    <s v="theater/plays"/>
    <n v="163"/>
    <n v="58"/>
    <x v="1"/>
    <s v="plays"/>
  </r>
  <r>
    <n v="56079.83"/>
    <x v="0"/>
    <x v="0"/>
    <s v="USD"/>
    <n v="1416988740"/>
    <n v="1414514153"/>
    <b v="1"/>
    <n v="930"/>
    <b v="1"/>
    <s v="theater/plays"/>
    <n v="160"/>
    <n v="60"/>
    <x v="1"/>
    <s v="plays"/>
  </r>
  <r>
    <n v="3485"/>
    <x v="0"/>
    <x v="0"/>
    <s v="USD"/>
    <n v="1406952781"/>
    <n v="1405743181"/>
    <b v="1"/>
    <n v="55"/>
    <b v="1"/>
    <s v="theater/plays"/>
    <n v="116"/>
    <n v="63"/>
    <x v="1"/>
    <s v="plays"/>
  </r>
  <r>
    <n v="3105"/>
    <x v="0"/>
    <x v="0"/>
    <s v="USD"/>
    <n v="1402696800"/>
    <n v="1399948353"/>
    <b v="1"/>
    <n v="61"/>
    <b v="1"/>
    <s v="theater/plays"/>
    <n v="124"/>
    <n v="51"/>
    <x v="1"/>
    <s v="plays"/>
  </r>
  <r>
    <n v="8241"/>
    <x v="0"/>
    <x v="0"/>
    <s v="USD"/>
    <n v="1386910740"/>
    <n v="1384364561"/>
    <b v="1"/>
    <n v="82"/>
    <b v="1"/>
    <s v="theater/plays"/>
    <n v="103"/>
    <n v="101"/>
    <x v="1"/>
    <s v="plays"/>
  </r>
  <r>
    <n v="2245"/>
    <x v="0"/>
    <x v="0"/>
    <s v="USD"/>
    <n v="1404273600"/>
    <n v="1401414944"/>
    <b v="1"/>
    <n v="71"/>
    <b v="1"/>
    <s v="theater/plays"/>
    <n v="112"/>
    <n v="32"/>
    <x v="1"/>
    <s v="plays"/>
  </r>
  <r>
    <n v="7617"/>
    <x v="0"/>
    <x v="1"/>
    <s v="GBP"/>
    <n v="1462545358"/>
    <n v="1459953358"/>
    <b v="1"/>
    <n v="117"/>
    <b v="1"/>
    <s v="theater/plays"/>
    <n v="109"/>
    <n v="65"/>
    <x v="1"/>
    <s v="plays"/>
  </r>
  <r>
    <n v="2300"/>
    <x v="0"/>
    <x v="0"/>
    <s v="USD"/>
    <n v="1329240668"/>
    <n v="1326648668"/>
    <b v="1"/>
    <n v="29"/>
    <b v="1"/>
    <s v="theater/plays"/>
    <n v="115"/>
    <n v="79"/>
    <x v="1"/>
    <s v="plays"/>
  </r>
  <r>
    <n v="10300"/>
    <x v="0"/>
    <x v="0"/>
    <s v="USD"/>
    <n v="1411765492"/>
    <n v="1409173492"/>
    <b v="1"/>
    <n v="74"/>
    <b v="1"/>
    <s v="theater/plays"/>
    <n v="103"/>
    <n v="139"/>
    <x v="1"/>
    <s v="plays"/>
  </r>
  <r>
    <n v="3034"/>
    <x v="0"/>
    <x v="0"/>
    <s v="USD"/>
    <n v="1408999508"/>
    <n v="1407789908"/>
    <b v="1"/>
    <n v="23"/>
    <b v="1"/>
    <s v="theater/plays"/>
    <n v="101"/>
    <n v="132"/>
    <x v="1"/>
    <s v="plays"/>
  </r>
  <r>
    <n v="5478"/>
    <x v="0"/>
    <x v="0"/>
    <s v="USD"/>
    <n v="1297977427"/>
    <n v="1292793427"/>
    <b v="1"/>
    <n v="60"/>
    <b v="1"/>
    <s v="theater/plays"/>
    <n v="110"/>
    <n v="91"/>
    <x v="1"/>
    <s v="plays"/>
  </r>
  <r>
    <n v="2182"/>
    <x v="0"/>
    <x v="0"/>
    <s v="USD"/>
    <n v="1376838000"/>
    <n v="1374531631"/>
    <b v="1"/>
    <n v="55"/>
    <b v="1"/>
    <s v="theater/plays"/>
    <n v="115"/>
    <n v="40"/>
    <x v="1"/>
    <s v="plays"/>
  </r>
  <r>
    <n v="2935"/>
    <x v="0"/>
    <x v="0"/>
    <s v="USD"/>
    <n v="1403366409"/>
    <n v="1400774409"/>
    <b v="1"/>
    <n v="51"/>
    <b v="1"/>
    <s v="theater/plays"/>
    <n v="117"/>
    <n v="58"/>
    <x v="1"/>
    <s v="plays"/>
  </r>
  <r>
    <n v="2576"/>
    <x v="0"/>
    <x v="1"/>
    <s v="GBP"/>
    <n v="1405521075"/>
    <n v="1402929075"/>
    <b v="1"/>
    <n v="78"/>
    <b v="1"/>
    <s v="theater/plays"/>
    <n v="172"/>
    <n v="33"/>
    <x v="1"/>
    <s v="plays"/>
  </r>
  <r>
    <n v="4794.82"/>
    <x v="0"/>
    <x v="0"/>
    <s v="USD"/>
    <n v="1367859071"/>
    <n v="1365699071"/>
    <b v="1"/>
    <n v="62"/>
    <b v="1"/>
    <s v="theater/plays"/>
    <n v="114"/>
    <n v="77"/>
    <x v="1"/>
    <s v="plays"/>
  </r>
  <r>
    <n v="1437"/>
    <x v="0"/>
    <x v="1"/>
    <s v="GBP"/>
    <n v="1403258049"/>
    <n v="1400666049"/>
    <b v="1"/>
    <n v="45"/>
    <b v="1"/>
    <s v="theater/plays"/>
    <n v="120"/>
    <n v="32"/>
    <x v="1"/>
    <s v="plays"/>
  </r>
  <r>
    <n v="545"/>
    <x v="0"/>
    <x v="1"/>
    <s v="GBP"/>
    <n v="1402848000"/>
    <n v="1400570787"/>
    <b v="1"/>
    <n v="15"/>
    <b v="1"/>
    <s v="theater/plays"/>
    <n v="109"/>
    <n v="36"/>
    <x v="1"/>
    <s v="plays"/>
  </r>
  <r>
    <n v="7062"/>
    <x v="0"/>
    <x v="0"/>
    <s v="USD"/>
    <n v="1328029200"/>
    <n v="1323211621"/>
    <b v="1"/>
    <n v="151"/>
    <b v="1"/>
    <s v="theater/plays"/>
    <n v="101"/>
    <n v="47"/>
    <x v="1"/>
    <s v="plays"/>
  </r>
  <r>
    <n v="2725"/>
    <x v="0"/>
    <x v="0"/>
    <s v="USD"/>
    <n v="1377284669"/>
    <n v="1375729469"/>
    <b v="1"/>
    <n v="68"/>
    <b v="1"/>
    <s v="theater/plays"/>
    <n v="109"/>
    <n v="40"/>
    <x v="1"/>
    <s v="plays"/>
  </r>
  <r>
    <n v="4610"/>
    <x v="0"/>
    <x v="0"/>
    <s v="USD"/>
    <n v="1404258631"/>
    <n v="1401666631"/>
    <b v="1"/>
    <n v="46"/>
    <b v="1"/>
    <s v="theater/plays"/>
    <n v="107"/>
    <n v="100"/>
    <x v="1"/>
    <s v="plays"/>
  </r>
  <r>
    <n v="1000"/>
    <x v="0"/>
    <x v="1"/>
    <s v="GBP"/>
    <n v="1405553241"/>
    <n v="1404948441"/>
    <b v="1"/>
    <n v="24"/>
    <b v="1"/>
    <s v="theater/plays"/>
    <n v="100"/>
    <n v="42"/>
    <x v="1"/>
    <s v="plays"/>
  </r>
  <r>
    <n v="3270"/>
    <x v="0"/>
    <x v="1"/>
    <s v="GBP"/>
    <n v="1410901200"/>
    <n v="1408313438"/>
    <b v="1"/>
    <n v="70"/>
    <b v="1"/>
    <s v="theater/plays"/>
    <n v="102"/>
    <n v="47"/>
    <x v="1"/>
    <s v="plays"/>
  </r>
  <r>
    <n v="17444"/>
    <x v="0"/>
    <x v="0"/>
    <s v="USD"/>
    <n v="1407167973"/>
    <n v="1405439973"/>
    <b v="1"/>
    <n v="244"/>
    <b v="1"/>
    <s v="theater/plays"/>
    <n v="116"/>
    <n v="71"/>
    <x v="1"/>
    <s v="plays"/>
  </r>
  <r>
    <n v="130"/>
    <x v="2"/>
    <x v="1"/>
    <s v="GBP"/>
    <n v="1433930302"/>
    <n v="1432115902"/>
    <b v="0"/>
    <n v="9"/>
    <b v="0"/>
    <s v="theater/musical"/>
    <n v="65"/>
    <n v="14"/>
    <x v="1"/>
    <s v="musical"/>
  </r>
  <r>
    <n v="6780"/>
    <x v="2"/>
    <x v="11"/>
    <s v="SEK"/>
    <n v="1432455532"/>
    <n v="1429863532"/>
    <b v="0"/>
    <n v="19"/>
    <b v="0"/>
    <s v="theater/musical"/>
    <n v="12"/>
    <n v="357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"/>
    <n v="38"/>
    <x v="1"/>
    <s v="musical"/>
  </r>
  <r>
    <n v="102"/>
    <x v="2"/>
    <x v="1"/>
    <s v="GBP"/>
    <n v="1425160800"/>
    <n v="1421274859"/>
    <b v="0"/>
    <n v="8"/>
    <b v="0"/>
    <s v="theater/musical"/>
    <n v="1"/>
    <n v="13"/>
    <x v="1"/>
    <s v="musical"/>
  </r>
  <r>
    <n v="587"/>
    <x v="2"/>
    <x v="1"/>
    <s v="GBP"/>
    <n v="1424474056"/>
    <n v="1420586056"/>
    <b v="0"/>
    <n v="24"/>
    <b v="0"/>
    <s v="theater/musical"/>
    <n v="12"/>
    <n v="24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59"/>
    <n v="53"/>
    <x v="1"/>
    <s v="musical"/>
  </r>
  <r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1145"/>
    <x v="2"/>
    <x v="10"/>
    <s v="NOK"/>
    <n v="1423050618"/>
    <n v="1420458618"/>
    <b v="0"/>
    <n v="4"/>
    <b v="0"/>
    <s v="theater/musical"/>
    <n v="11"/>
    <n v="286"/>
    <x v="1"/>
    <s v="musical"/>
  </r>
  <r>
    <n v="110"/>
    <x v="2"/>
    <x v="8"/>
    <s v="DKK"/>
    <n v="1424081477"/>
    <n v="1420798277"/>
    <b v="0"/>
    <n v="3"/>
    <b v="0"/>
    <s v="theater/musical"/>
    <n v="0"/>
    <n v="37"/>
    <x v="1"/>
    <s v="musical"/>
  </r>
  <r>
    <n v="2608"/>
    <x v="2"/>
    <x v="0"/>
    <s v="USD"/>
    <n v="1410037200"/>
    <n v="1407435418"/>
    <b v="0"/>
    <n v="53"/>
    <b v="0"/>
    <s v="theater/musical"/>
    <n v="52"/>
    <n v="49"/>
    <x v="1"/>
    <s v="musical"/>
  </r>
  <r>
    <n v="1"/>
    <x v="2"/>
    <x v="0"/>
    <s v="USD"/>
    <n v="1461994440"/>
    <n v="1459410101"/>
    <b v="0"/>
    <n v="1"/>
    <b v="0"/>
    <s v="theater/musical"/>
    <n v="0"/>
    <n v="1"/>
    <x v="1"/>
    <s v="musical"/>
  </r>
  <r>
    <n v="25"/>
    <x v="2"/>
    <x v="1"/>
    <s v="GBP"/>
    <n v="1409509477"/>
    <n v="1407695077"/>
    <b v="0"/>
    <n v="2"/>
    <b v="0"/>
    <s v="theater/musical"/>
    <n v="1"/>
    <n v="13"/>
    <x v="1"/>
    <s v="musical"/>
  </r>
  <r>
    <n v="2726"/>
    <x v="2"/>
    <x v="0"/>
    <s v="USD"/>
    <n v="1450072740"/>
    <n v="1445027346"/>
    <b v="0"/>
    <n v="25"/>
    <b v="0"/>
    <s v="theater/musical"/>
    <n v="55"/>
    <n v="109"/>
    <x v="1"/>
    <s v="musical"/>
  </r>
  <r>
    <n v="250"/>
    <x v="2"/>
    <x v="0"/>
    <s v="USD"/>
    <n v="1443224622"/>
    <n v="1440632622"/>
    <b v="0"/>
    <n v="6"/>
    <b v="0"/>
    <s v="theater/musical"/>
    <n v="25"/>
    <n v="42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"/>
    <n v="23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46"/>
    <n v="71"/>
    <x v="1"/>
    <s v="musical"/>
  </r>
  <r>
    <n v="5175"/>
    <x v="0"/>
    <x v="0"/>
    <s v="USD"/>
    <n v="1406557877"/>
    <n v="1404743477"/>
    <b v="1"/>
    <n v="82"/>
    <b v="1"/>
    <s v="theater/plays"/>
    <n v="104"/>
    <n v="63"/>
    <x v="1"/>
    <s v="plays"/>
  </r>
  <r>
    <n v="11335.7"/>
    <x v="0"/>
    <x v="0"/>
    <s v="USD"/>
    <n v="1403305200"/>
    <n v="1400512658"/>
    <b v="1"/>
    <n v="226"/>
    <b v="1"/>
    <s v="theater/plays"/>
    <n v="119"/>
    <n v="50"/>
    <x v="1"/>
    <s v="plays"/>
  </r>
  <r>
    <n v="3773"/>
    <x v="0"/>
    <x v="0"/>
    <s v="USD"/>
    <n v="1338523140"/>
    <n v="1334442519"/>
    <b v="1"/>
    <n v="60"/>
    <b v="1"/>
    <s v="theater/plays"/>
    <n v="126"/>
    <n v="63"/>
    <x v="1"/>
    <s v="plays"/>
  </r>
  <r>
    <n v="27541"/>
    <x v="0"/>
    <x v="0"/>
    <s v="USD"/>
    <n v="1408068000"/>
    <n v="1405346680"/>
    <b v="1"/>
    <n v="322"/>
    <b v="1"/>
    <s v="theater/plays"/>
    <n v="120"/>
    <n v="86"/>
    <x v="1"/>
    <s v="plays"/>
  </r>
  <r>
    <n v="5050"/>
    <x v="0"/>
    <x v="0"/>
    <s v="USD"/>
    <n v="1407524751"/>
    <n v="1404932751"/>
    <b v="1"/>
    <n v="94"/>
    <b v="1"/>
    <s v="theater/plays"/>
    <n v="126"/>
    <n v="54"/>
    <x v="1"/>
    <s v="plays"/>
  </r>
  <r>
    <n v="6007"/>
    <x v="0"/>
    <x v="1"/>
    <s v="GBP"/>
    <n v="1437934759"/>
    <n v="1434478759"/>
    <b v="1"/>
    <n v="47"/>
    <b v="1"/>
    <s v="theater/plays"/>
    <n v="100"/>
    <n v="128"/>
    <x v="1"/>
    <s v="plays"/>
  </r>
  <r>
    <n v="12256"/>
    <x v="0"/>
    <x v="1"/>
    <s v="GBP"/>
    <n v="1452038100"/>
    <n v="1448823673"/>
    <b v="1"/>
    <n v="115"/>
    <b v="1"/>
    <s v="theater/plays"/>
    <n v="102"/>
    <n v="107"/>
    <x v="1"/>
    <s v="plays"/>
  </r>
  <r>
    <n v="35123"/>
    <x v="0"/>
    <x v="0"/>
    <s v="USD"/>
    <n v="1441857540"/>
    <n v="1438617471"/>
    <b v="1"/>
    <n v="134"/>
    <b v="1"/>
    <s v="theater/plays"/>
    <n v="100"/>
    <n v="262"/>
    <x v="1"/>
    <s v="plays"/>
  </r>
  <r>
    <n v="2001"/>
    <x v="0"/>
    <x v="1"/>
    <s v="GBP"/>
    <n v="1436625000"/>
    <n v="1433934371"/>
    <b v="1"/>
    <n v="35"/>
    <b v="1"/>
    <s v="theater/plays"/>
    <n v="100"/>
    <n v="57"/>
    <x v="1"/>
    <s v="plays"/>
  </r>
  <r>
    <n v="5221"/>
    <x v="0"/>
    <x v="0"/>
    <s v="USD"/>
    <n v="1478264784"/>
    <n v="1475672784"/>
    <b v="1"/>
    <n v="104"/>
    <b v="1"/>
    <s v="theater/plays"/>
    <n v="116"/>
    <n v="50"/>
    <x v="1"/>
    <s v="plays"/>
  </r>
  <r>
    <n v="12252"/>
    <x v="0"/>
    <x v="1"/>
    <s v="GBP"/>
    <n v="1419984000"/>
    <n v="1417132986"/>
    <b v="1"/>
    <n v="184"/>
    <b v="1"/>
    <s v="theater/plays"/>
    <n v="102"/>
    <n v="67"/>
    <x v="1"/>
    <s v="plays"/>
  </r>
  <r>
    <n v="20022"/>
    <x v="0"/>
    <x v="0"/>
    <s v="USD"/>
    <n v="1427063747"/>
    <n v="1424043347"/>
    <b v="1"/>
    <n v="119"/>
    <b v="1"/>
    <s v="theater/plays"/>
    <n v="100"/>
    <n v="168"/>
    <x v="1"/>
    <s v="plays"/>
  </r>
  <r>
    <n v="15126"/>
    <x v="0"/>
    <x v="0"/>
    <s v="USD"/>
    <n v="1489352400"/>
    <n v="1486411204"/>
    <b v="1"/>
    <n v="59"/>
    <b v="1"/>
    <s v="theater/plays"/>
    <n v="101"/>
    <n v="256"/>
    <x v="1"/>
    <s v="plays"/>
  </r>
  <r>
    <n v="4137"/>
    <x v="0"/>
    <x v="1"/>
    <s v="GBP"/>
    <n v="1436114603"/>
    <n v="1433090603"/>
    <b v="1"/>
    <n v="113"/>
    <b v="1"/>
    <s v="theater/plays"/>
    <n v="103"/>
    <n v="37"/>
    <x v="1"/>
    <s v="plays"/>
  </r>
  <r>
    <n v="3120"/>
    <x v="0"/>
    <x v="0"/>
    <s v="USD"/>
    <n v="1445722140"/>
    <n v="1443016697"/>
    <b v="1"/>
    <n v="84"/>
    <b v="1"/>
    <s v="theater/plays"/>
    <n v="125"/>
    <n v="37"/>
    <x v="1"/>
    <s v="plays"/>
  </r>
  <r>
    <n v="3395"/>
    <x v="0"/>
    <x v="0"/>
    <s v="USD"/>
    <n v="1440100976"/>
    <n v="1437508976"/>
    <b v="1"/>
    <n v="74"/>
    <b v="1"/>
    <s v="theater/plays"/>
    <n v="110"/>
    <n v="46"/>
    <x v="1"/>
    <s v="plays"/>
  </r>
  <r>
    <n v="30610"/>
    <x v="0"/>
    <x v="0"/>
    <s v="USD"/>
    <n v="1484024400"/>
    <n v="1479932713"/>
    <b v="1"/>
    <n v="216"/>
    <b v="1"/>
    <s v="theater/plays"/>
    <n v="102"/>
    <n v="142"/>
    <x v="1"/>
    <s v="plays"/>
  </r>
  <r>
    <n v="2047"/>
    <x v="0"/>
    <x v="0"/>
    <s v="USD"/>
    <n v="1464987600"/>
    <n v="1463145938"/>
    <b v="1"/>
    <n v="39"/>
    <b v="1"/>
    <s v="theater/plays"/>
    <n v="102"/>
    <n v="52"/>
    <x v="1"/>
    <s v="plays"/>
  </r>
  <r>
    <n v="1250"/>
    <x v="0"/>
    <x v="1"/>
    <s v="GBP"/>
    <n v="1446213612"/>
    <n v="1443621612"/>
    <b v="1"/>
    <n v="21"/>
    <b v="1"/>
    <s v="theater/plays"/>
    <n v="104"/>
    <n v="60"/>
    <x v="1"/>
    <s v="plays"/>
  </r>
  <r>
    <n v="1500"/>
    <x v="0"/>
    <x v="1"/>
    <s v="GBP"/>
    <n v="1484687436"/>
    <n v="1482095436"/>
    <b v="0"/>
    <n v="30"/>
    <b v="1"/>
    <s v="theater/plays"/>
    <n v="125"/>
    <n v="50"/>
    <x v="1"/>
    <s v="plays"/>
  </r>
  <r>
    <n v="7164"/>
    <x v="0"/>
    <x v="0"/>
    <s v="USD"/>
    <n v="1450328340"/>
    <n v="1447606884"/>
    <b v="1"/>
    <n v="37"/>
    <b v="1"/>
    <s v="theater/plays"/>
    <n v="102"/>
    <n v="194"/>
    <x v="1"/>
    <s v="plays"/>
  </r>
  <r>
    <n v="21573"/>
    <x v="0"/>
    <x v="0"/>
    <s v="USD"/>
    <n v="1416470398"/>
    <n v="1413874798"/>
    <b v="1"/>
    <n v="202"/>
    <b v="1"/>
    <s v="theater/plays"/>
    <n v="108"/>
    <n v="107"/>
    <x v="1"/>
    <s v="plays"/>
  </r>
  <r>
    <n v="2857"/>
    <x v="0"/>
    <x v="0"/>
    <s v="USD"/>
    <n v="1412135940"/>
    <n v="1410840126"/>
    <b v="1"/>
    <n v="37"/>
    <b v="1"/>
    <s v="theater/plays"/>
    <n v="110"/>
    <n v="77"/>
    <x v="1"/>
    <s v="plays"/>
  </r>
  <r>
    <n v="1610"/>
    <x v="0"/>
    <x v="0"/>
    <s v="USD"/>
    <n v="1460846347"/>
    <n v="1458254347"/>
    <b v="0"/>
    <n v="28"/>
    <b v="1"/>
    <s v="theater/plays"/>
    <n v="161"/>
    <n v="58"/>
    <x v="1"/>
    <s v="plays"/>
  </r>
  <r>
    <n v="1312"/>
    <x v="0"/>
    <x v="0"/>
    <s v="USD"/>
    <n v="1462334340"/>
    <n v="1459711917"/>
    <b v="1"/>
    <n v="26"/>
    <b v="1"/>
    <s v="theater/plays"/>
    <n v="131"/>
    <n v="50"/>
    <x v="1"/>
    <s v="plays"/>
  </r>
  <r>
    <n v="5940"/>
    <x v="0"/>
    <x v="0"/>
    <s v="USD"/>
    <n v="1488482355"/>
    <n v="1485890355"/>
    <b v="0"/>
    <n v="61"/>
    <b v="1"/>
    <s v="theater/plays"/>
    <n v="119"/>
    <n v="97"/>
    <x v="1"/>
    <s v="plays"/>
  </r>
  <r>
    <n v="4015.71"/>
    <x v="0"/>
    <x v="1"/>
    <s v="GBP"/>
    <n v="1485991860"/>
    <n v="1483124208"/>
    <b v="0"/>
    <n v="115"/>
    <b v="1"/>
    <s v="theater/plays"/>
    <n v="100"/>
    <n v="35"/>
    <x v="1"/>
    <s v="plays"/>
  </r>
  <r>
    <n v="15481"/>
    <x v="0"/>
    <x v="0"/>
    <s v="USD"/>
    <n v="1467361251"/>
    <n v="1464769251"/>
    <b v="1"/>
    <n v="181"/>
    <b v="1"/>
    <s v="theater/plays"/>
    <n v="103"/>
    <n v="86"/>
    <x v="1"/>
    <s v="plays"/>
  </r>
  <r>
    <n v="20120"/>
    <x v="0"/>
    <x v="0"/>
    <s v="USD"/>
    <n v="1482962433"/>
    <n v="1480370433"/>
    <b v="0"/>
    <n v="110"/>
    <b v="1"/>
    <s v="theater/plays"/>
    <n v="101"/>
    <n v="183"/>
    <x v="1"/>
    <s v="plays"/>
  </r>
  <r>
    <n v="35275.64"/>
    <x v="0"/>
    <x v="0"/>
    <s v="USD"/>
    <n v="1443499140"/>
    <n v="1441452184"/>
    <b v="1"/>
    <n v="269"/>
    <b v="1"/>
    <s v="theater/plays"/>
    <n v="101"/>
    <n v="131"/>
    <x v="1"/>
    <s v="plays"/>
  </r>
  <r>
    <n v="3145"/>
    <x v="0"/>
    <x v="1"/>
    <s v="GBP"/>
    <n v="1435752898"/>
    <n v="1433160898"/>
    <b v="1"/>
    <n v="79"/>
    <b v="1"/>
    <s v="theater/plays"/>
    <n v="112"/>
    <n v="40"/>
    <x v="1"/>
    <s v="plays"/>
  </r>
  <r>
    <n v="6208.98"/>
    <x v="0"/>
    <x v="1"/>
    <s v="GBP"/>
    <n v="1445817540"/>
    <n v="1443665293"/>
    <b v="1"/>
    <n v="104"/>
    <b v="1"/>
    <s v="theater/plays"/>
    <n v="106"/>
    <n v="60"/>
    <x v="1"/>
    <s v="plays"/>
  </r>
  <r>
    <n v="3017"/>
    <x v="0"/>
    <x v="1"/>
    <s v="GBP"/>
    <n v="1487286000"/>
    <n v="1484843948"/>
    <b v="0"/>
    <n v="34"/>
    <b v="1"/>
    <s v="theater/plays"/>
    <n v="101"/>
    <n v="89"/>
    <x v="1"/>
    <s v="plays"/>
  </r>
  <r>
    <n v="9801"/>
    <x v="0"/>
    <x v="0"/>
    <s v="USD"/>
    <n v="1413269940"/>
    <n v="1410421670"/>
    <b v="1"/>
    <n v="167"/>
    <b v="1"/>
    <s v="theater/plays"/>
    <n v="115"/>
    <n v="59"/>
    <x v="1"/>
    <s v="plays"/>
  </r>
  <r>
    <n v="12730.42"/>
    <x v="0"/>
    <x v="0"/>
    <s v="USD"/>
    <n v="1411150092"/>
    <n v="1408558092"/>
    <b v="1"/>
    <n v="183"/>
    <b v="1"/>
    <s v="theater/plays"/>
    <n v="127"/>
    <n v="70"/>
    <x v="1"/>
    <s v="plays"/>
  </r>
  <r>
    <n v="8227"/>
    <x v="0"/>
    <x v="0"/>
    <s v="USD"/>
    <n v="1444348800"/>
    <n v="1442283562"/>
    <b v="1"/>
    <n v="71"/>
    <b v="1"/>
    <s v="theater/plays"/>
    <n v="103"/>
    <n v="116"/>
    <x v="1"/>
    <s v="plays"/>
  </r>
  <r>
    <n v="1647"/>
    <x v="0"/>
    <x v="1"/>
    <s v="GBP"/>
    <n v="1480613982"/>
    <n v="1478018382"/>
    <b v="0"/>
    <n v="69"/>
    <b v="1"/>
    <s v="theater/plays"/>
    <n v="103"/>
    <n v="24"/>
    <x v="1"/>
    <s v="plays"/>
  </r>
  <r>
    <n v="21904"/>
    <x v="0"/>
    <x v="0"/>
    <s v="USD"/>
    <n v="1434074400"/>
    <n v="1431354258"/>
    <b v="0"/>
    <n v="270"/>
    <b v="1"/>
    <s v="theater/plays"/>
    <n v="104"/>
    <n v="81"/>
    <x v="1"/>
    <s v="plays"/>
  </r>
  <r>
    <n v="11122"/>
    <x v="0"/>
    <x v="0"/>
    <s v="USD"/>
    <n v="1442030340"/>
    <n v="1439551200"/>
    <b v="1"/>
    <n v="193"/>
    <b v="1"/>
    <s v="theater/plays"/>
    <n v="111"/>
    <n v="58"/>
    <x v="1"/>
    <s v="plays"/>
  </r>
  <r>
    <n v="2646.5"/>
    <x v="0"/>
    <x v="1"/>
    <s v="GBP"/>
    <n v="1436696712"/>
    <n v="1434104712"/>
    <b v="1"/>
    <n v="57"/>
    <b v="1"/>
    <s v="theater/plays"/>
    <n v="106"/>
    <n v="46"/>
    <x v="1"/>
    <s v="plays"/>
  </r>
  <r>
    <n v="12095"/>
    <x v="0"/>
    <x v="0"/>
    <s v="USD"/>
    <n v="1428178757"/>
    <n v="1425590357"/>
    <b v="1"/>
    <n v="200"/>
    <b v="1"/>
    <s v="theater/plays"/>
    <n v="101"/>
    <n v="60"/>
    <x v="1"/>
    <s v="plays"/>
  </r>
  <r>
    <n v="5771"/>
    <x v="0"/>
    <x v="0"/>
    <s v="USD"/>
    <n v="1434822914"/>
    <n v="1432230914"/>
    <b v="1"/>
    <n v="88"/>
    <b v="1"/>
    <s v="theater/plays"/>
    <n v="105"/>
    <n v="66"/>
    <x v="1"/>
    <s v="plays"/>
  </r>
  <r>
    <n v="25388"/>
    <x v="0"/>
    <x v="0"/>
    <s v="USD"/>
    <n v="1415213324"/>
    <n v="1412617724"/>
    <b v="1"/>
    <n v="213"/>
    <b v="1"/>
    <s v="theater/plays"/>
    <n v="102"/>
    <n v="119"/>
    <x v="1"/>
    <s v="plays"/>
  </r>
  <r>
    <n v="1661"/>
    <x v="0"/>
    <x v="0"/>
    <s v="USD"/>
    <n v="1434907966"/>
    <n v="1432315966"/>
    <b v="1"/>
    <n v="20"/>
    <b v="1"/>
    <s v="theater/plays"/>
    <n v="111"/>
    <n v="83"/>
    <x v="1"/>
    <s v="plays"/>
  </r>
  <r>
    <n v="2876"/>
    <x v="0"/>
    <x v="1"/>
    <s v="GBP"/>
    <n v="1473247240"/>
    <n v="1470655240"/>
    <b v="1"/>
    <n v="50"/>
    <b v="1"/>
    <s v="theater/plays"/>
    <n v="128"/>
    <n v="58"/>
    <x v="1"/>
    <s v="plays"/>
  </r>
  <r>
    <n v="20365"/>
    <x v="0"/>
    <x v="0"/>
    <s v="USD"/>
    <n v="1473306300"/>
    <n v="1471701028"/>
    <b v="1"/>
    <n v="115"/>
    <b v="1"/>
    <s v="theater/plays"/>
    <n v="102"/>
    <n v="177"/>
    <x v="1"/>
    <s v="plays"/>
  </r>
  <r>
    <n v="13163.5"/>
    <x v="0"/>
    <x v="1"/>
    <s v="GBP"/>
    <n v="1427331809"/>
    <n v="1424743409"/>
    <b v="1"/>
    <n v="186"/>
    <b v="1"/>
    <s v="theater/plays"/>
    <n v="101"/>
    <n v="71"/>
    <x v="1"/>
    <s v="plays"/>
  </r>
  <r>
    <n v="525"/>
    <x v="0"/>
    <x v="1"/>
    <s v="GBP"/>
    <n v="1412706375"/>
    <n v="1410114375"/>
    <b v="1"/>
    <n v="18"/>
    <b v="1"/>
    <s v="theater/plays"/>
    <n v="175"/>
    <n v="29"/>
    <x v="1"/>
    <s v="plays"/>
  </r>
  <r>
    <n v="12806"/>
    <x v="0"/>
    <x v="0"/>
    <s v="USD"/>
    <n v="1433995140"/>
    <n v="1432129577"/>
    <b v="1"/>
    <n v="176"/>
    <b v="1"/>
    <s v="theater/plays"/>
    <n v="128"/>
    <n v="73"/>
    <x v="1"/>
    <s v="plays"/>
  </r>
  <r>
    <n v="2125.9899999999998"/>
    <x v="0"/>
    <x v="1"/>
    <s v="GBP"/>
    <n v="1487769952"/>
    <n v="1485177952"/>
    <b v="0"/>
    <n v="41"/>
    <b v="1"/>
    <s v="theater/plays"/>
    <n v="106"/>
    <n v="52"/>
    <x v="1"/>
    <s v="plays"/>
  </r>
  <r>
    <n v="7365"/>
    <x v="0"/>
    <x v="0"/>
    <s v="USD"/>
    <n v="1420751861"/>
    <n v="1418159861"/>
    <b v="1"/>
    <n v="75"/>
    <b v="1"/>
    <s v="theater/plays"/>
    <n v="105"/>
    <n v="98"/>
    <x v="1"/>
    <s v="plays"/>
  </r>
  <r>
    <n v="24418.6"/>
    <x v="0"/>
    <x v="0"/>
    <s v="USD"/>
    <n v="1475294340"/>
    <n v="1472753745"/>
    <b v="1"/>
    <n v="97"/>
    <b v="1"/>
    <s v="theater/plays"/>
    <n v="106"/>
    <n v="252"/>
    <x v="1"/>
    <s v="plays"/>
  </r>
  <r>
    <n v="5462"/>
    <x v="0"/>
    <x v="0"/>
    <s v="USD"/>
    <n v="1448903318"/>
    <n v="1445875718"/>
    <b v="1"/>
    <n v="73"/>
    <b v="1"/>
    <s v="theater/plays"/>
    <n v="109"/>
    <n v="75"/>
    <x v="1"/>
    <s v="plays"/>
  </r>
  <r>
    <n v="3315"/>
    <x v="0"/>
    <x v="0"/>
    <s v="USD"/>
    <n v="1437067476"/>
    <n v="1434475476"/>
    <b v="1"/>
    <n v="49"/>
    <b v="1"/>
    <s v="theater/plays"/>
    <n v="100"/>
    <n v="68"/>
    <x v="1"/>
    <s v="plays"/>
  </r>
  <r>
    <n v="12571"/>
    <x v="0"/>
    <x v="0"/>
    <s v="USD"/>
    <n v="1419220800"/>
    <n v="1416555262"/>
    <b v="1"/>
    <n v="134"/>
    <b v="1"/>
    <s v="theater/plays"/>
    <n v="103"/>
    <n v="94"/>
    <x v="1"/>
    <s v="plays"/>
  </r>
  <r>
    <n v="2804.16"/>
    <x v="0"/>
    <x v="0"/>
    <s v="USD"/>
    <n v="1446238800"/>
    <n v="1444220588"/>
    <b v="1"/>
    <n v="68"/>
    <b v="1"/>
    <s v="theater/plays"/>
    <n v="112"/>
    <n v="41"/>
    <x v="1"/>
    <s v="plays"/>
  </r>
  <r>
    <n v="2575"/>
    <x v="0"/>
    <x v="0"/>
    <s v="USD"/>
    <n v="1422482400"/>
    <n v="1421089938"/>
    <b v="1"/>
    <n v="49"/>
    <b v="1"/>
    <s v="theater/plays"/>
    <n v="103"/>
    <n v="53"/>
    <x v="1"/>
    <s v="plays"/>
  </r>
  <r>
    <n v="4428"/>
    <x v="0"/>
    <x v="17"/>
    <s v="EUR"/>
    <n v="1449162000"/>
    <n v="1446570315"/>
    <b v="1"/>
    <n v="63"/>
    <b v="1"/>
    <s v="theater/plays"/>
    <n v="164"/>
    <n v="70"/>
    <x v="1"/>
    <s v="plays"/>
  </r>
  <r>
    <n v="7877"/>
    <x v="0"/>
    <x v="0"/>
    <s v="USD"/>
    <n v="1434142800"/>
    <n v="1431435122"/>
    <b v="1"/>
    <n v="163"/>
    <b v="1"/>
    <s v="theater/plays"/>
    <n v="131"/>
    <n v="48"/>
    <x v="1"/>
    <s v="plays"/>
  </r>
  <r>
    <n v="15315"/>
    <x v="0"/>
    <x v="0"/>
    <s v="USD"/>
    <n v="1437156660"/>
    <n v="1434564660"/>
    <b v="1"/>
    <n v="288"/>
    <b v="1"/>
    <s v="theater/plays"/>
    <n v="102"/>
    <n v="53"/>
    <x v="1"/>
    <s v="plays"/>
  </r>
  <r>
    <n v="2560"/>
    <x v="0"/>
    <x v="0"/>
    <s v="USD"/>
    <n v="1472074928"/>
    <n v="1470692528"/>
    <b v="1"/>
    <n v="42"/>
    <b v="1"/>
    <s v="theater/plays"/>
    <n v="128"/>
    <n v="61"/>
    <x v="1"/>
    <s v="plays"/>
  </r>
  <r>
    <n v="8120"/>
    <x v="0"/>
    <x v="1"/>
    <s v="GBP"/>
    <n v="1434452400"/>
    <n v="1431509397"/>
    <b v="1"/>
    <n v="70"/>
    <b v="1"/>
    <s v="theater/plays"/>
    <n v="102"/>
    <n v="116"/>
    <x v="1"/>
    <s v="plays"/>
  </r>
  <r>
    <n v="1830"/>
    <x v="0"/>
    <x v="1"/>
    <s v="GBP"/>
    <n v="1436705265"/>
    <n v="1434113265"/>
    <b v="1"/>
    <n v="30"/>
    <b v="1"/>
    <s v="theater/plays"/>
    <n v="102"/>
    <n v="61"/>
    <x v="1"/>
    <s v="plays"/>
  </r>
  <r>
    <n v="1950"/>
    <x v="0"/>
    <x v="1"/>
    <s v="GBP"/>
    <n v="1414927775"/>
    <n v="1412332175"/>
    <b v="1"/>
    <n v="51"/>
    <b v="1"/>
    <s v="theater/plays"/>
    <n v="130"/>
    <n v="38"/>
    <x v="1"/>
    <s v="plays"/>
  </r>
  <r>
    <n v="15443"/>
    <x v="0"/>
    <x v="0"/>
    <s v="USD"/>
    <n v="1446814809"/>
    <n v="1444219209"/>
    <b v="1"/>
    <n v="145"/>
    <b v="1"/>
    <s v="theater/plays"/>
    <n v="154"/>
    <n v="107"/>
    <x v="1"/>
    <s v="plays"/>
  </r>
  <r>
    <n v="4296"/>
    <x v="0"/>
    <x v="0"/>
    <s v="USD"/>
    <n v="1473879600"/>
    <n v="1472498042"/>
    <b v="1"/>
    <n v="21"/>
    <b v="1"/>
    <s v="theater/plays"/>
    <n v="107"/>
    <n v="205"/>
    <x v="1"/>
    <s v="plays"/>
  </r>
  <r>
    <n v="15705"/>
    <x v="0"/>
    <x v="0"/>
    <s v="USD"/>
    <n v="1458075600"/>
    <n v="1454259272"/>
    <b v="1"/>
    <n v="286"/>
    <b v="1"/>
    <s v="theater/plays"/>
    <n v="101"/>
    <n v="55"/>
    <x v="1"/>
    <s v="plays"/>
  </r>
  <r>
    <n v="1805"/>
    <x v="0"/>
    <x v="0"/>
    <s v="USD"/>
    <n v="1423456200"/>
    <n v="1421183271"/>
    <b v="1"/>
    <n v="12"/>
    <b v="1"/>
    <s v="theater/plays"/>
    <n v="100"/>
    <n v="150"/>
    <x v="1"/>
    <s v="plays"/>
  </r>
  <r>
    <n v="5258"/>
    <x v="0"/>
    <x v="5"/>
    <s v="CAD"/>
    <n v="1459483140"/>
    <n v="1456526879"/>
    <b v="1"/>
    <n v="100"/>
    <b v="1"/>
    <s v="theater/plays"/>
    <n v="117"/>
    <n v="53"/>
    <x v="1"/>
    <s v="plays"/>
  </r>
  <r>
    <n v="5430"/>
    <x v="0"/>
    <x v="1"/>
    <s v="GBP"/>
    <n v="1416331406"/>
    <n v="1413735806"/>
    <b v="1"/>
    <n v="100"/>
    <b v="1"/>
    <s v="theater/plays"/>
    <n v="109"/>
    <n v="54"/>
    <x v="1"/>
    <s v="plays"/>
  </r>
  <r>
    <n v="2585"/>
    <x v="0"/>
    <x v="1"/>
    <s v="GBP"/>
    <n v="1433017303"/>
    <n v="1430425303"/>
    <b v="1"/>
    <n v="34"/>
    <b v="1"/>
    <s v="theater/plays"/>
    <n v="103"/>
    <n v="76"/>
    <x v="1"/>
    <s v="plays"/>
  </r>
  <r>
    <n v="6628"/>
    <x v="0"/>
    <x v="0"/>
    <s v="USD"/>
    <n v="1459474059"/>
    <n v="1456885659"/>
    <b v="0"/>
    <n v="63"/>
    <b v="1"/>
    <s v="theater/plays"/>
    <n v="114"/>
    <n v="105"/>
    <x v="1"/>
    <s v="plays"/>
  </r>
  <r>
    <n v="2060"/>
    <x v="0"/>
    <x v="0"/>
    <s v="USD"/>
    <n v="1433134800"/>
    <n v="1430158198"/>
    <b v="0"/>
    <n v="30"/>
    <b v="1"/>
    <s v="theater/plays"/>
    <n v="103"/>
    <n v="69"/>
    <x v="1"/>
    <s v="plays"/>
  </r>
  <r>
    <n v="6080"/>
    <x v="0"/>
    <x v="0"/>
    <s v="USD"/>
    <n v="1441153705"/>
    <n v="1438561705"/>
    <b v="0"/>
    <n v="47"/>
    <b v="1"/>
    <s v="theater/plays"/>
    <n v="122"/>
    <n v="129"/>
    <x v="1"/>
    <s v="plays"/>
  </r>
  <r>
    <n v="31820.5"/>
    <x v="0"/>
    <x v="0"/>
    <s v="USD"/>
    <n v="1461904788"/>
    <n v="1458103188"/>
    <b v="0"/>
    <n v="237"/>
    <b v="1"/>
    <s v="theater/plays"/>
    <n v="103"/>
    <n v="134"/>
    <x v="1"/>
    <s v="plays"/>
  </r>
  <r>
    <n v="838"/>
    <x v="0"/>
    <x v="1"/>
    <s v="GBP"/>
    <n v="1455138000"/>
    <n v="1452448298"/>
    <b v="0"/>
    <n v="47"/>
    <b v="1"/>
    <s v="theater/plays"/>
    <n v="105"/>
    <n v="18"/>
    <x v="1"/>
    <s v="plays"/>
  </r>
  <r>
    <n v="3048"/>
    <x v="0"/>
    <x v="0"/>
    <s v="USD"/>
    <n v="1454047140"/>
    <n v="1452546853"/>
    <b v="0"/>
    <n v="15"/>
    <b v="1"/>
    <s v="theater/plays"/>
    <n v="102"/>
    <n v="203"/>
    <x v="1"/>
    <s v="plays"/>
  </r>
  <r>
    <n v="5604"/>
    <x v="0"/>
    <x v="0"/>
    <s v="USD"/>
    <n v="1488258000"/>
    <n v="1485556626"/>
    <b v="0"/>
    <n v="81"/>
    <b v="1"/>
    <s v="theater/plays"/>
    <n v="112"/>
    <n v="69"/>
    <x v="1"/>
    <s v="plays"/>
  </r>
  <r>
    <n v="15265"/>
    <x v="0"/>
    <x v="0"/>
    <s v="USD"/>
    <n v="1471291782"/>
    <n v="1468699782"/>
    <b v="0"/>
    <n v="122"/>
    <b v="1"/>
    <s v="theater/plays"/>
    <n v="102"/>
    <n v="125"/>
    <x v="1"/>
    <s v="plays"/>
  </r>
  <r>
    <n v="2500"/>
    <x v="0"/>
    <x v="5"/>
    <s v="CAD"/>
    <n v="1448733628"/>
    <n v="1446573628"/>
    <b v="0"/>
    <n v="34"/>
    <b v="1"/>
    <s v="theater/plays"/>
    <n v="100"/>
    <n v="74"/>
    <x v="1"/>
    <s v="plays"/>
  </r>
  <r>
    <n v="10026.49"/>
    <x v="0"/>
    <x v="1"/>
    <s v="GBP"/>
    <n v="1466463600"/>
    <n v="1463337315"/>
    <b v="0"/>
    <n v="207"/>
    <b v="1"/>
    <s v="theater/plays"/>
    <n v="100"/>
    <n v="48"/>
    <x v="1"/>
    <s v="plays"/>
  </r>
  <r>
    <n v="665.21"/>
    <x v="0"/>
    <x v="1"/>
    <s v="GBP"/>
    <n v="1487580602"/>
    <n v="1485161402"/>
    <b v="0"/>
    <n v="25"/>
    <b v="1"/>
    <s v="theater/plays"/>
    <n v="133"/>
    <n v="27"/>
    <x v="1"/>
    <s v="plays"/>
  </r>
  <r>
    <n v="2424"/>
    <x v="0"/>
    <x v="1"/>
    <s v="GBP"/>
    <n v="1489234891"/>
    <n v="1486642891"/>
    <b v="0"/>
    <n v="72"/>
    <b v="1"/>
    <s v="theater/plays"/>
    <n v="121"/>
    <n v="34"/>
    <x v="1"/>
    <s v="plays"/>
  </r>
  <r>
    <n v="570"/>
    <x v="0"/>
    <x v="0"/>
    <s v="USD"/>
    <n v="1442462340"/>
    <n v="1439743900"/>
    <b v="0"/>
    <n v="14"/>
    <b v="1"/>
    <s v="theater/plays"/>
    <n v="114"/>
    <n v="41"/>
    <x v="1"/>
    <s v="plays"/>
  </r>
  <r>
    <n v="289"/>
    <x v="0"/>
    <x v="1"/>
    <s v="GBP"/>
    <n v="1449257348"/>
    <n v="1444069748"/>
    <b v="0"/>
    <n v="15"/>
    <b v="1"/>
    <s v="theater/plays"/>
    <n v="286"/>
    <n v="19"/>
    <x v="1"/>
    <s v="plays"/>
  </r>
  <r>
    <n v="7670"/>
    <x v="0"/>
    <x v="4"/>
    <s v="NZD"/>
    <n v="1488622352"/>
    <n v="1486030352"/>
    <b v="0"/>
    <n v="91"/>
    <b v="1"/>
    <s v="theater/plays"/>
    <n v="170"/>
    <n v="84"/>
    <x v="1"/>
    <s v="plays"/>
  </r>
  <r>
    <n v="710"/>
    <x v="0"/>
    <x v="1"/>
    <s v="GBP"/>
    <n v="1434459554"/>
    <n v="1431867554"/>
    <b v="0"/>
    <n v="24"/>
    <b v="1"/>
    <s v="theater/plays"/>
    <n v="118"/>
    <n v="30"/>
    <x v="1"/>
    <s v="plays"/>
  </r>
  <r>
    <n v="720.01"/>
    <x v="0"/>
    <x v="1"/>
    <s v="GBP"/>
    <n v="1474886229"/>
    <n v="1472294229"/>
    <b v="0"/>
    <n v="27"/>
    <b v="1"/>
    <s v="theater/plays"/>
    <n v="103"/>
    <n v="27"/>
    <x v="1"/>
    <s v="plays"/>
  </r>
  <r>
    <n v="2161"/>
    <x v="0"/>
    <x v="1"/>
    <s v="GBP"/>
    <n v="1448229600"/>
    <n v="1446401372"/>
    <b v="0"/>
    <n v="47"/>
    <b v="1"/>
    <s v="theater/plays"/>
    <n v="144"/>
    <n v="46"/>
    <x v="1"/>
    <s v="plays"/>
  </r>
  <r>
    <n v="5504"/>
    <x v="0"/>
    <x v="1"/>
    <s v="GBP"/>
    <n v="1438037940"/>
    <n v="1436380256"/>
    <b v="0"/>
    <n v="44"/>
    <b v="1"/>
    <s v="theater/plays"/>
    <n v="100"/>
    <n v="125"/>
    <x v="1"/>
    <s v="plays"/>
  </r>
  <r>
    <n v="10173"/>
    <x v="0"/>
    <x v="0"/>
    <s v="USD"/>
    <n v="1442102400"/>
    <n v="1440370768"/>
    <b v="0"/>
    <n v="72"/>
    <b v="1"/>
    <s v="theater/plays"/>
    <n v="102"/>
    <n v="141"/>
    <x v="1"/>
    <s v="plays"/>
  </r>
  <r>
    <n v="3486"/>
    <x v="0"/>
    <x v="0"/>
    <s v="USD"/>
    <n v="1444860063"/>
    <n v="1442268063"/>
    <b v="0"/>
    <n v="63"/>
    <b v="1"/>
    <s v="theater/plays"/>
    <n v="116"/>
    <n v="55"/>
    <x v="1"/>
    <s v="plays"/>
  </r>
  <r>
    <n v="4085"/>
    <x v="0"/>
    <x v="0"/>
    <s v="USD"/>
    <n v="1430329862"/>
    <n v="1428515462"/>
    <b v="0"/>
    <n v="88"/>
    <b v="1"/>
    <s v="theater/plays"/>
    <n v="136"/>
    <n v="46"/>
    <x v="1"/>
    <s v="plays"/>
  </r>
  <r>
    <n v="4004"/>
    <x v="0"/>
    <x v="0"/>
    <s v="USD"/>
    <n v="1470034740"/>
    <n v="1466185176"/>
    <b v="0"/>
    <n v="70"/>
    <b v="1"/>
    <s v="theater/plays"/>
    <n v="133"/>
    <n v="57"/>
    <x v="1"/>
    <s v="plays"/>
  </r>
  <r>
    <n v="8685"/>
    <x v="0"/>
    <x v="3"/>
    <s v="EUR"/>
    <n v="1481099176"/>
    <n v="1478507176"/>
    <b v="0"/>
    <n v="50"/>
    <b v="1"/>
    <s v="theater/plays"/>
    <n v="103"/>
    <n v="174"/>
    <x v="1"/>
    <s v="plays"/>
  </r>
  <r>
    <n v="2086"/>
    <x v="0"/>
    <x v="0"/>
    <s v="USD"/>
    <n v="1427553484"/>
    <n v="1424533084"/>
    <b v="0"/>
    <n v="35"/>
    <b v="1"/>
    <s v="theater/plays"/>
    <n v="116"/>
    <n v="60"/>
    <x v="1"/>
    <s v="plays"/>
  </r>
  <r>
    <n v="15677.5"/>
    <x v="0"/>
    <x v="0"/>
    <s v="USD"/>
    <n v="1482418752"/>
    <n v="1479826752"/>
    <b v="0"/>
    <n v="175"/>
    <b v="1"/>
    <s v="theater/plays"/>
    <n v="105"/>
    <n v="90"/>
    <x v="1"/>
    <s v="plays"/>
  </r>
  <r>
    <n v="4081"/>
    <x v="0"/>
    <x v="0"/>
    <s v="USD"/>
    <n v="1438374748"/>
    <n v="1435782748"/>
    <b v="0"/>
    <n v="20"/>
    <b v="1"/>
    <s v="theater/plays"/>
    <n v="102"/>
    <n v="204"/>
    <x v="1"/>
    <s v="plays"/>
  </r>
  <r>
    <n v="2630"/>
    <x v="0"/>
    <x v="0"/>
    <s v="USD"/>
    <n v="1465527600"/>
    <n v="1462252542"/>
    <b v="0"/>
    <n v="54"/>
    <b v="1"/>
    <s v="theater/plays"/>
    <n v="175"/>
    <n v="49"/>
    <x v="1"/>
    <s v="plays"/>
  </r>
  <r>
    <n v="1066.8"/>
    <x v="0"/>
    <x v="0"/>
    <s v="USD"/>
    <n v="1463275339"/>
    <n v="1460683339"/>
    <b v="0"/>
    <n v="20"/>
    <b v="1"/>
    <s v="theater/plays"/>
    <n v="107"/>
    <n v="53"/>
    <x v="1"/>
    <s v="plays"/>
  </r>
  <r>
    <n v="4280"/>
    <x v="0"/>
    <x v="0"/>
    <s v="USD"/>
    <n v="1460581365"/>
    <n v="1458766965"/>
    <b v="0"/>
    <n v="57"/>
    <b v="1"/>
    <s v="theater/plays"/>
    <n v="122"/>
    <n v="75"/>
    <x v="1"/>
    <s v="plays"/>
  </r>
  <r>
    <n v="558"/>
    <x v="0"/>
    <x v="1"/>
    <s v="GBP"/>
    <n v="1476632178"/>
    <n v="1473953778"/>
    <b v="0"/>
    <n v="31"/>
    <b v="1"/>
    <s v="theater/plays"/>
    <n v="159"/>
    <n v="18"/>
    <x v="1"/>
    <s v="plays"/>
  </r>
  <r>
    <n v="6505"/>
    <x v="0"/>
    <x v="0"/>
    <s v="USD"/>
    <n v="1444169825"/>
    <n v="1441577825"/>
    <b v="0"/>
    <n v="31"/>
    <b v="1"/>
    <s v="theater/plays"/>
    <n v="100"/>
    <n v="210"/>
    <x v="1"/>
    <s v="plays"/>
  </r>
  <r>
    <n v="2746"/>
    <x v="0"/>
    <x v="0"/>
    <s v="USD"/>
    <n v="1445065210"/>
    <n v="1442473210"/>
    <b v="0"/>
    <n v="45"/>
    <b v="1"/>
    <s v="theater/plays"/>
    <n v="110"/>
    <n v="61"/>
    <x v="1"/>
    <s v="plays"/>
  </r>
  <r>
    <n v="2501"/>
    <x v="0"/>
    <x v="0"/>
    <s v="USD"/>
    <n v="1478901600"/>
    <n v="1477077946"/>
    <b v="0"/>
    <n v="41"/>
    <b v="1"/>
    <s v="theater/plays"/>
    <n v="100"/>
    <n v="61"/>
    <x v="1"/>
    <s v="plays"/>
  </r>
  <r>
    <n v="2321"/>
    <x v="0"/>
    <x v="0"/>
    <s v="USD"/>
    <n v="1453856400"/>
    <n v="1452664317"/>
    <b v="0"/>
    <n v="29"/>
    <b v="1"/>
    <s v="theater/plays"/>
    <n v="116"/>
    <n v="80"/>
    <x v="1"/>
    <s v="plays"/>
  </r>
  <r>
    <n v="1686"/>
    <x v="0"/>
    <x v="1"/>
    <s v="GBP"/>
    <n v="1431115500"/>
    <n v="1428733511"/>
    <b v="0"/>
    <n v="58"/>
    <b v="1"/>
    <s v="theater/plays"/>
    <n v="211"/>
    <n v="29"/>
    <x v="1"/>
    <s v="plays"/>
  </r>
  <r>
    <n v="4400"/>
    <x v="0"/>
    <x v="1"/>
    <s v="GBP"/>
    <n v="1462519041"/>
    <n v="1459927041"/>
    <b v="0"/>
    <n v="89"/>
    <b v="1"/>
    <s v="theater/plays"/>
    <n v="110"/>
    <n v="49"/>
    <x v="1"/>
    <s v="plays"/>
  </r>
  <r>
    <n v="11747.18"/>
    <x v="0"/>
    <x v="0"/>
    <s v="USD"/>
    <n v="1407506040"/>
    <n v="1404680075"/>
    <b v="0"/>
    <n v="125"/>
    <b v="1"/>
    <s v="theater/plays"/>
    <n v="100"/>
    <n v="94"/>
    <x v="1"/>
    <s v="plays"/>
  </r>
  <r>
    <n v="1115"/>
    <x v="0"/>
    <x v="0"/>
    <s v="USD"/>
    <n v="1465347424"/>
    <n v="1462755424"/>
    <b v="0"/>
    <n v="18"/>
    <b v="1"/>
    <s v="theater/plays"/>
    <n v="106"/>
    <n v="62"/>
    <x v="1"/>
    <s v="plays"/>
  </r>
  <r>
    <n v="2512"/>
    <x v="0"/>
    <x v="5"/>
    <s v="CAD"/>
    <n v="1460341800"/>
    <n v="1456902893"/>
    <b v="0"/>
    <n v="32"/>
    <b v="1"/>
    <s v="theater/plays"/>
    <n v="126"/>
    <n v="79"/>
    <x v="1"/>
    <s v="plays"/>
  </r>
  <r>
    <n v="540"/>
    <x v="0"/>
    <x v="1"/>
    <s v="GBP"/>
    <n v="1422712986"/>
    <n v="1418824986"/>
    <b v="0"/>
    <n v="16"/>
    <b v="1"/>
    <s v="theater/plays"/>
    <n v="108"/>
    <n v="34"/>
    <x v="1"/>
    <s v="plays"/>
  </r>
  <r>
    <n v="2525"/>
    <x v="0"/>
    <x v="0"/>
    <s v="USD"/>
    <n v="1466557557"/>
    <n v="1463965557"/>
    <b v="0"/>
    <n v="38"/>
    <b v="1"/>
    <s v="theater/plays"/>
    <n v="101"/>
    <n v="66"/>
    <x v="1"/>
    <s v="plays"/>
  </r>
  <r>
    <n v="537"/>
    <x v="0"/>
    <x v="0"/>
    <s v="USD"/>
    <n v="1413431940"/>
    <n v="1412216665"/>
    <b v="0"/>
    <n v="15"/>
    <b v="1"/>
    <s v="theater/plays"/>
    <n v="107"/>
    <n v="36"/>
    <x v="1"/>
    <s v="plays"/>
  </r>
  <r>
    <n v="3350"/>
    <x v="0"/>
    <x v="0"/>
    <s v="USD"/>
    <n v="1466567700"/>
    <n v="1464653696"/>
    <b v="0"/>
    <n v="23"/>
    <b v="1"/>
    <s v="theater/plays"/>
    <n v="102"/>
    <n v="146"/>
    <x v="1"/>
    <s v="plays"/>
  </r>
  <r>
    <n v="1259"/>
    <x v="0"/>
    <x v="1"/>
    <s v="GBP"/>
    <n v="1474793208"/>
    <n v="1472201208"/>
    <b v="0"/>
    <n v="49"/>
    <b v="1"/>
    <s v="theater/plays"/>
    <n v="126"/>
    <n v="26"/>
    <x v="1"/>
    <s v="plays"/>
  </r>
  <r>
    <n v="1525"/>
    <x v="0"/>
    <x v="17"/>
    <s v="EUR"/>
    <n v="1465135190"/>
    <n v="1463925590"/>
    <b v="0"/>
    <n v="10"/>
    <b v="1"/>
    <s v="theater/plays"/>
    <n v="102"/>
    <n v="153"/>
    <x v="1"/>
    <s v="plays"/>
  </r>
  <r>
    <n v="450"/>
    <x v="0"/>
    <x v="1"/>
    <s v="GBP"/>
    <n v="1428256277"/>
    <n v="1425235877"/>
    <b v="0"/>
    <n v="15"/>
    <b v="1"/>
    <s v="theater/plays"/>
    <n v="113"/>
    <n v="30"/>
    <x v="1"/>
    <s v="plays"/>
  </r>
  <r>
    <n v="8110"/>
    <x v="0"/>
    <x v="0"/>
    <s v="USD"/>
    <n v="1425830905"/>
    <n v="1423242505"/>
    <b v="0"/>
    <n v="57"/>
    <b v="1"/>
    <s v="theater/plays"/>
    <n v="101"/>
    <n v="142"/>
    <x v="1"/>
    <s v="plays"/>
  </r>
  <r>
    <n v="810"/>
    <x v="0"/>
    <x v="1"/>
    <s v="GBP"/>
    <n v="1462697966"/>
    <n v="1460105966"/>
    <b v="0"/>
    <n v="33"/>
    <b v="1"/>
    <s v="theater/plays"/>
    <n v="101"/>
    <n v="25"/>
    <x v="1"/>
    <s v="plays"/>
  </r>
  <r>
    <n v="2635"/>
    <x v="0"/>
    <x v="0"/>
    <s v="USD"/>
    <n v="1404522000"/>
    <n v="1404308883"/>
    <b v="0"/>
    <n v="9"/>
    <b v="1"/>
    <s v="theater/plays"/>
    <n v="146"/>
    <n v="293"/>
    <x v="1"/>
    <s v="plays"/>
  </r>
  <r>
    <n v="1168"/>
    <x v="0"/>
    <x v="1"/>
    <s v="GBP"/>
    <n v="1406502000"/>
    <n v="1405583108"/>
    <b v="0"/>
    <n v="26"/>
    <b v="1"/>
    <s v="theater/plays"/>
    <n v="117"/>
    <n v="45"/>
    <x v="1"/>
    <s v="plays"/>
  </r>
  <r>
    <n v="1594"/>
    <x v="0"/>
    <x v="1"/>
    <s v="GBP"/>
    <n v="1427919468"/>
    <n v="1425331068"/>
    <b v="0"/>
    <n v="69"/>
    <b v="1"/>
    <s v="theater/plays"/>
    <n v="106"/>
    <n v="23"/>
    <x v="1"/>
    <s v="plays"/>
  </r>
  <r>
    <n v="5226"/>
    <x v="0"/>
    <x v="0"/>
    <s v="USD"/>
    <n v="1444149886"/>
    <n v="1441125886"/>
    <b v="0"/>
    <n v="65"/>
    <b v="1"/>
    <s v="theater/plays"/>
    <n v="105"/>
    <n v="80"/>
    <x v="1"/>
    <s v="plays"/>
  </r>
  <r>
    <n v="6000"/>
    <x v="0"/>
    <x v="0"/>
    <s v="USD"/>
    <n v="1405802330"/>
    <n v="1403210330"/>
    <b v="0"/>
    <n v="83"/>
    <b v="1"/>
    <s v="theater/plays"/>
    <n v="100"/>
    <n v="72"/>
    <x v="1"/>
    <s v="plays"/>
  </r>
  <r>
    <n v="3660"/>
    <x v="0"/>
    <x v="0"/>
    <s v="USD"/>
    <n v="1434384880"/>
    <n v="1432484080"/>
    <b v="0"/>
    <n v="111"/>
    <b v="1"/>
    <s v="theater/plays"/>
    <n v="105"/>
    <n v="33"/>
    <x v="1"/>
    <s v="plays"/>
  </r>
  <r>
    <n v="5366"/>
    <x v="0"/>
    <x v="0"/>
    <s v="USD"/>
    <n v="1438259422"/>
    <n v="1435667422"/>
    <b v="0"/>
    <n v="46"/>
    <b v="1"/>
    <s v="theater/plays"/>
    <n v="139"/>
    <n v="117"/>
    <x v="1"/>
    <s v="plays"/>
  </r>
  <r>
    <n v="5016"/>
    <x v="0"/>
    <x v="1"/>
    <s v="GBP"/>
    <n v="1407106800"/>
    <n v="1404749446"/>
    <b v="0"/>
    <n v="63"/>
    <b v="1"/>
    <s v="theater/plays"/>
    <n v="100"/>
    <n v="80"/>
    <x v="1"/>
    <s v="plays"/>
  </r>
  <r>
    <n v="250"/>
    <x v="0"/>
    <x v="1"/>
    <s v="GBP"/>
    <n v="1459845246"/>
    <n v="1457429646"/>
    <b v="0"/>
    <n v="9"/>
    <b v="1"/>
    <s v="theater/plays"/>
    <n v="100"/>
    <n v="28"/>
    <x v="1"/>
    <s v="plays"/>
  </r>
  <r>
    <n v="2755"/>
    <x v="0"/>
    <x v="1"/>
    <s v="GBP"/>
    <n v="1412974800"/>
    <n v="1411109167"/>
    <b v="0"/>
    <n v="34"/>
    <b v="1"/>
    <s v="theater/plays"/>
    <n v="110"/>
    <n v="81"/>
    <x v="1"/>
    <s v="plays"/>
  </r>
  <r>
    <n v="15327"/>
    <x v="0"/>
    <x v="0"/>
    <s v="USD"/>
    <n v="1487944080"/>
    <n v="1486129680"/>
    <b v="0"/>
    <n v="112"/>
    <b v="1"/>
    <s v="theater/plays"/>
    <n v="102"/>
    <n v="137"/>
    <x v="1"/>
    <s v="plays"/>
  </r>
  <r>
    <n v="8348"/>
    <x v="0"/>
    <x v="0"/>
    <s v="USD"/>
    <n v="1469721518"/>
    <n v="1467129518"/>
    <b v="0"/>
    <n v="47"/>
    <b v="1"/>
    <s v="theater/plays"/>
    <n v="104"/>
    <n v="178"/>
    <x v="1"/>
    <s v="plays"/>
  </r>
  <r>
    <n v="4145"/>
    <x v="0"/>
    <x v="0"/>
    <s v="USD"/>
    <n v="1481066554"/>
    <n v="1478906554"/>
    <b v="0"/>
    <n v="38"/>
    <b v="1"/>
    <s v="theater/plays"/>
    <n v="138"/>
    <n v="109"/>
    <x v="1"/>
    <s v="plays"/>
  </r>
  <r>
    <n v="3350"/>
    <x v="0"/>
    <x v="1"/>
    <s v="GBP"/>
    <n v="1465750800"/>
    <n v="1463771421"/>
    <b v="0"/>
    <n v="28"/>
    <b v="1"/>
    <s v="theater/plays"/>
    <n v="100"/>
    <n v="120"/>
    <x v="1"/>
    <s v="plays"/>
  </r>
  <r>
    <n v="6100"/>
    <x v="0"/>
    <x v="0"/>
    <s v="USD"/>
    <n v="1427864340"/>
    <n v="1425020810"/>
    <b v="0"/>
    <n v="78"/>
    <b v="1"/>
    <s v="theater/plays"/>
    <n v="102"/>
    <n v="78"/>
    <x v="1"/>
    <s v="plays"/>
  </r>
  <r>
    <n v="1200"/>
    <x v="0"/>
    <x v="1"/>
    <s v="GBP"/>
    <n v="1460553480"/>
    <n v="1458770384"/>
    <b v="0"/>
    <n v="23"/>
    <b v="1"/>
    <s v="theater/plays"/>
    <n v="171"/>
    <n v="52"/>
    <x v="1"/>
    <s v="plays"/>
  </r>
  <r>
    <n v="4565"/>
    <x v="0"/>
    <x v="0"/>
    <s v="USD"/>
    <n v="1409374093"/>
    <n v="1406782093"/>
    <b v="0"/>
    <n v="40"/>
    <b v="1"/>
    <s v="theater/plays"/>
    <n v="101"/>
    <n v="114"/>
    <x v="1"/>
    <s v="plays"/>
  </r>
  <r>
    <n v="650"/>
    <x v="0"/>
    <x v="0"/>
    <s v="USD"/>
    <n v="1429317420"/>
    <n v="1424226768"/>
    <b v="0"/>
    <n v="13"/>
    <b v="1"/>
    <s v="theater/plays"/>
    <n v="130"/>
    <n v="50"/>
    <x v="1"/>
    <s v="plays"/>
  </r>
  <r>
    <n v="1650"/>
    <x v="0"/>
    <x v="0"/>
    <s v="USD"/>
    <n v="1424910910"/>
    <n v="1424306110"/>
    <b v="0"/>
    <n v="18"/>
    <b v="1"/>
    <s v="theater/plays"/>
    <n v="110"/>
    <n v="92"/>
    <x v="1"/>
    <s v="plays"/>
  </r>
  <r>
    <n v="2389"/>
    <x v="0"/>
    <x v="1"/>
    <s v="GBP"/>
    <n v="1462741200"/>
    <n v="1461503654"/>
    <b v="0"/>
    <n v="22"/>
    <b v="1"/>
    <s v="theater/plays"/>
    <n v="119"/>
    <n v="109"/>
    <x v="1"/>
    <s v="plays"/>
  </r>
  <r>
    <n v="5516"/>
    <x v="0"/>
    <x v="0"/>
    <s v="USD"/>
    <n v="1461988740"/>
    <n v="1459949080"/>
    <b v="0"/>
    <n v="79"/>
    <b v="1"/>
    <s v="theater/plays"/>
    <n v="100"/>
    <n v="70"/>
    <x v="1"/>
    <s v="plays"/>
  </r>
  <r>
    <n v="1534"/>
    <x v="0"/>
    <x v="0"/>
    <s v="USD"/>
    <n v="1465837200"/>
    <n v="1463971172"/>
    <b v="0"/>
    <n v="14"/>
    <b v="1"/>
    <s v="theater/plays"/>
    <n v="153"/>
    <n v="110"/>
    <x v="1"/>
    <s v="plays"/>
  </r>
  <r>
    <n v="3655"/>
    <x v="0"/>
    <x v="19"/>
    <s v="EUR"/>
    <n v="1448838000"/>
    <n v="1445791811"/>
    <b v="0"/>
    <n v="51"/>
    <b v="1"/>
    <s v="theater/plays"/>
    <n v="104"/>
    <n v="72"/>
    <x v="1"/>
    <s v="plays"/>
  </r>
  <r>
    <n v="5055"/>
    <x v="0"/>
    <x v="1"/>
    <s v="GBP"/>
    <n v="1406113200"/>
    <n v="1402910965"/>
    <b v="0"/>
    <n v="54"/>
    <b v="1"/>
    <s v="theater/plays"/>
    <n v="101"/>
    <n v="94"/>
    <x v="1"/>
    <s v="plays"/>
  </r>
  <r>
    <n v="5376"/>
    <x v="0"/>
    <x v="1"/>
    <s v="GBP"/>
    <n v="1467414000"/>
    <n v="1462492178"/>
    <b v="0"/>
    <n v="70"/>
    <b v="1"/>
    <s v="theater/plays"/>
    <n v="108"/>
    <n v="77"/>
    <x v="1"/>
    <s v="plays"/>
  </r>
  <r>
    <n v="1575"/>
    <x v="0"/>
    <x v="1"/>
    <s v="GBP"/>
    <n v="1462230000"/>
    <n v="1461061350"/>
    <b v="0"/>
    <n v="44"/>
    <b v="1"/>
    <s v="theater/plays"/>
    <n v="315"/>
    <n v="36"/>
    <x v="1"/>
    <s v="plays"/>
  </r>
  <r>
    <n v="3058"/>
    <x v="0"/>
    <x v="0"/>
    <s v="USD"/>
    <n v="1446091260"/>
    <n v="1443029206"/>
    <b v="0"/>
    <n v="55"/>
    <b v="1"/>
    <s v="theater/plays"/>
    <n v="102"/>
    <n v="56"/>
    <x v="1"/>
    <s v="plays"/>
  </r>
  <r>
    <n v="2210"/>
    <x v="0"/>
    <x v="1"/>
    <s v="GBP"/>
    <n v="1462879020"/>
    <n v="1461941527"/>
    <b v="0"/>
    <n v="15"/>
    <b v="1"/>
    <s v="theater/plays"/>
    <n v="126"/>
    <n v="147"/>
    <x v="1"/>
    <s v="plays"/>
  </r>
  <r>
    <n v="1521"/>
    <x v="0"/>
    <x v="1"/>
    <s v="GBP"/>
    <n v="1468611272"/>
    <n v="1466019272"/>
    <b v="0"/>
    <n v="27"/>
    <b v="1"/>
    <s v="theater/plays"/>
    <n v="101"/>
    <n v="56"/>
    <x v="1"/>
    <s v="plays"/>
  </r>
  <r>
    <n v="2020"/>
    <x v="0"/>
    <x v="1"/>
    <s v="GBP"/>
    <n v="1406887310"/>
    <n v="1404295310"/>
    <b v="0"/>
    <n v="21"/>
    <b v="1"/>
    <s v="theater/plays"/>
    <n v="101"/>
    <n v="96"/>
    <x v="1"/>
    <s v="plays"/>
  </r>
  <r>
    <n v="10299"/>
    <x v="0"/>
    <x v="0"/>
    <s v="USD"/>
    <n v="1416385679"/>
    <n v="1413790079"/>
    <b v="0"/>
    <n v="162"/>
    <b v="1"/>
    <s v="theater/plays"/>
    <n v="103"/>
    <n v="64"/>
    <x v="1"/>
    <s v="plays"/>
  </r>
  <r>
    <n v="4250"/>
    <x v="0"/>
    <x v="0"/>
    <s v="USD"/>
    <n v="1487985734"/>
    <n v="1484097734"/>
    <b v="0"/>
    <n v="23"/>
    <b v="1"/>
    <s v="theater/plays"/>
    <n v="106"/>
    <n v="185"/>
    <x v="1"/>
    <s v="plays"/>
  </r>
  <r>
    <n v="9124"/>
    <x v="0"/>
    <x v="20"/>
    <s v="SGD"/>
    <n v="1481731140"/>
    <n v="1479866343"/>
    <b v="0"/>
    <n v="72"/>
    <b v="1"/>
    <s v="theater/plays"/>
    <n v="101"/>
    <n v="127"/>
    <x v="1"/>
    <s v="plays"/>
  </r>
  <r>
    <n v="5673"/>
    <x v="0"/>
    <x v="0"/>
    <s v="USD"/>
    <n v="1409587140"/>
    <n v="1408062990"/>
    <b v="0"/>
    <n v="68"/>
    <b v="1"/>
    <s v="theater/plays"/>
    <n v="113"/>
    <n v="83"/>
    <x v="1"/>
    <s v="plays"/>
  </r>
  <r>
    <n v="1090"/>
    <x v="0"/>
    <x v="0"/>
    <s v="USD"/>
    <n v="1425704100"/>
    <n v="1424484717"/>
    <b v="0"/>
    <n v="20"/>
    <b v="1"/>
    <s v="theater/plays"/>
    <n v="218"/>
    <n v="55"/>
    <x v="1"/>
    <s v="plays"/>
  </r>
  <r>
    <n v="7860"/>
    <x v="0"/>
    <x v="0"/>
    <s v="USD"/>
    <n v="1408464000"/>
    <n v="1406831445"/>
    <b v="0"/>
    <n v="26"/>
    <b v="1"/>
    <s v="theater/plays"/>
    <n v="101"/>
    <n v="302"/>
    <x v="1"/>
    <s v="plays"/>
  </r>
  <r>
    <n v="3178"/>
    <x v="0"/>
    <x v="1"/>
    <s v="GBP"/>
    <n v="1458075600"/>
    <n v="1456183649"/>
    <b v="0"/>
    <n v="72"/>
    <b v="1"/>
    <s v="theater/plays"/>
    <n v="106"/>
    <n v="44"/>
    <x v="1"/>
    <s v="plays"/>
  </r>
  <r>
    <n v="2600"/>
    <x v="0"/>
    <x v="0"/>
    <s v="USD"/>
    <n v="1449973592"/>
    <n v="1447381592"/>
    <b v="0"/>
    <n v="3"/>
    <b v="1"/>
    <s v="theater/plays"/>
    <n v="104"/>
    <n v="867"/>
    <x v="1"/>
    <s v="plays"/>
  </r>
  <r>
    <n v="1105"/>
    <x v="0"/>
    <x v="0"/>
    <s v="USD"/>
    <n v="1431481037"/>
    <n v="1428889037"/>
    <b v="0"/>
    <n v="18"/>
    <b v="1"/>
    <s v="theater/plays"/>
    <n v="221"/>
    <n v="61"/>
    <x v="1"/>
    <s v="plays"/>
  </r>
  <r>
    <n v="890"/>
    <x v="0"/>
    <x v="1"/>
    <s v="GBP"/>
    <n v="1438467894"/>
    <n v="1436307894"/>
    <b v="0"/>
    <n v="30"/>
    <b v="1"/>
    <s v="theater/plays"/>
    <n v="119"/>
    <n v="30"/>
    <x v="1"/>
    <s v="plays"/>
  </r>
  <r>
    <n v="1046"/>
    <x v="0"/>
    <x v="0"/>
    <s v="USD"/>
    <n v="1420088400"/>
    <n v="1416977259"/>
    <b v="0"/>
    <n v="23"/>
    <b v="1"/>
    <s v="theater/plays"/>
    <n v="105"/>
    <n v="45"/>
    <x v="1"/>
    <s v="plays"/>
  </r>
  <r>
    <n v="5195"/>
    <x v="0"/>
    <x v="17"/>
    <s v="EUR"/>
    <n v="1484441980"/>
    <n v="1479257980"/>
    <b v="0"/>
    <n v="54"/>
    <b v="1"/>
    <s v="theater/plays"/>
    <n v="104"/>
    <n v="96"/>
    <x v="1"/>
    <s v="plays"/>
  </r>
  <r>
    <n v="1766"/>
    <x v="0"/>
    <x v="0"/>
    <s v="USD"/>
    <n v="1481961600"/>
    <n v="1479283285"/>
    <b v="0"/>
    <n v="26"/>
    <b v="1"/>
    <s v="theater/plays"/>
    <n v="118"/>
    <n v="68"/>
    <x v="1"/>
    <s v="plays"/>
  </r>
  <r>
    <n v="277"/>
    <x v="0"/>
    <x v="0"/>
    <s v="USD"/>
    <n v="1449089965"/>
    <n v="1446670765"/>
    <b v="0"/>
    <n v="9"/>
    <b v="1"/>
    <s v="theater/plays"/>
    <n v="139"/>
    <n v="31"/>
    <x v="1"/>
    <s v="plays"/>
  </r>
  <r>
    <n v="1035"/>
    <x v="0"/>
    <x v="0"/>
    <s v="USD"/>
    <n v="1408942740"/>
    <n v="1407157756"/>
    <b v="0"/>
    <n v="27"/>
    <b v="1"/>
    <s v="theater/plays"/>
    <n v="104"/>
    <n v="38"/>
    <x v="1"/>
    <s v="plays"/>
  </r>
  <r>
    <n v="2005"/>
    <x v="0"/>
    <x v="1"/>
    <s v="GBP"/>
    <n v="1437235200"/>
    <n v="1435177840"/>
    <b v="0"/>
    <n v="30"/>
    <b v="1"/>
    <s v="theater/plays"/>
    <n v="100"/>
    <n v="67"/>
    <x v="1"/>
    <s v="plays"/>
  </r>
  <r>
    <n v="3730"/>
    <x v="0"/>
    <x v="5"/>
    <s v="CAD"/>
    <n v="1446053616"/>
    <n v="1443461616"/>
    <b v="0"/>
    <n v="52"/>
    <b v="1"/>
    <s v="theater/plays"/>
    <n v="107"/>
    <n v="72"/>
    <x v="1"/>
    <s v="plays"/>
  </r>
  <r>
    <n v="3000"/>
    <x v="0"/>
    <x v="1"/>
    <s v="GBP"/>
    <n v="1400423973"/>
    <n v="1399387173"/>
    <b v="0"/>
    <n v="17"/>
    <b v="1"/>
    <s v="theater/plays"/>
    <n v="100"/>
    <n v="176"/>
    <x v="1"/>
    <s v="plays"/>
  </r>
  <r>
    <n v="8001"/>
    <x v="0"/>
    <x v="0"/>
    <s v="USD"/>
    <n v="1429976994"/>
    <n v="1424796594"/>
    <b v="0"/>
    <n v="19"/>
    <b v="1"/>
    <s v="theater/plays"/>
    <n v="100"/>
    <n v="421"/>
    <x v="1"/>
    <s v="plays"/>
  </r>
  <r>
    <n v="8084"/>
    <x v="0"/>
    <x v="1"/>
    <s v="GBP"/>
    <n v="1426870560"/>
    <n v="1424280899"/>
    <b v="0"/>
    <n v="77"/>
    <b v="1"/>
    <s v="theater/plays"/>
    <n v="101"/>
    <n v="105"/>
    <x v="1"/>
    <s v="plays"/>
  </r>
  <r>
    <n v="592"/>
    <x v="0"/>
    <x v="1"/>
    <s v="GBP"/>
    <n v="1409490480"/>
    <n v="1407400306"/>
    <b v="0"/>
    <n v="21"/>
    <b v="1"/>
    <s v="theater/plays"/>
    <n v="108"/>
    <n v="28"/>
    <x v="1"/>
    <s v="plays"/>
  </r>
  <r>
    <n v="2073"/>
    <x v="0"/>
    <x v="1"/>
    <s v="GBP"/>
    <n v="1440630000"/>
    <n v="1439122800"/>
    <b v="0"/>
    <n v="38"/>
    <b v="1"/>
    <s v="theater/plays"/>
    <n v="104"/>
    <n v="55"/>
    <x v="1"/>
    <s v="plays"/>
  </r>
  <r>
    <n v="3133"/>
    <x v="0"/>
    <x v="0"/>
    <s v="USD"/>
    <n v="1417305178"/>
    <n v="1414277578"/>
    <b v="0"/>
    <n v="28"/>
    <b v="1"/>
    <s v="theater/plays"/>
    <n v="104"/>
    <n v="112"/>
    <x v="1"/>
    <s v="plays"/>
  </r>
  <r>
    <n v="4090"/>
    <x v="0"/>
    <x v="0"/>
    <s v="USD"/>
    <n v="1426044383"/>
    <n v="1423455983"/>
    <b v="0"/>
    <n v="48"/>
    <b v="1"/>
    <s v="theater/plays"/>
    <n v="102"/>
    <n v="85"/>
    <x v="1"/>
    <s v="plays"/>
  </r>
  <r>
    <n v="3526"/>
    <x v="0"/>
    <x v="1"/>
    <s v="GBP"/>
    <n v="1470092340"/>
    <n v="1467973256"/>
    <b v="0"/>
    <n v="46"/>
    <b v="1"/>
    <s v="theater/plays"/>
    <n v="101"/>
    <n v="77"/>
    <x v="1"/>
    <s v="plays"/>
  </r>
  <r>
    <n v="1955"/>
    <x v="0"/>
    <x v="0"/>
    <s v="USD"/>
    <n v="1466707620"/>
    <n v="1464979620"/>
    <b v="0"/>
    <n v="30"/>
    <b v="1"/>
    <s v="theater/plays"/>
    <n v="112"/>
    <n v="65"/>
    <x v="1"/>
    <s v="plays"/>
  </r>
  <r>
    <n v="6000.66"/>
    <x v="0"/>
    <x v="0"/>
    <s v="USD"/>
    <n v="1448074800"/>
    <n v="1444874768"/>
    <b v="0"/>
    <n v="64"/>
    <b v="1"/>
    <s v="theater/plays"/>
    <n v="100"/>
    <n v="94"/>
    <x v="1"/>
    <s v="plays"/>
  </r>
  <r>
    <n v="2000"/>
    <x v="0"/>
    <x v="0"/>
    <s v="USD"/>
    <n v="1418244552"/>
    <n v="1415652552"/>
    <b v="0"/>
    <n v="15"/>
    <b v="1"/>
    <s v="theater/plays"/>
    <n v="100"/>
    <n v="133"/>
    <x v="1"/>
    <s v="plays"/>
  </r>
  <r>
    <n v="2100"/>
    <x v="0"/>
    <x v="0"/>
    <s v="USD"/>
    <n v="1417620506"/>
    <n v="1415028506"/>
    <b v="0"/>
    <n v="41"/>
    <b v="1"/>
    <s v="theater/plays"/>
    <n v="105"/>
    <n v="51"/>
    <x v="1"/>
    <s v="plays"/>
  </r>
  <r>
    <n v="3506"/>
    <x v="0"/>
    <x v="0"/>
    <s v="USD"/>
    <n v="1418581088"/>
    <n v="1415125088"/>
    <b v="0"/>
    <n v="35"/>
    <b v="1"/>
    <s v="theater/plays"/>
    <n v="117"/>
    <n v="100"/>
    <x v="1"/>
    <s v="plays"/>
  </r>
  <r>
    <n v="1557"/>
    <x v="0"/>
    <x v="1"/>
    <s v="GBP"/>
    <n v="1434625441"/>
    <n v="1432033441"/>
    <b v="0"/>
    <n v="45"/>
    <b v="1"/>
    <s v="theater/plays"/>
    <n v="104"/>
    <n v="35"/>
    <x v="1"/>
    <s v="plays"/>
  </r>
  <r>
    <n v="11450"/>
    <x v="0"/>
    <x v="0"/>
    <s v="USD"/>
    <n v="1464960682"/>
    <n v="1462368682"/>
    <b v="0"/>
    <n v="62"/>
    <b v="1"/>
    <s v="theater/plays"/>
    <n v="115"/>
    <n v="185"/>
    <x v="1"/>
    <s v="plays"/>
  </r>
  <r>
    <n v="1536"/>
    <x v="0"/>
    <x v="0"/>
    <s v="USD"/>
    <n v="1405017345"/>
    <n v="1403721345"/>
    <b v="0"/>
    <n v="22"/>
    <b v="1"/>
    <s v="theater/plays"/>
    <n v="102"/>
    <n v="70"/>
    <x v="1"/>
    <s v="plays"/>
  </r>
  <r>
    <n v="1115"/>
    <x v="0"/>
    <x v="0"/>
    <s v="USD"/>
    <n v="1407536880"/>
    <n v="1404997548"/>
    <b v="0"/>
    <n v="18"/>
    <b v="1"/>
    <s v="theater/plays"/>
    <n v="223"/>
    <n v="62"/>
    <x v="1"/>
    <s v="plays"/>
  </r>
  <r>
    <n v="500"/>
    <x v="0"/>
    <x v="1"/>
    <s v="GBP"/>
    <n v="1462565855"/>
    <n v="1458245855"/>
    <b v="0"/>
    <n v="12"/>
    <b v="1"/>
    <s v="theater/plays"/>
    <n v="100"/>
    <n v="42"/>
    <x v="1"/>
    <s v="plays"/>
  </r>
  <r>
    <n v="1587"/>
    <x v="0"/>
    <x v="0"/>
    <s v="USD"/>
    <n v="1415234760"/>
    <n v="1413065230"/>
    <b v="0"/>
    <n v="44"/>
    <b v="1"/>
    <s v="theater/plays"/>
    <n v="106"/>
    <n v="36"/>
    <x v="1"/>
    <s v="plays"/>
  </r>
  <r>
    <n v="783"/>
    <x v="0"/>
    <x v="1"/>
    <s v="GBP"/>
    <n v="1406470645"/>
    <n v="1403878645"/>
    <b v="0"/>
    <n v="27"/>
    <b v="1"/>
    <s v="theater/plays"/>
    <n v="142"/>
    <n v="29"/>
    <x v="1"/>
    <s v="plays"/>
  </r>
  <r>
    <n v="920"/>
    <x v="0"/>
    <x v="1"/>
    <s v="GBP"/>
    <n v="1433009400"/>
    <n v="1431795944"/>
    <b v="0"/>
    <n v="38"/>
    <b v="1"/>
    <s v="theater/plays"/>
    <n v="184"/>
    <n v="24"/>
    <x v="1"/>
    <s v="plays"/>
  </r>
  <r>
    <n v="1565"/>
    <x v="0"/>
    <x v="0"/>
    <s v="USD"/>
    <n v="1401595140"/>
    <n v="1399286589"/>
    <b v="0"/>
    <n v="28"/>
    <b v="1"/>
    <s v="theater/plays"/>
    <n v="104"/>
    <n v="56"/>
    <x v="1"/>
    <s v="plays"/>
  </r>
  <r>
    <n v="280"/>
    <x v="0"/>
    <x v="1"/>
    <s v="GBP"/>
    <n v="1455832800"/>
    <n v="1452338929"/>
    <b v="0"/>
    <n v="24"/>
    <b v="1"/>
    <s v="theater/plays"/>
    <n v="112"/>
    <n v="12"/>
    <x v="1"/>
    <s v="plays"/>
  </r>
  <r>
    <n v="4443"/>
    <x v="0"/>
    <x v="0"/>
    <s v="USD"/>
    <n v="1416589200"/>
    <n v="1414605776"/>
    <b v="0"/>
    <n v="65"/>
    <b v="1"/>
    <s v="theater/plays"/>
    <n v="111"/>
    <n v="68"/>
    <x v="1"/>
    <s v="plays"/>
  </r>
  <r>
    <n v="1245"/>
    <x v="0"/>
    <x v="1"/>
    <s v="GBP"/>
    <n v="1424556325"/>
    <n v="1421964325"/>
    <b v="0"/>
    <n v="46"/>
    <b v="1"/>
    <s v="theater/plays"/>
    <n v="104"/>
    <n v="27"/>
    <x v="1"/>
    <s v="plays"/>
  </r>
  <r>
    <n v="10041"/>
    <x v="0"/>
    <x v="0"/>
    <s v="USD"/>
    <n v="1409266414"/>
    <n v="1405378414"/>
    <b v="0"/>
    <n v="85"/>
    <b v="1"/>
    <s v="theater/plays"/>
    <n v="100"/>
    <n v="118"/>
    <x v="1"/>
    <s v="plays"/>
  </r>
  <r>
    <n v="2954"/>
    <x v="0"/>
    <x v="1"/>
    <s v="GBP"/>
    <n v="1438968146"/>
    <n v="1436376146"/>
    <b v="0"/>
    <n v="66"/>
    <b v="1"/>
    <s v="theater/plays"/>
    <n v="102"/>
    <n v="45"/>
    <x v="1"/>
    <s v="plays"/>
  </r>
  <r>
    <n v="16465"/>
    <x v="0"/>
    <x v="0"/>
    <s v="USD"/>
    <n v="1447295460"/>
    <n v="1444747843"/>
    <b v="0"/>
    <n v="165"/>
    <b v="1"/>
    <s v="theater/plays"/>
    <n v="110"/>
    <n v="100"/>
    <x v="1"/>
    <s v="plays"/>
  </r>
  <r>
    <n v="2000"/>
    <x v="0"/>
    <x v="1"/>
    <s v="GBP"/>
    <n v="1435230324"/>
    <n v="1432638324"/>
    <b v="0"/>
    <n v="17"/>
    <b v="1"/>
    <s v="theater/plays"/>
    <n v="100"/>
    <n v="118"/>
    <x v="1"/>
    <s v="plays"/>
  </r>
  <r>
    <n v="610"/>
    <x v="0"/>
    <x v="0"/>
    <s v="USD"/>
    <n v="1434542702"/>
    <n v="1432814702"/>
    <b v="0"/>
    <n v="3"/>
    <b v="1"/>
    <s v="theater/plays"/>
    <n v="122"/>
    <n v="203"/>
    <x v="1"/>
    <s v="plays"/>
  </r>
  <r>
    <n v="481.5"/>
    <x v="0"/>
    <x v="1"/>
    <s v="GBP"/>
    <n v="1456876740"/>
    <n v="1455063886"/>
    <b v="0"/>
    <n v="17"/>
    <b v="1"/>
    <s v="theater/plays"/>
    <n v="138"/>
    <n v="28"/>
    <x v="1"/>
    <s v="plays"/>
  </r>
  <r>
    <n v="10031"/>
    <x v="0"/>
    <x v="0"/>
    <s v="USD"/>
    <n v="1405511376"/>
    <n v="1401623376"/>
    <b v="0"/>
    <n v="91"/>
    <b v="1"/>
    <s v="theater/plays"/>
    <n v="100"/>
    <n v="110"/>
    <x v="1"/>
    <s v="plays"/>
  </r>
  <r>
    <n v="2142"/>
    <x v="0"/>
    <x v="1"/>
    <s v="GBP"/>
    <n v="1404641289"/>
    <n v="1402049289"/>
    <b v="0"/>
    <n v="67"/>
    <b v="1"/>
    <s v="theater/plays"/>
    <n v="107"/>
    <n v="32"/>
    <x v="1"/>
    <s v="plays"/>
  </r>
  <r>
    <n v="1055"/>
    <x v="0"/>
    <x v="0"/>
    <s v="USD"/>
    <n v="1405727304"/>
    <n v="1403135304"/>
    <b v="0"/>
    <n v="18"/>
    <b v="1"/>
    <s v="theater/plays"/>
    <n v="211"/>
    <n v="59"/>
    <x v="1"/>
    <s v="plays"/>
  </r>
  <r>
    <n v="618"/>
    <x v="0"/>
    <x v="1"/>
    <s v="GBP"/>
    <n v="1469998680"/>
    <n v="1466710358"/>
    <b v="0"/>
    <n v="21"/>
    <b v="1"/>
    <s v="theater/plays"/>
    <n v="124"/>
    <n v="29"/>
    <x v="1"/>
    <s v="plays"/>
  </r>
  <r>
    <n v="3255"/>
    <x v="0"/>
    <x v="0"/>
    <s v="USD"/>
    <n v="1465196400"/>
    <n v="1462841990"/>
    <b v="0"/>
    <n v="40"/>
    <b v="1"/>
    <s v="theater/plays"/>
    <n v="109"/>
    <n v="81"/>
    <x v="1"/>
    <s v="plays"/>
  </r>
  <r>
    <n v="15535"/>
    <x v="0"/>
    <x v="0"/>
    <s v="USD"/>
    <n v="1444264372"/>
    <n v="1442536372"/>
    <b v="0"/>
    <n v="78"/>
    <b v="1"/>
    <s v="theater/plays"/>
    <n v="104"/>
    <n v="199"/>
    <x v="1"/>
    <s v="plays"/>
  </r>
  <r>
    <n v="3000"/>
    <x v="0"/>
    <x v="1"/>
    <s v="GBP"/>
    <n v="1411858862"/>
    <n v="1409266862"/>
    <b v="0"/>
    <n v="26"/>
    <b v="1"/>
    <s v="theater/plays"/>
    <n v="100"/>
    <n v="115"/>
    <x v="1"/>
    <s v="plays"/>
  </r>
  <r>
    <n v="650"/>
    <x v="0"/>
    <x v="0"/>
    <s v="USD"/>
    <n v="1425099540"/>
    <n v="1424280938"/>
    <b v="0"/>
    <n v="14"/>
    <b v="1"/>
    <s v="theater/plays"/>
    <n v="130"/>
    <n v="46"/>
    <x v="1"/>
    <s v="plays"/>
  </r>
  <r>
    <n v="3105"/>
    <x v="0"/>
    <x v="0"/>
    <s v="USD"/>
    <n v="1480579140"/>
    <n v="1478030325"/>
    <b v="0"/>
    <n v="44"/>
    <b v="1"/>
    <s v="theater/plays"/>
    <n v="104"/>
    <n v="71"/>
    <x v="1"/>
    <s v="plays"/>
  </r>
  <r>
    <n v="200"/>
    <x v="0"/>
    <x v="0"/>
    <s v="USD"/>
    <n v="1460935800"/>
    <n v="1459999656"/>
    <b v="0"/>
    <n v="9"/>
    <b v="1"/>
    <s v="theater/plays"/>
    <n v="100"/>
    <n v="22"/>
    <x v="1"/>
    <s v="plays"/>
  </r>
  <r>
    <n v="4784"/>
    <x v="0"/>
    <x v="1"/>
    <s v="GBP"/>
    <n v="1429813800"/>
    <n v="1427363645"/>
    <b v="0"/>
    <n v="30"/>
    <b v="1"/>
    <s v="theater/plays"/>
    <n v="120"/>
    <n v="159"/>
    <x v="1"/>
    <s v="plays"/>
  </r>
  <r>
    <n v="1700.01"/>
    <x v="0"/>
    <x v="0"/>
    <s v="USD"/>
    <n v="1414284180"/>
    <n v="1410558948"/>
    <b v="0"/>
    <n v="45"/>
    <b v="1"/>
    <s v="theater/plays"/>
    <n v="100"/>
    <n v="38"/>
    <x v="1"/>
    <s v="plays"/>
  </r>
  <r>
    <n v="4035"/>
    <x v="0"/>
    <x v="0"/>
    <s v="USD"/>
    <n v="1400875307"/>
    <n v="1398283307"/>
    <b v="0"/>
    <n v="56"/>
    <b v="1"/>
    <s v="theater/plays"/>
    <n v="101"/>
    <n v="72"/>
    <x v="1"/>
    <s v="plays"/>
  </r>
  <r>
    <n v="2930"/>
    <x v="0"/>
    <x v="17"/>
    <s v="EUR"/>
    <n v="1459978200"/>
    <n v="1458416585"/>
    <b v="0"/>
    <n v="46"/>
    <b v="1"/>
    <s v="theater/plays"/>
    <n v="107"/>
    <n v="64"/>
    <x v="1"/>
    <s v="plays"/>
  </r>
  <r>
    <n v="966"/>
    <x v="0"/>
    <x v="1"/>
    <s v="GBP"/>
    <n v="1455408000"/>
    <n v="1454638202"/>
    <b v="0"/>
    <n v="34"/>
    <b v="1"/>
    <s v="theater/plays"/>
    <n v="138"/>
    <n v="28"/>
    <x v="1"/>
    <s v="plays"/>
  </r>
  <r>
    <n v="10115"/>
    <x v="0"/>
    <x v="0"/>
    <s v="USD"/>
    <n v="1425495563"/>
    <n v="1422903563"/>
    <b v="0"/>
    <n v="98"/>
    <b v="1"/>
    <s v="theater/plays"/>
    <n v="101"/>
    <n v="103"/>
    <x v="1"/>
    <s v="plays"/>
  </r>
  <r>
    <n v="3273"/>
    <x v="0"/>
    <x v="1"/>
    <s v="GBP"/>
    <n v="1450051200"/>
    <n v="1447594176"/>
    <b v="0"/>
    <n v="46"/>
    <b v="1"/>
    <s v="theater/plays"/>
    <n v="109"/>
    <n v="71"/>
    <x v="1"/>
    <s v="plays"/>
  </r>
  <r>
    <n v="350"/>
    <x v="0"/>
    <x v="0"/>
    <s v="USD"/>
    <n v="1429912341"/>
    <n v="1427320341"/>
    <b v="0"/>
    <n v="10"/>
    <b v="1"/>
    <s v="theater/plays"/>
    <n v="140"/>
    <n v="35"/>
    <x v="1"/>
    <s v="plays"/>
  </r>
  <r>
    <n v="6215"/>
    <x v="0"/>
    <x v="0"/>
    <s v="USD"/>
    <n v="1423119540"/>
    <n v="1421252084"/>
    <b v="0"/>
    <n v="76"/>
    <b v="1"/>
    <s v="theater/plays"/>
    <n v="104"/>
    <n v="82"/>
    <x v="1"/>
    <s v="plays"/>
  </r>
  <r>
    <n v="30891.1"/>
    <x v="0"/>
    <x v="0"/>
    <s v="USD"/>
    <n v="1412434136"/>
    <n v="1409669336"/>
    <b v="0"/>
    <n v="104"/>
    <b v="1"/>
    <s v="theater/plays"/>
    <n v="103"/>
    <n v="297"/>
    <x v="1"/>
    <s v="plays"/>
  </r>
  <r>
    <n v="4055"/>
    <x v="0"/>
    <x v="0"/>
    <s v="USD"/>
    <n v="1411264800"/>
    <n v="1409620903"/>
    <b v="0"/>
    <n v="87"/>
    <b v="1"/>
    <s v="theater/plays"/>
    <n v="108"/>
    <n v="47"/>
    <x v="1"/>
    <s v="plays"/>
  </r>
  <r>
    <n v="1500"/>
    <x v="0"/>
    <x v="1"/>
    <s v="GBP"/>
    <n v="1404314952"/>
    <n v="1401722952"/>
    <b v="0"/>
    <n v="29"/>
    <b v="1"/>
    <s v="theater/plays"/>
    <n v="100"/>
    <n v="52"/>
    <x v="1"/>
    <s v="plays"/>
  </r>
  <r>
    <n v="2055"/>
    <x v="0"/>
    <x v="1"/>
    <s v="GBP"/>
    <n v="1425142800"/>
    <n v="1422983847"/>
    <b v="0"/>
    <n v="51"/>
    <b v="1"/>
    <s v="theater/plays"/>
    <n v="103"/>
    <n v="40"/>
    <x v="1"/>
    <s v="plays"/>
  </r>
  <r>
    <n v="195"/>
    <x v="0"/>
    <x v="1"/>
    <s v="GBP"/>
    <n v="1478046661"/>
    <n v="1476837061"/>
    <b v="0"/>
    <n v="12"/>
    <b v="1"/>
    <s v="theater/plays"/>
    <n v="130"/>
    <n v="16"/>
    <x v="1"/>
    <s v="plays"/>
  </r>
  <r>
    <n v="2170.9899999999998"/>
    <x v="0"/>
    <x v="1"/>
    <s v="GBP"/>
    <n v="1406760101"/>
    <n v="1404168101"/>
    <b v="0"/>
    <n v="72"/>
    <b v="1"/>
    <s v="theater/plays"/>
    <n v="109"/>
    <n v="30"/>
    <x v="1"/>
    <s v="plays"/>
  </r>
  <r>
    <n v="2000"/>
    <x v="0"/>
    <x v="0"/>
    <s v="USD"/>
    <n v="1408383153"/>
    <n v="1405791153"/>
    <b v="0"/>
    <n v="21"/>
    <b v="1"/>
    <s v="theater/plays"/>
    <n v="100"/>
    <n v="95"/>
    <x v="1"/>
    <s v="plays"/>
  </r>
  <r>
    <n v="2193"/>
    <x v="0"/>
    <x v="0"/>
    <s v="USD"/>
    <n v="1454709600"/>
    <n v="1452520614"/>
    <b v="0"/>
    <n v="42"/>
    <b v="1"/>
    <s v="theater/plays"/>
    <n v="110"/>
    <n v="52"/>
    <x v="1"/>
    <s v="plays"/>
  </r>
  <r>
    <n v="9525"/>
    <x v="0"/>
    <x v="0"/>
    <s v="USD"/>
    <n v="1402974000"/>
    <n v="1400290255"/>
    <b v="0"/>
    <n v="71"/>
    <b v="1"/>
    <s v="theater/plays"/>
    <n v="100"/>
    <n v="134"/>
    <x v="1"/>
    <s v="plays"/>
  </r>
  <r>
    <n v="10555"/>
    <x v="0"/>
    <x v="0"/>
    <s v="USD"/>
    <n v="1404983269"/>
    <n v="1402391269"/>
    <b v="0"/>
    <n v="168"/>
    <b v="1"/>
    <s v="theater/plays"/>
    <n v="106"/>
    <n v="63"/>
    <x v="1"/>
    <s v="plays"/>
  </r>
  <r>
    <n v="1120"/>
    <x v="0"/>
    <x v="0"/>
    <s v="USD"/>
    <n v="1470538800"/>
    <n v="1469112493"/>
    <b v="0"/>
    <n v="19"/>
    <b v="1"/>
    <s v="theater/plays"/>
    <n v="112"/>
    <n v="59"/>
    <x v="1"/>
    <s v="plays"/>
  </r>
  <r>
    <n v="5295"/>
    <x v="0"/>
    <x v="0"/>
    <s v="USD"/>
    <n v="1408638480"/>
    <n v="1406811593"/>
    <b v="0"/>
    <n v="37"/>
    <b v="1"/>
    <s v="theater/plays"/>
    <n v="106"/>
    <n v="143"/>
    <x v="1"/>
    <s v="plays"/>
  </r>
  <r>
    <n v="3030"/>
    <x v="0"/>
    <x v="0"/>
    <s v="USD"/>
    <n v="1440003820"/>
    <n v="1437411820"/>
    <b v="0"/>
    <n v="36"/>
    <b v="1"/>
    <s v="theater/plays"/>
    <n v="101"/>
    <n v="84"/>
    <x v="1"/>
    <s v="plays"/>
  </r>
  <r>
    <n v="2605"/>
    <x v="0"/>
    <x v="1"/>
    <s v="GBP"/>
    <n v="1430600400"/>
    <n v="1428358567"/>
    <b v="0"/>
    <n v="14"/>
    <b v="1"/>
    <s v="theater/plays"/>
    <n v="104"/>
    <n v="186"/>
    <x v="1"/>
    <s v="plays"/>
  </r>
  <r>
    <n v="1616.14"/>
    <x v="0"/>
    <x v="0"/>
    <s v="USD"/>
    <n v="1453179540"/>
    <n v="1452030730"/>
    <b v="0"/>
    <n v="18"/>
    <b v="1"/>
    <s v="theater/plays"/>
    <n v="135"/>
    <n v="90"/>
    <x v="1"/>
    <s v="plays"/>
  </r>
  <r>
    <n v="5260.92"/>
    <x v="0"/>
    <x v="0"/>
    <s v="USD"/>
    <n v="1405095300"/>
    <n v="1403146628"/>
    <b v="0"/>
    <n v="82"/>
    <b v="1"/>
    <s v="theater/plays"/>
    <n v="105"/>
    <n v="64"/>
    <x v="1"/>
    <s v="plays"/>
  </r>
  <r>
    <n v="2565"/>
    <x v="0"/>
    <x v="0"/>
    <s v="USD"/>
    <n v="1447445820"/>
    <n v="1445077121"/>
    <b v="0"/>
    <n v="43"/>
    <b v="1"/>
    <s v="theater/plays"/>
    <n v="103"/>
    <n v="60"/>
    <x v="1"/>
    <s v="plays"/>
  </r>
  <r>
    <n v="250"/>
    <x v="0"/>
    <x v="0"/>
    <s v="USD"/>
    <n v="1433016672"/>
    <n v="1430424672"/>
    <b v="0"/>
    <n v="8"/>
    <b v="1"/>
    <s v="theater/plays"/>
    <n v="100"/>
    <n v="31"/>
    <x v="1"/>
    <s v="plays"/>
  </r>
  <r>
    <n v="1855"/>
    <x v="0"/>
    <x v="0"/>
    <s v="USD"/>
    <n v="1410266146"/>
    <n v="1407674146"/>
    <b v="0"/>
    <n v="45"/>
    <b v="1"/>
    <s v="theater/plays"/>
    <n v="186"/>
    <n v="41"/>
    <x v="1"/>
    <s v="plays"/>
  </r>
  <r>
    <n v="867"/>
    <x v="0"/>
    <x v="2"/>
    <s v="AUD"/>
    <n v="1465394340"/>
    <n v="1464677986"/>
    <b v="0"/>
    <n v="20"/>
    <b v="1"/>
    <s v="theater/plays"/>
    <n v="289"/>
    <n v="43"/>
    <x v="1"/>
    <s v="plays"/>
  </r>
  <r>
    <n v="2000"/>
    <x v="0"/>
    <x v="1"/>
    <s v="GBP"/>
    <n v="1445604236"/>
    <n v="1443185036"/>
    <b v="0"/>
    <n v="31"/>
    <b v="1"/>
    <s v="theater/plays"/>
    <n v="100"/>
    <n v="65"/>
    <x v="1"/>
    <s v="plays"/>
  </r>
  <r>
    <n v="1082"/>
    <x v="0"/>
    <x v="1"/>
    <s v="GBP"/>
    <n v="1423138800"/>
    <n v="1421092725"/>
    <b v="0"/>
    <n v="25"/>
    <b v="1"/>
    <s v="theater/plays"/>
    <n v="108"/>
    <n v="43"/>
    <x v="1"/>
    <s v="plays"/>
  </r>
  <r>
    <n v="1078"/>
    <x v="0"/>
    <x v="0"/>
    <s v="USD"/>
    <n v="1458332412"/>
    <n v="1454448012"/>
    <b v="0"/>
    <n v="14"/>
    <b v="1"/>
    <s v="theater/plays"/>
    <n v="108"/>
    <n v="77"/>
    <x v="1"/>
    <s v="plays"/>
  </r>
  <r>
    <n v="2305"/>
    <x v="0"/>
    <x v="0"/>
    <s v="USD"/>
    <n v="1418784689"/>
    <n v="1416192689"/>
    <b v="0"/>
    <n v="45"/>
    <b v="1"/>
    <s v="theater/plays"/>
    <n v="110"/>
    <n v="51"/>
    <x v="1"/>
    <s v="plays"/>
  </r>
  <r>
    <n v="1365"/>
    <x v="0"/>
    <x v="0"/>
    <s v="USD"/>
    <n v="1468036800"/>
    <n v="1465607738"/>
    <b v="0"/>
    <n v="20"/>
    <b v="1"/>
    <s v="theater/plays"/>
    <n v="171"/>
    <n v="68"/>
    <x v="1"/>
    <s v="plays"/>
  </r>
  <r>
    <n v="760"/>
    <x v="0"/>
    <x v="1"/>
    <s v="GBP"/>
    <n v="1427990071"/>
    <n v="1422809671"/>
    <b v="0"/>
    <n v="39"/>
    <b v="1"/>
    <s v="theater/plays"/>
    <n v="152"/>
    <n v="19"/>
    <x v="1"/>
    <s v="plays"/>
  </r>
  <r>
    <n v="658"/>
    <x v="0"/>
    <x v="0"/>
    <s v="USD"/>
    <n v="1429636927"/>
    <n v="1427304127"/>
    <b v="0"/>
    <n v="16"/>
    <b v="1"/>
    <s v="theater/plays"/>
    <n v="101"/>
    <n v="41"/>
    <x v="1"/>
    <s v="plays"/>
  </r>
  <r>
    <n v="1532"/>
    <x v="0"/>
    <x v="0"/>
    <s v="USD"/>
    <n v="1406087940"/>
    <n v="1404141626"/>
    <b v="0"/>
    <n v="37"/>
    <b v="1"/>
    <s v="theater/plays"/>
    <n v="153"/>
    <n v="41"/>
    <x v="1"/>
    <s v="plays"/>
  </r>
  <r>
    <n v="385"/>
    <x v="0"/>
    <x v="1"/>
    <s v="GBP"/>
    <n v="1471130956"/>
    <n v="1465946956"/>
    <b v="0"/>
    <n v="14"/>
    <b v="1"/>
    <s v="theater/plays"/>
    <n v="128"/>
    <n v="28"/>
    <x v="1"/>
    <s v="plays"/>
  </r>
  <r>
    <n v="705"/>
    <x v="0"/>
    <x v="1"/>
    <s v="GBP"/>
    <n v="1406825159"/>
    <n v="1404233159"/>
    <b v="0"/>
    <n v="21"/>
    <b v="1"/>
    <s v="theater/plays"/>
    <n v="101"/>
    <n v="34"/>
    <x v="1"/>
    <s v="plays"/>
  </r>
  <r>
    <n v="10065"/>
    <x v="0"/>
    <x v="0"/>
    <s v="USD"/>
    <n v="1476381627"/>
    <n v="1473789627"/>
    <b v="0"/>
    <n v="69"/>
    <b v="1"/>
    <s v="theater/plays"/>
    <n v="101"/>
    <n v="146"/>
    <x v="1"/>
    <s v="plays"/>
  </r>
  <r>
    <n v="5739"/>
    <x v="0"/>
    <x v="0"/>
    <s v="USD"/>
    <n v="1406876340"/>
    <n v="1404190567"/>
    <b v="0"/>
    <n v="16"/>
    <b v="1"/>
    <s v="theater/plays"/>
    <n v="191"/>
    <n v="359"/>
    <x v="1"/>
    <s v="plays"/>
  </r>
  <r>
    <n v="2804"/>
    <x v="0"/>
    <x v="0"/>
    <s v="USD"/>
    <n v="1423720740"/>
    <n v="1421081857"/>
    <b v="0"/>
    <n v="55"/>
    <b v="1"/>
    <s v="theater/plays"/>
    <n v="140"/>
    <n v="51"/>
    <x v="1"/>
    <s v="plays"/>
  </r>
  <r>
    <n v="1216"/>
    <x v="0"/>
    <x v="0"/>
    <s v="USD"/>
    <n v="1422937620"/>
    <n v="1420606303"/>
    <b v="0"/>
    <n v="27"/>
    <b v="1"/>
    <s v="theater/plays"/>
    <n v="124"/>
    <n v="45"/>
    <x v="1"/>
    <s v="plays"/>
  </r>
  <r>
    <n v="631"/>
    <x v="0"/>
    <x v="1"/>
    <s v="GBP"/>
    <n v="1463743860"/>
    <n v="1461151860"/>
    <b v="0"/>
    <n v="36"/>
    <b v="1"/>
    <s v="theater/plays"/>
    <n v="126"/>
    <n v="18"/>
    <x v="1"/>
    <s v="plays"/>
  </r>
  <r>
    <n v="950"/>
    <x v="0"/>
    <x v="1"/>
    <s v="GBP"/>
    <n v="1408106352"/>
    <n v="1406896752"/>
    <b v="0"/>
    <n v="19"/>
    <b v="1"/>
    <s v="theater/plays"/>
    <n v="190"/>
    <n v="50"/>
    <x v="1"/>
    <s v="plays"/>
  </r>
  <r>
    <n v="695"/>
    <x v="0"/>
    <x v="0"/>
    <s v="USD"/>
    <n v="1477710000"/>
    <n v="1475248279"/>
    <b v="0"/>
    <n v="12"/>
    <b v="1"/>
    <s v="theater/plays"/>
    <n v="139"/>
    <n v="58"/>
    <x v="1"/>
    <s v="plays"/>
  </r>
  <r>
    <n v="505"/>
    <x v="0"/>
    <x v="0"/>
    <s v="USD"/>
    <n v="1436551200"/>
    <n v="1435181628"/>
    <b v="0"/>
    <n v="17"/>
    <b v="1"/>
    <s v="theater/plays"/>
    <n v="202"/>
    <n v="30"/>
    <x v="1"/>
    <s v="plays"/>
  </r>
  <r>
    <n v="10338"/>
    <x v="0"/>
    <x v="5"/>
    <s v="CAD"/>
    <n v="1476158340"/>
    <n v="1472594585"/>
    <b v="0"/>
    <n v="114"/>
    <b v="1"/>
    <s v="theater/plays"/>
    <n v="103"/>
    <n v="91"/>
    <x v="1"/>
    <s v="plays"/>
  </r>
  <r>
    <n v="5116.18"/>
    <x v="0"/>
    <x v="0"/>
    <s v="USD"/>
    <n v="1471921637"/>
    <n v="1469329637"/>
    <b v="0"/>
    <n v="93"/>
    <b v="1"/>
    <s v="theater/plays"/>
    <n v="102"/>
    <n v="55"/>
    <x v="1"/>
    <s v="plays"/>
  </r>
  <r>
    <n v="2060"/>
    <x v="0"/>
    <x v="1"/>
    <s v="GBP"/>
    <n v="1439136000"/>
    <n v="1436972472"/>
    <b v="0"/>
    <n v="36"/>
    <b v="1"/>
    <s v="theater/plays"/>
    <n v="103"/>
    <n v="57"/>
    <x v="1"/>
    <s v="plays"/>
  </r>
  <r>
    <n v="4450"/>
    <x v="0"/>
    <x v="0"/>
    <s v="USD"/>
    <n v="1461108450"/>
    <n v="1455928050"/>
    <b v="0"/>
    <n v="61"/>
    <b v="1"/>
    <s v="theater/plays"/>
    <n v="127"/>
    <n v="73"/>
    <x v="1"/>
    <s v="plays"/>
  </r>
  <r>
    <n v="3030"/>
    <x v="0"/>
    <x v="0"/>
    <s v="USD"/>
    <n v="1426864032"/>
    <n v="1424275632"/>
    <b v="0"/>
    <n v="47"/>
    <b v="1"/>
    <s v="theater/plays"/>
    <n v="101"/>
    <n v="64"/>
    <x v="1"/>
    <s v="plays"/>
  </r>
  <r>
    <n v="12178"/>
    <x v="0"/>
    <x v="0"/>
    <s v="USD"/>
    <n v="1474426800"/>
    <n v="1471976529"/>
    <b v="0"/>
    <n v="17"/>
    <b v="1"/>
    <s v="theater/plays"/>
    <n v="122"/>
    <n v="716"/>
    <x v="1"/>
    <s v="plays"/>
  </r>
  <r>
    <n v="3175"/>
    <x v="0"/>
    <x v="0"/>
    <s v="USD"/>
    <n v="1461857045"/>
    <n v="1459265045"/>
    <b v="0"/>
    <n v="63"/>
    <b v="1"/>
    <s v="theater/plays"/>
    <n v="113"/>
    <n v="50"/>
    <x v="1"/>
    <s v="plays"/>
  </r>
  <r>
    <n v="375"/>
    <x v="0"/>
    <x v="0"/>
    <s v="USD"/>
    <n v="1468618680"/>
    <n v="1465345902"/>
    <b v="0"/>
    <n v="9"/>
    <b v="1"/>
    <s v="theater/plays"/>
    <n v="150"/>
    <n v="42"/>
    <x v="1"/>
    <s v="plays"/>
  </r>
  <r>
    <n v="1073"/>
    <x v="0"/>
    <x v="1"/>
    <s v="GBP"/>
    <n v="1409515200"/>
    <n v="1405971690"/>
    <b v="0"/>
    <n v="30"/>
    <b v="1"/>
    <s v="theater/plays"/>
    <n v="215"/>
    <n v="36"/>
    <x v="1"/>
    <s v="plays"/>
  </r>
  <r>
    <n v="2041"/>
    <x v="0"/>
    <x v="0"/>
    <s v="USD"/>
    <n v="1415253540"/>
    <n v="1413432331"/>
    <b v="0"/>
    <n v="23"/>
    <b v="1"/>
    <s v="theater/plays"/>
    <n v="102"/>
    <n v="89"/>
    <x v="1"/>
    <s v="plays"/>
  </r>
  <r>
    <n v="4900"/>
    <x v="0"/>
    <x v="0"/>
    <s v="USD"/>
    <n v="1426883220"/>
    <n v="1425067296"/>
    <b v="0"/>
    <n v="33"/>
    <b v="1"/>
    <s v="theater/plays"/>
    <n v="100"/>
    <n v="148"/>
    <x v="1"/>
    <s v="plays"/>
  </r>
  <r>
    <n v="2020"/>
    <x v="0"/>
    <x v="1"/>
    <s v="GBP"/>
    <n v="1469016131"/>
    <n v="1466424131"/>
    <b v="0"/>
    <n v="39"/>
    <b v="1"/>
    <s v="theater/plays"/>
    <n v="101"/>
    <n v="52"/>
    <x v="1"/>
    <s v="plays"/>
  </r>
  <r>
    <n v="340"/>
    <x v="0"/>
    <x v="1"/>
    <s v="GBP"/>
    <n v="1414972800"/>
    <n v="1412629704"/>
    <b v="0"/>
    <n v="17"/>
    <b v="1"/>
    <s v="theater/plays"/>
    <n v="113"/>
    <n v="20"/>
    <x v="1"/>
    <s v="plays"/>
  </r>
  <r>
    <n v="312"/>
    <x v="0"/>
    <x v="0"/>
    <s v="USD"/>
    <n v="1414378800"/>
    <n v="1412836990"/>
    <b v="0"/>
    <n v="6"/>
    <b v="1"/>
    <s v="theater/plays"/>
    <n v="104"/>
    <n v="52"/>
    <x v="1"/>
    <s v="plays"/>
  </r>
  <r>
    <n v="2076"/>
    <x v="0"/>
    <x v="0"/>
    <s v="USD"/>
    <n v="1431831600"/>
    <n v="1430761243"/>
    <b v="0"/>
    <n v="39"/>
    <b v="1"/>
    <s v="theater/plays"/>
    <n v="115"/>
    <n v="53"/>
    <x v="1"/>
    <s v="plays"/>
  </r>
  <r>
    <n v="2257"/>
    <x v="0"/>
    <x v="0"/>
    <s v="USD"/>
    <n v="1426539600"/>
    <n v="1424296822"/>
    <b v="0"/>
    <n v="57"/>
    <b v="1"/>
    <s v="theater/plays"/>
    <n v="113"/>
    <n v="40"/>
    <x v="1"/>
    <s v="plays"/>
  </r>
  <r>
    <n v="1918"/>
    <x v="0"/>
    <x v="1"/>
    <s v="GBP"/>
    <n v="1403382680"/>
    <n v="1400790680"/>
    <b v="0"/>
    <n v="56"/>
    <b v="1"/>
    <s v="theater/plays"/>
    <n v="128"/>
    <n v="34"/>
    <x v="1"/>
    <s v="plays"/>
  </r>
  <r>
    <n v="2140"/>
    <x v="0"/>
    <x v="0"/>
    <s v="USD"/>
    <n v="1436562000"/>
    <n v="1434440227"/>
    <b v="0"/>
    <n v="13"/>
    <b v="1"/>
    <s v="theater/plays"/>
    <n v="143"/>
    <n v="165"/>
    <x v="1"/>
    <s v="plays"/>
  </r>
  <r>
    <n v="11880"/>
    <x v="0"/>
    <x v="2"/>
    <s v="AUD"/>
    <n v="1420178188"/>
    <n v="1418709388"/>
    <b v="0"/>
    <n v="95"/>
    <b v="1"/>
    <s v="theater/plays"/>
    <n v="119"/>
    <n v="125"/>
    <x v="1"/>
    <s v="plays"/>
  </r>
  <r>
    <n v="4150"/>
    <x v="0"/>
    <x v="1"/>
    <s v="GBP"/>
    <n v="1404671466"/>
    <n v="1402079466"/>
    <b v="0"/>
    <n v="80"/>
    <b v="1"/>
    <s v="theater/plays"/>
    <n v="138"/>
    <n v="52"/>
    <x v="1"/>
    <s v="plays"/>
  </r>
  <r>
    <n v="5358"/>
    <x v="0"/>
    <x v="0"/>
    <s v="USD"/>
    <n v="1404403381"/>
    <n v="1401811381"/>
    <b v="0"/>
    <n v="133"/>
    <b v="1"/>
    <s v="theater/plays"/>
    <n v="160"/>
    <n v="40"/>
    <x v="1"/>
    <s v="plays"/>
  </r>
  <r>
    <n v="2856"/>
    <x v="0"/>
    <x v="0"/>
    <s v="USD"/>
    <n v="1466014499"/>
    <n v="1463422499"/>
    <b v="0"/>
    <n v="44"/>
    <b v="1"/>
    <s v="theater/plays"/>
    <n v="114"/>
    <n v="65"/>
    <x v="1"/>
    <s v="plays"/>
  </r>
  <r>
    <n v="1660"/>
    <x v="0"/>
    <x v="0"/>
    <s v="USD"/>
    <n v="1454431080"/>
    <n v="1451839080"/>
    <b v="0"/>
    <n v="30"/>
    <b v="1"/>
    <s v="theater/plays"/>
    <n v="101"/>
    <n v="55"/>
    <x v="1"/>
    <s v="plays"/>
  </r>
  <r>
    <n v="4656"/>
    <x v="0"/>
    <x v="0"/>
    <s v="USD"/>
    <n v="1433314740"/>
    <n v="1430600401"/>
    <b v="0"/>
    <n v="56"/>
    <b v="1"/>
    <s v="theater/plays"/>
    <n v="155"/>
    <n v="83"/>
    <x v="1"/>
    <s v="plays"/>
  </r>
  <r>
    <n v="2555"/>
    <x v="0"/>
    <x v="1"/>
    <s v="GBP"/>
    <n v="1435185252"/>
    <n v="1432593252"/>
    <b v="0"/>
    <n v="66"/>
    <b v="1"/>
    <s v="theater/plays"/>
    <n v="128"/>
    <n v="39"/>
    <x v="1"/>
    <s v="plays"/>
  </r>
  <r>
    <n v="3636"/>
    <x v="0"/>
    <x v="0"/>
    <s v="USD"/>
    <n v="1429286400"/>
    <n v="1427221560"/>
    <b v="0"/>
    <n v="29"/>
    <b v="1"/>
    <s v="theater/plays"/>
    <n v="121"/>
    <n v="125"/>
    <x v="1"/>
    <s v="plays"/>
  </r>
  <r>
    <n v="5635"/>
    <x v="0"/>
    <x v="1"/>
    <s v="GBP"/>
    <n v="1400965200"/>
    <n v="1398352531"/>
    <b v="0"/>
    <n v="72"/>
    <b v="1"/>
    <s v="theater/plays"/>
    <n v="113"/>
    <n v="78"/>
    <x v="1"/>
    <s v="plays"/>
  </r>
  <r>
    <n v="1275"/>
    <x v="0"/>
    <x v="0"/>
    <s v="USD"/>
    <n v="1460574924"/>
    <n v="1457982924"/>
    <b v="0"/>
    <n v="27"/>
    <b v="1"/>
    <s v="theater/plays"/>
    <n v="128"/>
    <n v="47"/>
    <x v="1"/>
    <s v="plays"/>
  </r>
  <r>
    <n v="791"/>
    <x v="0"/>
    <x v="0"/>
    <s v="USD"/>
    <n v="1431928784"/>
    <n v="1430114384"/>
    <b v="0"/>
    <n v="10"/>
    <b v="1"/>
    <s v="theater/plays"/>
    <n v="158"/>
    <n v="79"/>
    <x v="1"/>
    <s v="plays"/>
  </r>
  <r>
    <n v="4000.22"/>
    <x v="0"/>
    <x v="0"/>
    <s v="USD"/>
    <n v="1445818397"/>
    <n v="1442794397"/>
    <b v="0"/>
    <n v="35"/>
    <b v="1"/>
    <s v="theater/plays"/>
    <n v="105"/>
    <n v="114"/>
    <x v="1"/>
    <s v="plays"/>
  </r>
  <r>
    <n v="1500"/>
    <x v="0"/>
    <x v="0"/>
    <s v="USD"/>
    <n v="1408252260"/>
    <n v="1406580436"/>
    <b v="0"/>
    <n v="29"/>
    <b v="1"/>
    <s v="theater/plays"/>
    <n v="100"/>
    <n v="52"/>
    <x v="1"/>
    <s v="plays"/>
  </r>
  <r>
    <n v="400"/>
    <x v="0"/>
    <x v="0"/>
    <s v="USD"/>
    <n v="1480140000"/>
    <n v="1479186575"/>
    <b v="0"/>
    <n v="13"/>
    <b v="1"/>
    <s v="theater/plays"/>
    <n v="100"/>
    <n v="31"/>
    <x v="1"/>
    <s v="plays"/>
  </r>
  <r>
    <n v="5343"/>
    <x v="0"/>
    <x v="5"/>
    <s v="CAD"/>
    <n v="1414862280"/>
    <n v="1412360309"/>
    <b v="0"/>
    <n v="72"/>
    <b v="1"/>
    <s v="theater/plays"/>
    <n v="107"/>
    <n v="74"/>
    <x v="1"/>
    <s v="plays"/>
  </r>
  <r>
    <n v="3732"/>
    <x v="0"/>
    <x v="0"/>
    <s v="USD"/>
    <n v="1473625166"/>
    <n v="1470169166"/>
    <b v="0"/>
    <n v="78"/>
    <b v="1"/>
    <s v="theater/plays"/>
    <n v="124"/>
    <n v="48"/>
    <x v="1"/>
    <s v="plays"/>
  </r>
  <r>
    <n v="1686"/>
    <x v="0"/>
    <x v="0"/>
    <s v="USD"/>
    <n v="1464904800"/>
    <n v="1463852904"/>
    <b v="0"/>
    <n v="49"/>
    <b v="1"/>
    <s v="theater/plays"/>
    <n v="109"/>
    <n v="34"/>
    <x v="1"/>
    <s v="plays"/>
  </r>
  <r>
    <n v="1690"/>
    <x v="0"/>
    <x v="5"/>
    <s v="CAD"/>
    <n v="1464471840"/>
    <n v="1459309704"/>
    <b v="0"/>
    <n v="42"/>
    <b v="1"/>
    <s v="theater/plays"/>
    <n v="102"/>
    <n v="40"/>
    <x v="1"/>
    <s v="plays"/>
  </r>
  <r>
    <n v="2110"/>
    <x v="0"/>
    <x v="0"/>
    <s v="USD"/>
    <n v="1435733940"/>
    <n v="1431046325"/>
    <b v="0"/>
    <n v="35"/>
    <b v="1"/>
    <s v="theater/plays"/>
    <n v="106"/>
    <n v="60"/>
    <x v="1"/>
    <s v="plays"/>
  </r>
  <r>
    <n v="1063"/>
    <x v="0"/>
    <x v="0"/>
    <s v="USD"/>
    <n v="1457326740"/>
    <n v="1455919438"/>
    <b v="0"/>
    <n v="42"/>
    <b v="1"/>
    <s v="theater/plays"/>
    <n v="106"/>
    <n v="25"/>
    <x v="1"/>
    <s v="plays"/>
  </r>
  <r>
    <n v="1510"/>
    <x v="0"/>
    <x v="1"/>
    <s v="GBP"/>
    <n v="1441995595"/>
    <n v="1439835595"/>
    <b v="0"/>
    <n v="42"/>
    <b v="1"/>
    <s v="theater/plays"/>
    <n v="101"/>
    <n v="36"/>
    <x v="1"/>
    <s v="plays"/>
  </r>
  <r>
    <n v="4216"/>
    <x v="0"/>
    <x v="0"/>
    <s v="USD"/>
    <n v="1458100740"/>
    <n v="1456862924"/>
    <b v="0"/>
    <n v="31"/>
    <b v="1"/>
    <s v="theater/plays"/>
    <n v="105"/>
    <n v="136"/>
    <x v="1"/>
    <s v="plays"/>
  </r>
  <r>
    <n v="2689"/>
    <x v="0"/>
    <x v="1"/>
    <s v="GBP"/>
    <n v="1469359728"/>
    <n v="1466767728"/>
    <b v="0"/>
    <n v="38"/>
    <b v="1"/>
    <s v="theater/plays"/>
    <n v="108"/>
    <n v="71"/>
    <x v="1"/>
    <s v="plays"/>
  </r>
  <r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94"/>
    <x v="0"/>
    <x v="0"/>
    <s v="USD"/>
    <n v="1399953600"/>
    <n v="1398983245"/>
    <b v="0"/>
    <n v="39"/>
    <b v="1"/>
    <s v="theater/plays"/>
    <n v="104"/>
    <n v="67"/>
    <x v="1"/>
    <s v="plays"/>
  </r>
  <r>
    <n v="3045"/>
    <x v="0"/>
    <x v="0"/>
    <s v="USD"/>
    <n v="1408815440"/>
    <n v="1404927440"/>
    <b v="0"/>
    <n v="29"/>
    <b v="1"/>
    <s v="theater/plays"/>
    <n v="102"/>
    <n v="105"/>
    <x v="1"/>
    <s v="plays"/>
  </r>
  <r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180"/>
    <x v="0"/>
    <x v="1"/>
    <s v="GBP"/>
    <n v="1462914000"/>
    <n v="1460914253"/>
    <b v="0"/>
    <n v="15"/>
    <b v="1"/>
    <s v="theater/plays"/>
    <n v="180"/>
    <n v="12"/>
    <x v="1"/>
    <s v="plays"/>
  </r>
  <r>
    <n v="3190"/>
    <x v="0"/>
    <x v="0"/>
    <s v="USD"/>
    <n v="1416545700"/>
    <n v="1415392666"/>
    <b v="0"/>
    <n v="33"/>
    <b v="1"/>
    <s v="theater/plays"/>
    <n v="106"/>
    <n v="97"/>
    <x v="1"/>
    <s v="plays"/>
  </r>
  <r>
    <n v="905"/>
    <x v="0"/>
    <x v="0"/>
    <s v="USD"/>
    <n v="1404312846"/>
    <n v="1402584846"/>
    <b v="0"/>
    <n v="15"/>
    <b v="1"/>
    <s v="theater/plays"/>
    <n v="101"/>
    <n v="60"/>
    <x v="1"/>
    <s v="plays"/>
  </r>
  <r>
    <n v="1518"/>
    <x v="0"/>
    <x v="1"/>
    <s v="GBP"/>
    <n v="1415385000"/>
    <n v="1413406695"/>
    <b v="0"/>
    <n v="19"/>
    <b v="1"/>
    <s v="theater/plays"/>
    <n v="101"/>
    <n v="80"/>
    <x v="1"/>
    <s v="plays"/>
  </r>
  <r>
    <n v="1000"/>
    <x v="0"/>
    <x v="1"/>
    <s v="GBP"/>
    <n v="1429789992"/>
    <n v="1424609592"/>
    <b v="0"/>
    <n v="17"/>
    <b v="1"/>
    <s v="theater/plays"/>
    <n v="100"/>
    <n v="59"/>
    <x v="1"/>
    <s v="plays"/>
  </r>
  <r>
    <n v="3315"/>
    <x v="0"/>
    <x v="0"/>
    <s v="USD"/>
    <n v="1401857940"/>
    <n v="1400725112"/>
    <b v="0"/>
    <n v="44"/>
    <b v="1"/>
    <s v="theater/plays"/>
    <n v="118"/>
    <n v="75"/>
    <x v="1"/>
    <s v="plays"/>
  </r>
  <r>
    <n v="550"/>
    <x v="0"/>
    <x v="0"/>
    <s v="USD"/>
    <n v="1422853140"/>
    <n v="1421439552"/>
    <b v="0"/>
    <n v="10"/>
    <b v="1"/>
    <s v="theater/plays"/>
    <n v="110"/>
    <n v="55"/>
    <x v="1"/>
    <s v="plays"/>
  </r>
  <r>
    <n v="3080"/>
    <x v="0"/>
    <x v="0"/>
    <s v="USD"/>
    <n v="1433097171"/>
    <n v="1430505171"/>
    <b v="0"/>
    <n v="46"/>
    <b v="1"/>
    <s v="theater/plays"/>
    <n v="103"/>
    <n v="67"/>
    <x v="1"/>
    <s v="plays"/>
  </r>
  <r>
    <n v="2500"/>
    <x v="0"/>
    <x v="0"/>
    <s v="USD"/>
    <n v="1410145200"/>
    <n v="1407197670"/>
    <b v="0"/>
    <n v="11"/>
    <b v="1"/>
    <s v="theater/plays"/>
    <n v="100"/>
    <n v="227"/>
    <x v="1"/>
    <s v="plays"/>
  </r>
  <r>
    <n v="4000"/>
    <x v="0"/>
    <x v="1"/>
    <s v="GBP"/>
    <n v="1404471600"/>
    <n v="1401910634"/>
    <b v="0"/>
    <n v="13"/>
    <b v="1"/>
    <s v="theater/plays"/>
    <n v="100"/>
    <n v="308"/>
    <x v="1"/>
    <s v="plays"/>
  </r>
  <r>
    <n v="1650.69"/>
    <x v="0"/>
    <x v="0"/>
    <s v="USD"/>
    <n v="1412259660"/>
    <n v="1410461299"/>
    <b v="0"/>
    <n v="33"/>
    <b v="1"/>
    <s v="theater/plays"/>
    <n v="110"/>
    <n v="50"/>
    <x v="1"/>
    <s v="plays"/>
  </r>
  <r>
    <n v="2027"/>
    <x v="0"/>
    <x v="1"/>
    <s v="GBP"/>
    <n v="1425478950"/>
    <n v="1422886950"/>
    <b v="0"/>
    <n v="28"/>
    <b v="1"/>
    <s v="theater/plays"/>
    <n v="101"/>
    <n v="72"/>
    <x v="1"/>
    <s v="plays"/>
  </r>
  <r>
    <n v="2015"/>
    <x v="0"/>
    <x v="1"/>
    <s v="GBP"/>
    <n v="1441547220"/>
    <n v="1439322412"/>
    <b v="0"/>
    <n v="21"/>
    <b v="1"/>
    <s v="theater/plays"/>
    <n v="101"/>
    <n v="96"/>
    <x v="1"/>
    <s v="plays"/>
  </r>
  <r>
    <n v="593"/>
    <x v="0"/>
    <x v="0"/>
    <s v="USD"/>
    <n v="1411980020"/>
    <n v="1409388020"/>
    <b v="0"/>
    <n v="13"/>
    <b v="1"/>
    <s v="theater/plays"/>
    <n v="169"/>
    <n v="46"/>
    <x v="1"/>
    <s v="plays"/>
  </r>
  <r>
    <n v="1395"/>
    <x v="0"/>
    <x v="1"/>
    <s v="GBP"/>
    <n v="1442311560"/>
    <n v="1439924246"/>
    <b v="0"/>
    <n v="34"/>
    <b v="1"/>
    <s v="theater/plays"/>
    <n v="100"/>
    <n v="41"/>
    <x v="1"/>
    <s v="plays"/>
  </r>
  <r>
    <n v="4546"/>
    <x v="0"/>
    <x v="1"/>
    <s v="GBP"/>
    <n v="1474844400"/>
    <n v="1469871148"/>
    <b v="0"/>
    <n v="80"/>
    <b v="1"/>
    <s v="theater/plays"/>
    <n v="114"/>
    <n v="57"/>
    <x v="1"/>
    <s v="plays"/>
  </r>
  <r>
    <n v="10156"/>
    <x v="0"/>
    <x v="0"/>
    <s v="USD"/>
    <n v="1410580800"/>
    <n v="1409336373"/>
    <b v="0"/>
    <n v="74"/>
    <b v="1"/>
    <s v="theater/plays"/>
    <n v="102"/>
    <n v="137"/>
    <x v="1"/>
    <s v="plays"/>
  </r>
  <r>
    <n v="530"/>
    <x v="0"/>
    <x v="0"/>
    <s v="USD"/>
    <n v="1439136000"/>
    <n v="1438188106"/>
    <b v="0"/>
    <n v="7"/>
    <b v="1"/>
    <s v="theater/plays"/>
    <n v="106"/>
    <n v="76"/>
    <x v="1"/>
    <s v="plays"/>
  </r>
  <r>
    <n v="3366"/>
    <x v="0"/>
    <x v="0"/>
    <s v="USD"/>
    <n v="1461823140"/>
    <n v="1459411371"/>
    <b v="0"/>
    <n v="34"/>
    <b v="1"/>
    <s v="theater/plays"/>
    <n v="102"/>
    <n v="99"/>
    <x v="1"/>
    <s v="plays"/>
  </r>
  <r>
    <n v="7015"/>
    <x v="0"/>
    <x v="0"/>
    <s v="USD"/>
    <n v="1436587140"/>
    <n v="1434069205"/>
    <b v="0"/>
    <n v="86"/>
    <b v="1"/>
    <s v="theater/plays"/>
    <n v="117"/>
    <n v="82"/>
    <x v="1"/>
    <s v="plays"/>
  </r>
  <r>
    <n v="1669"/>
    <x v="0"/>
    <x v="1"/>
    <s v="GBP"/>
    <n v="1484740918"/>
    <n v="1483012918"/>
    <b v="0"/>
    <n v="37"/>
    <b v="1"/>
    <s v="theater/plays"/>
    <n v="101"/>
    <n v="45"/>
    <x v="1"/>
    <s v="plays"/>
  </r>
  <r>
    <n v="660"/>
    <x v="0"/>
    <x v="0"/>
    <s v="USD"/>
    <n v="1436749200"/>
    <n v="1434997018"/>
    <b v="0"/>
    <n v="18"/>
    <b v="1"/>
    <s v="theater/plays"/>
    <n v="132"/>
    <n v="37"/>
    <x v="1"/>
    <s v="plays"/>
  </r>
  <r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280"/>
    <x v="0"/>
    <x v="0"/>
    <s v="USD"/>
    <n v="1467301334"/>
    <n v="1464709334"/>
    <b v="0"/>
    <n v="26"/>
    <b v="1"/>
    <s v="theater/plays"/>
    <n v="128"/>
    <n v="49"/>
    <x v="1"/>
    <s v="plays"/>
  </r>
  <r>
    <n v="1142"/>
    <x v="0"/>
    <x v="0"/>
    <s v="USD"/>
    <n v="1411012740"/>
    <n v="1409667827"/>
    <b v="0"/>
    <n v="27"/>
    <b v="1"/>
    <s v="theater/plays"/>
    <n v="119"/>
    <n v="42"/>
    <x v="1"/>
    <s v="plays"/>
  </r>
  <r>
    <n v="631"/>
    <x v="0"/>
    <x v="0"/>
    <s v="USD"/>
    <n v="1447269367"/>
    <n v="1444673767"/>
    <b v="0"/>
    <n v="8"/>
    <b v="1"/>
    <s v="theater/plays"/>
    <n v="126"/>
    <n v="79"/>
    <x v="1"/>
    <s v="plays"/>
  </r>
  <r>
    <n v="7810"/>
    <x v="0"/>
    <x v="0"/>
    <s v="USD"/>
    <n v="1443711623"/>
    <n v="1440687623"/>
    <b v="0"/>
    <n v="204"/>
    <b v="1"/>
    <s v="theater/plays"/>
    <n v="156"/>
    <n v="38"/>
    <x v="1"/>
    <s v="plays"/>
  </r>
  <r>
    <n v="2063"/>
    <x v="0"/>
    <x v="1"/>
    <s v="GBP"/>
    <n v="1443808800"/>
    <n v="1441120910"/>
    <b v="0"/>
    <n v="46"/>
    <b v="1"/>
    <s v="theater/plays"/>
    <n v="103"/>
    <n v="45"/>
    <x v="1"/>
    <s v="plays"/>
  </r>
  <r>
    <n v="230"/>
    <x v="0"/>
    <x v="1"/>
    <s v="GBP"/>
    <n v="1450612740"/>
    <n v="1448040425"/>
    <b v="0"/>
    <n v="17"/>
    <b v="1"/>
    <s v="theater/plays"/>
    <n v="153"/>
    <n v="14"/>
    <x v="1"/>
    <s v="plays"/>
  </r>
  <r>
    <n v="1218"/>
    <x v="0"/>
    <x v="5"/>
    <s v="CAD"/>
    <n v="1416211140"/>
    <n v="1413016216"/>
    <b v="0"/>
    <n v="28"/>
    <b v="1"/>
    <s v="theater/plays"/>
    <n v="180"/>
    <n v="44"/>
    <x v="1"/>
    <s v="plays"/>
  </r>
  <r>
    <n v="2569"/>
    <x v="0"/>
    <x v="1"/>
    <s v="GBP"/>
    <n v="1471428340"/>
    <n v="1469009140"/>
    <b v="0"/>
    <n v="83"/>
    <b v="1"/>
    <s v="theater/plays"/>
    <n v="128"/>
    <n v="31"/>
    <x v="1"/>
    <s v="plays"/>
  </r>
  <r>
    <n v="718"/>
    <x v="0"/>
    <x v="0"/>
    <s v="USD"/>
    <n v="1473358122"/>
    <n v="1471543722"/>
    <b v="0"/>
    <n v="13"/>
    <b v="1"/>
    <s v="theater/plays"/>
    <n v="120"/>
    <n v="55"/>
    <x v="1"/>
    <s v="plays"/>
  </r>
  <r>
    <n v="369"/>
    <x v="0"/>
    <x v="1"/>
    <s v="GBP"/>
    <n v="1466899491"/>
    <n v="1464307491"/>
    <b v="0"/>
    <n v="8"/>
    <b v="1"/>
    <s v="theater/plays"/>
    <n v="123"/>
    <n v="46"/>
    <x v="1"/>
    <s v="plays"/>
  </r>
  <r>
    <n v="1260"/>
    <x v="0"/>
    <x v="1"/>
    <s v="GBP"/>
    <n v="1441042275"/>
    <n v="1438882275"/>
    <b v="0"/>
    <n v="32"/>
    <b v="1"/>
    <s v="theater/plays"/>
    <n v="105"/>
    <n v="39"/>
    <x v="1"/>
    <s v="plays"/>
  </r>
  <r>
    <n v="5623"/>
    <x v="0"/>
    <x v="0"/>
    <s v="USD"/>
    <n v="1410099822"/>
    <n v="1404915822"/>
    <b v="0"/>
    <n v="85"/>
    <b v="1"/>
    <s v="theater/plays"/>
    <n v="102"/>
    <n v="66"/>
    <x v="1"/>
    <s v="plays"/>
  </r>
  <r>
    <n v="1570"/>
    <x v="0"/>
    <x v="12"/>
    <s v="EUR"/>
    <n v="1435255659"/>
    <n v="1432663659"/>
    <b v="0"/>
    <n v="29"/>
    <b v="1"/>
    <s v="theater/plays"/>
    <n v="105"/>
    <n v="54"/>
    <x v="1"/>
    <s v="plays"/>
  </r>
  <r>
    <n v="2500"/>
    <x v="0"/>
    <x v="0"/>
    <s v="USD"/>
    <n v="1425758257"/>
    <n v="1423166257"/>
    <b v="0"/>
    <n v="24"/>
    <b v="1"/>
    <s v="theater/plays"/>
    <n v="100"/>
    <n v="104"/>
    <x v="1"/>
    <s v="plays"/>
  </r>
  <r>
    <n v="251"/>
    <x v="0"/>
    <x v="0"/>
    <s v="USD"/>
    <n v="1428780159"/>
    <n v="1426188159"/>
    <b v="0"/>
    <n v="8"/>
    <b v="1"/>
    <s v="theater/plays"/>
    <n v="100"/>
    <n v="31"/>
    <x v="1"/>
    <s v="plays"/>
  </r>
  <r>
    <n v="1125"/>
    <x v="0"/>
    <x v="0"/>
    <s v="USD"/>
    <n v="1427860740"/>
    <n v="1426002684"/>
    <b v="0"/>
    <n v="19"/>
    <b v="1"/>
    <s v="theater/plays"/>
    <n v="102"/>
    <n v="59"/>
    <x v="1"/>
    <s v="plays"/>
  </r>
  <r>
    <n v="40043.25"/>
    <x v="0"/>
    <x v="0"/>
    <s v="USD"/>
    <n v="1463198340"/>
    <n v="1461117201"/>
    <b v="0"/>
    <n v="336"/>
    <b v="1"/>
    <s v="theater/plays"/>
    <n v="114"/>
    <n v="119"/>
    <x v="1"/>
    <s v="plays"/>
  </r>
  <r>
    <n v="2140"/>
    <x v="0"/>
    <x v="0"/>
    <s v="USD"/>
    <n v="1457139600"/>
    <n v="1455230214"/>
    <b v="0"/>
    <n v="13"/>
    <b v="1"/>
    <s v="theater/plays"/>
    <n v="102"/>
    <n v="165"/>
    <x v="1"/>
    <s v="plays"/>
  </r>
  <r>
    <n v="1020"/>
    <x v="0"/>
    <x v="1"/>
    <s v="GBP"/>
    <n v="1441358873"/>
    <n v="1438939673"/>
    <b v="0"/>
    <n v="42"/>
    <b v="1"/>
    <s v="theater/plays"/>
    <n v="102"/>
    <n v="24"/>
    <x v="1"/>
    <s v="plays"/>
  </r>
  <r>
    <n v="2620"/>
    <x v="0"/>
    <x v="1"/>
    <s v="GBP"/>
    <n v="1462224398"/>
    <n v="1459632398"/>
    <b v="0"/>
    <n v="64"/>
    <b v="1"/>
    <s v="theater/plays"/>
    <n v="105"/>
    <n v="41"/>
    <x v="1"/>
    <s v="plays"/>
  </r>
  <r>
    <n v="1527.5"/>
    <x v="0"/>
    <x v="0"/>
    <s v="USD"/>
    <n v="1400796420"/>
    <n v="1398342170"/>
    <b v="0"/>
    <n v="25"/>
    <b v="1"/>
    <s v="theater/plays"/>
    <n v="102"/>
    <n v="61"/>
    <x v="1"/>
    <s v="plays"/>
  </r>
  <r>
    <n v="773"/>
    <x v="0"/>
    <x v="1"/>
    <s v="GBP"/>
    <n v="1403964324"/>
    <n v="1401372324"/>
    <b v="0"/>
    <n v="20"/>
    <b v="1"/>
    <s v="theater/plays"/>
    <n v="100"/>
    <n v="39"/>
    <x v="1"/>
    <s v="plays"/>
  </r>
  <r>
    <n v="5845"/>
    <x v="0"/>
    <x v="0"/>
    <s v="USD"/>
    <n v="1439337600"/>
    <n v="1436575280"/>
    <b v="0"/>
    <n v="104"/>
    <b v="1"/>
    <s v="theater/plays"/>
    <n v="106"/>
    <n v="56"/>
    <x v="1"/>
    <s v="plays"/>
  </r>
  <r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2400"/>
    <x v="0"/>
    <x v="13"/>
    <s v="EUR"/>
    <n v="1479382594"/>
    <n v="1476786994"/>
    <b v="0"/>
    <n v="14"/>
    <b v="1"/>
    <s v="theater/plays"/>
    <n v="100"/>
    <n v="171"/>
    <x v="1"/>
    <s v="plays"/>
  </r>
  <r>
    <n v="2210"/>
    <x v="0"/>
    <x v="1"/>
    <s v="GBP"/>
    <n v="1408289724"/>
    <n v="1403105724"/>
    <b v="0"/>
    <n v="20"/>
    <b v="1"/>
    <s v="theater/plays"/>
    <n v="100"/>
    <n v="111"/>
    <x v="1"/>
    <s v="plays"/>
  </r>
  <r>
    <n v="100036"/>
    <x v="0"/>
    <x v="0"/>
    <s v="USD"/>
    <n v="1399271911"/>
    <n v="1396334311"/>
    <b v="0"/>
    <n v="558"/>
    <b v="1"/>
    <s v="theater/plays"/>
    <n v="100"/>
    <n v="179"/>
    <x v="1"/>
    <s v="plays"/>
  </r>
  <r>
    <n v="504"/>
    <x v="0"/>
    <x v="1"/>
    <s v="GBP"/>
    <n v="1435352400"/>
    <n v="1431718575"/>
    <b v="0"/>
    <n v="22"/>
    <b v="1"/>
    <s v="theater/plays"/>
    <n v="144"/>
    <n v="23"/>
    <x v="1"/>
    <s v="plays"/>
  </r>
  <r>
    <n v="1035"/>
    <x v="0"/>
    <x v="2"/>
    <s v="AUD"/>
    <n v="1438333080"/>
    <n v="1436408308"/>
    <b v="0"/>
    <n v="24"/>
    <b v="1"/>
    <s v="theater/plays"/>
    <n v="104"/>
    <n v="43"/>
    <x v="1"/>
    <s v="plays"/>
  </r>
  <r>
    <n v="3470"/>
    <x v="0"/>
    <x v="5"/>
    <s v="CAD"/>
    <n v="1432694700"/>
    <n v="1429651266"/>
    <b v="0"/>
    <n v="74"/>
    <b v="1"/>
    <s v="theater/plays"/>
    <n v="108"/>
    <n v="47"/>
    <x v="1"/>
    <s v="plays"/>
  </r>
  <r>
    <n v="2560"/>
    <x v="0"/>
    <x v="0"/>
    <s v="USD"/>
    <n v="1438799760"/>
    <n v="1437236378"/>
    <b v="0"/>
    <n v="54"/>
    <b v="1"/>
    <s v="theater/plays"/>
    <n v="102"/>
    <n v="47"/>
    <x v="1"/>
    <s v="plays"/>
  </r>
  <r>
    <n v="469"/>
    <x v="0"/>
    <x v="1"/>
    <s v="GBP"/>
    <n v="1457906400"/>
    <n v="1457115427"/>
    <b v="0"/>
    <n v="31"/>
    <b v="1"/>
    <s v="theater/plays"/>
    <n v="149"/>
    <n v="15"/>
    <x v="1"/>
    <s v="plays"/>
  </r>
  <r>
    <n v="527.45000000000005"/>
    <x v="0"/>
    <x v="1"/>
    <s v="GBP"/>
    <n v="1470078000"/>
    <n v="1467648456"/>
    <b v="0"/>
    <n v="25"/>
    <b v="1"/>
    <s v="theater/plays"/>
    <n v="105"/>
    <n v="21"/>
    <x v="1"/>
    <s v="plays"/>
  </r>
  <r>
    <n v="1005"/>
    <x v="0"/>
    <x v="1"/>
    <s v="GBP"/>
    <n v="1444060800"/>
    <n v="1440082649"/>
    <b v="0"/>
    <n v="17"/>
    <b v="1"/>
    <s v="theater/plays"/>
    <n v="101"/>
    <n v="59"/>
    <x v="1"/>
    <s v="plays"/>
  </r>
  <r>
    <n v="1175"/>
    <x v="0"/>
    <x v="0"/>
    <s v="USD"/>
    <n v="1420048208"/>
    <n v="1417456208"/>
    <b v="0"/>
    <n v="12"/>
    <b v="1"/>
    <s v="theater/plays"/>
    <n v="131"/>
    <n v="98"/>
    <x v="1"/>
    <s v="plays"/>
  </r>
  <r>
    <n v="2095"/>
    <x v="0"/>
    <x v="1"/>
    <s v="GBP"/>
    <n v="1422015083"/>
    <n v="1419423083"/>
    <b v="0"/>
    <n v="38"/>
    <b v="1"/>
    <s v="theater/plays"/>
    <n v="105"/>
    <n v="55"/>
    <x v="1"/>
    <s v="plays"/>
  </r>
  <r>
    <n v="1088"/>
    <x v="0"/>
    <x v="1"/>
    <s v="GBP"/>
    <n v="1433964444"/>
    <n v="1431372444"/>
    <b v="0"/>
    <n v="41"/>
    <b v="1"/>
    <s v="theater/plays"/>
    <n v="109"/>
    <n v="27"/>
    <x v="1"/>
    <s v="plays"/>
  </r>
  <r>
    <n v="1110"/>
    <x v="0"/>
    <x v="0"/>
    <s v="USD"/>
    <n v="1410975994"/>
    <n v="1408383994"/>
    <b v="0"/>
    <n v="19"/>
    <b v="1"/>
    <s v="theater/plays"/>
    <n v="111"/>
    <n v="58"/>
    <x v="1"/>
    <s v="plays"/>
  </r>
  <r>
    <n v="5024"/>
    <x v="0"/>
    <x v="0"/>
    <s v="USD"/>
    <n v="1420734696"/>
    <n v="1418142696"/>
    <b v="0"/>
    <n v="41"/>
    <b v="1"/>
    <s v="theater/plays"/>
    <n v="100"/>
    <n v="123"/>
    <x v="1"/>
    <s v="plays"/>
  </r>
  <r>
    <n v="2287"/>
    <x v="0"/>
    <x v="0"/>
    <s v="USD"/>
    <n v="1420009200"/>
    <n v="1417593483"/>
    <b v="0"/>
    <n v="26"/>
    <b v="1"/>
    <s v="theater/plays"/>
    <n v="114"/>
    <n v="88"/>
    <x v="1"/>
    <s v="plays"/>
  </r>
  <r>
    <n v="1831"/>
    <x v="0"/>
    <x v="1"/>
    <s v="GBP"/>
    <n v="1414701413"/>
    <n v="1412109413"/>
    <b v="0"/>
    <n v="25"/>
    <b v="1"/>
    <s v="theater/plays"/>
    <n v="122"/>
    <n v="73"/>
    <x v="1"/>
    <s v="plays"/>
  </r>
  <r>
    <n v="500"/>
    <x v="0"/>
    <x v="1"/>
    <s v="GBP"/>
    <n v="1434894082"/>
    <n v="1432302082"/>
    <b v="0"/>
    <n v="9"/>
    <b v="1"/>
    <s v="theater/plays"/>
    <n v="100"/>
    <n v="56"/>
    <x v="1"/>
    <s v="plays"/>
  </r>
  <r>
    <n v="3084"/>
    <x v="0"/>
    <x v="1"/>
    <s v="GBP"/>
    <n v="1415440846"/>
    <n v="1412845246"/>
    <b v="0"/>
    <n v="78"/>
    <b v="1"/>
    <s v="theater/plays"/>
    <n v="103"/>
    <n v="40"/>
    <x v="1"/>
    <s v="plays"/>
  </r>
  <r>
    <n v="6155"/>
    <x v="0"/>
    <x v="0"/>
    <s v="USD"/>
    <n v="1415921848"/>
    <n v="1413326248"/>
    <b v="0"/>
    <n v="45"/>
    <b v="1"/>
    <s v="theater/plays"/>
    <n v="106"/>
    <n v="137"/>
    <x v="1"/>
    <s v="plays"/>
  </r>
  <r>
    <n v="10133"/>
    <x v="0"/>
    <x v="0"/>
    <s v="USD"/>
    <n v="1470887940"/>
    <n v="1468176527"/>
    <b v="0"/>
    <n v="102"/>
    <b v="1"/>
    <s v="theater/plays"/>
    <n v="101"/>
    <n v="99"/>
    <x v="1"/>
    <s v="plays"/>
  </r>
  <r>
    <n v="100"/>
    <x v="0"/>
    <x v="0"/>
    <s v="USD"/>
    <n v="1480947054"/>
    <n v="1475759454"/>
    <b v="0"/>
    <n v="5"/>
    <b v="1"/>
    <s v="theater/plays"/>
    <n v="100"/>
    <n v="20"/>
    <x v="1"/>
    <s v="plays"/>
  </r>
  <r>
    <n v="780"/>
    <x v="0"/>
    <x v="0"/>
    <s v="USD"/>
    <n v="1430029680"/>
    <n v="1427741583"/>
    <b v="0"/>
    <n v="27"/>
    <b v="1"/>
    <s v="theater/plays"/>
    <n v="130"/>
    <n v="29"/>
    <x v="1"/>
    <s v="plays"/>
  </r>
  <r>
    <n v="1500.2"/>
    <x v="0"/>
    <x v="1"/>
    <s v="GBP"/>
    <n v="1462037777"/>
    <n v="1459445777"/>
    <b v="0"/>
    <n v="37"/>
    <b v="1"/>
    <s v="theater/plays"/>
    <n v="100"/>
    <n v="41"/>
    <x v="1"/>
    <s v="plays"/>
  </r>
  <r>
    <n v="500"/>
    <x v="0"/>
    <x v="1"/>
    <s v="GBP"/>
    <n v="1459444656"/>
    <n v="1456856256"/>
    <b v="0"/>
    <n v="14"/>
    <b v="1"/>
    <s v="theater/plays"/>
    <n v="100"/>
    <n v="36"/>
    <x v="1"/>
    <s v="plays"/>
  </r>
  <r>
    <n v="1025"/>
    <x v="0"/>
    <x v="0"/>
    <s v="USD"/>
    <n v="1425185940"/>
    <n v="1421900022"/>
    <b v="0"/>
    <n v="27"/>
    <b v="1"/>
    <s v="theater/plays"/>
    <n v="114"/>
    <n v="38"/>
    <x v="1"/>
    <s v="plays"/>
  </r>
  <r>
    <n v="1500"/>
    <x v="0"/>
    <x v="1"/>
    <s v="GBP"/>
    <n v="1406719110"/>
    <n v="1405509510"/>
    <b v="0"/>
    <n v="45"/>
    <b v="1"/>
    <s v="theater/plays"/>
    <n v="100"/>
    <n v="33"/>
    <x v="1"/>
    <s v="plays"/>
  </r>
  <r>
    <n v="2870"/>
    <x v="0"/>
    <x v="0"/>
    <s v="USD"/>
    <n v="1459822682"/>
    <n v="1458613082"/>
    <b v="0"/>
    <n v="49"/>
    <b v="1"/>
    <s v="theater/plays"/>
    <n v="287"/>
    <n v="59"/>
    <x v="1"/>
    <s v="plays"/>
  </r>
  <r>
    <n v="3255"/>
    <x v="0"/>
    <x v="0"/>
    <s v="USD"/>
    <n v="1460970805"/>
    <n v="1455790405"/>
    <b v="0"/>
    <n v="24"/>
    <b v="1"/>
    <s v="theater/plays"/>
    <n v="109"/>
    <n v="136"/>
    <x v="1"/>
    <s v="plays"/>
  </r>
  <r>
    <n v="3465"/>
    <x v="0"/>
    <x v="1"/>
    <s v="GBP"/>
    <n v="1436772944"/>
    <n v="1434180944"/>
    <b v="0"/>
    <n v="112"/>
    <b v="1"/>
    <s v="theater/plays"/>
    <n v="116"/>
    <n v="31"/>
    <x v="1"/>
    <s v="plays"/>
  </r>
  <r>
    <n v="4050"/>
    <x v="0"/>
    <x v="0"/>
    <s v="USD"/>
    <n v="1419181890"/>
    <n v="1416589890"/>
    <b v="0"/>
    <n v="23"/>
    <b v="1"/>
    <s v="theater/plays"/>
    <n v="119"/>
    <n v="176"/>
    <x v="1"/>
    <s v="plays"/>
  </r>
  <r>
    <n v="8207"/>
    <x v="0"/>
    <x v="0"/>
    <s v="USD"/>
    <n v="1474649070"/>
    <n v="1469465070"/>
    <b v="0"/>
    <n v="54"/>
    <b v="1"/>
    <s v="theater/plays"/>
    <n v="109"/>
    <n v="152"/>
    <x v="1"/>
    <s v="plays"/>
  </r>
  <r>
    <n v="633"/>
    <x v="0"/>
    <x v="1"/>
    <s v="GBP"/>
    <n v="1467054000"/>
    <n v="1463144254"/>
    <b v="0"/>
    <n v="28"/>
    <b v="1"/>
    <s v="theater/plays"/>
    <n v="127"/>
    <n v="23"/>
    <x v="1"/>
    <s v="plays"/>
  </r>
  <r>
    <n v="201"/>
    <x v="0"/>
    <x v="1"/>
    <s v="GBP"/>
    <n v="1430348400"/>
    <n v="1428436410"/>
    <b v="0"/>
    <n v="11"/>
    <b v="1"/>
    <s v="theater/plays"/>
    <n v="101"/>
    <n v="18"/>
    <x v="1"/>
    <s v="plays"/>
  </r>
  <r>
    <n v="5100"/>
    <x v="0"/>
    <x v="0"/>
    <s v="USD"/>
    <n v="1432654347"/>
    <n v="1430494347"/>
    <b v="0"/>
    <n v="62"/>
    <b v="1"/>
    <s v="theater/plays"/>
    <n v="128"/>
    <n v="82"/>
    <x v="1"/>
    <s v="plays"/>
  </r>
  <r>
    <n v="5003"/>
    <x v="0"/>
    <x v="1"/>
    <s v="GBP"/>
    <n v="1413792034"/>
    <n v="1411200034"/>
    <b v="0"/>
    <n v="73"/>
    <b v="1"/>
    <s v="theater/plays"/>
    <n v="100"/>
    <n v="69"/>
    <x v="1"/>
    <s v="plays"/>
  </r>
  <r>
    <n v="1225"/>
    <x v="0"/>
    <x v="0"/>
    <s v="USD"/>
    <n v="1422075540"/>
    <n v="1419979544"/>
    <b v="0"/>
    <n v="18"/>
    <b v="1"/>
    <s v="theater/plays"/>
    <n v="175"/>
    <n v="68"/>
    <x v="1"/>
    <s v="plays"/>
  </r>
  <r>
    <n v="2545"/>
    <x v="0"/>
    <x v="0"/>
    <s v="USD"/>
    <n v="1423630740"/>
    <n v="1418673307"/>
    <b v="0"/>
    <n v="35"/>
    <b v="1"/>
    <s v="theater/plays"/>
    <n v="127"/>
    <n v="73"/>
    <x v="1"/>
    <s v="plays"/>
  </r>
  <r>
    <n v="3319"/>
    <x v="0"/>
    <x v="0"/>
    <s v="USD"/>
    <n v="1420489560"/>
    <n v="1417469639"/>
    <b v="0"/>
    <n v="43"/>
    <b v="1"/>
    <s v="theater/plays"/>
    <n v="111"/>
    <n v="77"/>
    <x v="1"/>
    <s v="plays"/>
  </r>
  <r>
    <n v="2015"/>
    <x v="0"/>
    <x v="0"/>
    <s v="USD"/>
    <n v="1472952982"/>
    <n v="1470792982"/>
    <b v="0"/>
    <n v="36"/>
    <b v="1"/>
    <s v="theater/plays"/>
    <n v="126"/>
    <n v="56"/>
    <x v="1"/>
    <s v="plays"/>
  </r>
  <r>
    <n v="3081"/>
    <x v="0"/>
    <x v="0"/>
    <s v="USD"/>
    <n v="1426229940"/>
    <n v="1423959123"/>
    <b v="0"/>
    <n v="62"/>
    <b v="1"/>
    <s v="theater/plays"/>
    <n v="119"/>
    <n v="50"/>
    <x v="1"/>
    <s v="plays"/>
  </r>
  <r>
    <n v="1185"/>
    <x v="0"/>
    <x v="5"/>
    <s v="CAD"/>
    <n v="1409072982"/>
    <n v="1407258582"/>
    <b v="0"/>
    <n v="15"/>
    <b v="1"/>
    <s v="theater/plays"/>
    <n v="108"/>
    <n v="79"/>
    <x v="1"/>
    <s v="plays"/>
  </r>
  <r>
    <n v="2565"/>
    <x v="0"/>
    <x v="0"/>
    <s v="USD"/>
    <n v="1456984740"/>
    <n v="1455717790"/>
    <b v="0"/>
    <n v="33"/>
    <b v="1"/>
    <s v="theater/plays"/>
    <n v="103"/>
    <n v="78"/>
    <x v="1"/>
    <s v="plays"/>
  </r>
  <r>
    <n v="1101"/>
    <x v="0"/>
    <x v="0"/>
    <s v="USD"/>
    <n v="1409720340"/>
    <n v="1408129822"/>
    <b v="0"/>
    <n v="27"/>
    <b v="1"/>
    <s v="theater/plays"/>
    <n v="110"/>
    <n v="41"/>
    <x v="1"/>
    <s v="plays"/>
  </r>
  <r>
    <n v="1010"/>
    <x v="0"/>
    <x v="0"/>
    <s v="USD"/>
    <n v="1440892800"/>
    <n v="1438715077"/>
    <b v="0"/>
    <n v="17"/>
    <b v="1"/>
    <s v="theater/plays"/>
    <n v="202"/>
    <n v="59"/>
    <x v="1"/>
    <s v="plays"/>
  </r>
  <r>
    <n v="13"/>
    <x v="0"/>
    <x v="0"/>
    <s v="USD"/>
    <n v="1476390164"/>
    <n v="1473970964"/>
    <b v="0"/>
    <n v="4"/>
    <b v="1"/>
    <s v="theater/plays"/>
    <n v="130"/>
    <n v="3"/>
    <x v="1"/>
    <s v="plays"/>
  </r>
  <r>
    <n v="2087"/>
    <x v="0"/>
    <x v="1"/>
    <s v="GBP"/>
    <n v="1421452682"/>
    <n v="1418860682"/>
    <b v="0"/>
    <n v="53"/>
    <b v="1"/>
    <s v="theater/plays"/>
    <n v="104"/>
    <n v="39"/>
    <x v="1"/>
    <s v="plays"/>
  </r>
  <r>
    <n v="4002"/>
    <x v="0"/>
    <x v="0"/>
    <s v="USD"/>
    <n v="1463520479"/>
    <n v="1458336479"/>
    <b v="0"/>
    <n v="49"/>
    <b v="1"/>
    <s v="theater/plays"/>
    <n v="100"/>
    <n v="82"/>
    <x v="1"/>
    <s v="plays"/>
  </r>
  <r>
    <n v="2560"/>
    <x v="0"/>
    <x v="0"/>
    <s v="USD"/>
    <n v="1446759880"/>
    <n v="1444164280"/>
    <b v="0"/>
    <n v="57"/>
    <b v="1"/>
    <s v="theater/plays"/>
    <n v="171"/>
    <n v="45"/>
    <x v="1"/>
    <s v="plays"/>
  </r>
  <r>
    <n v="3385"/>
    <x v="0"/>
    <x v="0"/>
    <s v="USD"/>
    <n v="1461913140"/>
    <n v="1461370956"/>
    <b v="0"/>
    <n v="69"/>
    <b v="1"/>
    <s v="theater/plays"/>
    <n v="113"/>
    <n v="49"/>
    <x v="1"/>
    <s v="plays"/>
  </r>
  <r>
    <n v="460"/>
    <x v="0"/>
    <x v="1"/>
    <s v="GBP"/>
    <n v="1455390126"/>
    <n v="1452798126"/>
    <b v="0"/>
    <n v="15"/>
    <b v="1"/>
    <s v="theater/plays"/>
    <n v="184"/>
    <n v="31"/>
    <x v="1"/>
    <s v="plays"/>
  </r>
  <r>
    <n v="3908"/>
    <x v="0"/>
    <x v="1"/>
    <s v="GBP"/>
    <n v="1471185057"/>
    <n v="1468593057"/>
    <b v="0"/>
    <n v="64"/>
    <b v="1"/>
    <s v="theater/plays"/>
    <n v="130"/>
    <n v="61"/>
    <x v="1"/>
    <s v="plays"/>
  </r>
  <r>
    <n v="580"/>
    <x v="0"/>
    <x v="1"/>
    <s v="GBP"/>
    <n v="1450137600"/>
    <n v="1448924882"/>
    <b v="0"/>
    <n v="20"/>
    <b v="1"/>
    <s v="theater/plays"/>
    <n v="105"/>
    <n v="29"/>
    <x v="1"/>
    <s v="plays"/>
  </r>
  <r>
    <n v="800"/>
    <x v="0"/>
    <x v="1"/>
    <s v="GBP"/>
    <n v="1466172000"/>
    <n v="1463418090"/>
    <b v="0"/>
    <n v="27"/>
    <b v="1"/>
    <s v="theater/plays"/>
    <n v="100"/>
    <n v="30"/>
    <x v="1"/>
    <s v="plays"/>
  </r>
  <r>
    <n v="3005"/>
    <x v="0"/>
    <x v="1"/>
    <s v="GBP"/>
    <n v="1459378085"/>
    <n v="1456789685"/>
    <b v="0"/>
    <n v="21"/>
    <b v="1"/>
    <s v="theater/plays"/>
    <n v="153"/>
    <n v="143"/>
    <x v="1"/>
    <s v="plays"/>
  </r>
  <r>
    <n v="1623"/>
    <x v="0"/>
    <x v="1"/>
    <s v="GBP"/>
    <n v="1439806936"/>
    <n v="1437214936"/>
    <b v="0"/>
    <n v="31"/>
    <b v="1"/>
    <s v="theater/plays"/>
    <n v="162"/>
    <n v="52"/>
    <x v="1"/>
    <s v="plays"/>
  </r>
  <r>
    <n v="3400"/>
    <x v="0"/>
    <x v="1"/>
    <s v="GBP"/>
    <n v="1428483201"/>
    <n v="1425891201"/>
    <b v="0"/>
    <n v="51"/>
    <b v="1"/>
    <s v="theater/plays"/>
    <n v="136"/>
    <n v="67"/>
    <x v="1"/>
    <s v="plays"/>
  </r>
  <r>
    <n v="7220"/>
    <x v="0"/>
    <x v="5"/>
    <s v="CAD"/>
    <n v="1402334811"/>
    <n v="1401470811"/>
    <b v="0"/>
    <n v="57"/>
    <b v="1"/>
    <s v="theater/plays"/>
    <n v="144"/>
    <n v="127"/>
    <x v="1"/>
    <s v="plays"/>
  </r>
  <r>
    <n v="1250"/>
    <x v="0"/>
    <x v="0"/>
    <s v="USD"/>
    <n v="1403964574"/>
    <n v="1401372574"/>
    <b v="0"/>
    <n v="20"/>
    <b v="1"/>
    <s v="theater/plays"/>
    <n v="100"/>
    <n v="63"/>
    <x v="1"/>
    <s v="plays"/>
  </r>
  <r>
    <n v="2520"/>
    <x v="0"/>
    <x v="0"/>
    <s v="USD"/>
    <n v="1434675616"/>
    <n v="1432083616"/>
    <b v="0"/>
    <n v="71"/>
    <b v="1"/>
    <s v="theater/plays"/>
    <n v="101"/>
    <n v="35"/>
    <x v="1"/>
    <s v="plays"/>
  </r>
  <r>
    <n v="2670"/>
    <x v="0"/>
    <x v="1"/>
    <s v="GBP"/>
    <n v="1449756896"/>
    <n v="1447164896"/>
    <b v="0"/>
    <n v="72"/>
    <b v="1"/>
    <s v="theater/plays"/>
    <n v="107"/>
    <n v="37"/>
    <x v="1"/>
    <s v="plays"/>
  </r>
  <r>
    <n v="3120"/>
    <x v="0"/>
    <x v="1"/>
    <s v="GBP"/>
    <n v="1426801664"/>
    <n v="1424213264"/>
    <b v="0"/>
    <n v="45"/>
    <b v="1"/>
    <s v="theater/plays"/>
    <n v="125"/>
    <n v="69"/>
    <x v="1"/>
    <s v="plays"/>
  </r>
  <r>
    <n v="880"/>
    <x v="0"/>
    <x v="1"/>
    <s v="GBP"/>
    <n v="1488240000"/>
    <n v="1486996729"/>
    <b v="0"/>
    <n v="51"/>
    <b v="1"/>
    <s v="theater/plays"/>
    <n v="119"/>
    <n v="17"/>
    <x v="1"/>
    <s v="plays"/>
  </r>
  <r>
    <n v="2020"/>
    <x v="0"/>
    <x v="1"/>
    <s v="GBP"/>
    <n v="1433343850"/>
    <n v="1430751850"/>
    <b v="0"/>
    <n v="56"/>
    <b v="1"/>
    <s v="theater/plays"/>
    <n v="101"/>
    <n v="36"/>
    <x v="1"/>
    <s v="plays"/>
  </r>
  <r>
    <n v="1130"/>
    <x v="0"/>
    <x v="0"/>
    <s v="USD"/>
    <n v="1479592800"/>
    <n v="1476760226"/>
    <b v="0"/>
    <n v="17"/>
    <b v="1"/>
    <s v="theater/plays"/>
    <n v="113"/>
    <n v="66"/>
    <x v="1"/>
    <s v="plays"/>
  </r>
  <r>
    <n v="11045"/>
    <x v="0"/>
    <x v="0"/>
    <s v="USD"/>
    <n v="1425528000"/>
    <n v="1422916261"/>
    <b v="0"/>
    <n v="197"/>
    <b v="1"/>
    <s v="theater/plays"/>
    <n v="105"/>
    <n v="56"/>
    <x v="1"/>
    <s v="plays"/>
  </r>
  <r>
    <n v="3292"/>
    <x v="0"/>
    <x v="0"/>
    <s v="USD"/>
    <n v="1475269200"/>
    <n v="1473200844"/>
    <b v="0"/>
    <n v="70"/>
    <b v="1"/>
    <s v="theater/plays"/>
    <n v="110"/>
    <n v="47"/>
    <x v="1"/>
    <s v="plays"/>
  </r>
  <r>
    <n v="1000.99"/>
    <x v="0"/>
    <x v="0"/>
    <s v="USD"/>
    <n v="1411874580"/>
    <n v="1409030371"/>
    <b v="0"/>
    <n v="21"/>
    <b v="1"/>
    <s v="theater/plays"/>
    <n v="100"/>
    <n v="48"/>
    <x v="1"/>
    <s v="plays"/>
  </r>
  <r>
    <n v="3000"/>
    <x v="0"/>
    <x v="0"/>
    <s v="USD"/>
    <n v="1406358000"/>
    <n v="1404841270"/>
    <b v="0"/>
    <n v="34"/>
    <b v="1"/>
    <s v="theater/plays"/>
    <n v="120"/>
    <n v="88"/>
    <x v="1"/>
    <s v="plays"/>
  </r>
  <r>
    <n v="3148"/>
    <x v="0"/>
    <x v="0"/>
    <s v="USD"/>
    <n v="1471977290"/>
    <n v="1466793290"/>
    <b v="0"/>
    <n v="39"/>
    <b v="1"/>
    <s v="theater/plays"/>
    <n v="105"/>
    <n v="81"/>
    <x v="1"/>
    <s v="plays"/>
  </r>
  <r>
    <n v="3080"/>
    <x v="0"/>
    <x v="1"/>
    <s v="GBP"/>
    <n v="1435851577"/>
    <n v="1433259577"/>
    <b v="0"/>
    <n v="78"/>
    <b v="1"/>
    <s v="theater/plays"/>
    <n v="103"/>
    <n v="39"/>
    <x v="1"/>
    <s v="plays"/>
  </r>
  <r>
    <n v="4073"/>
    <x v="0"/>
    <x v="1"/>
    <s v="GBP"/>
    <n v="1408204857"/>
    <n v="1406390457"/>
    <b v="0"/>
    <n v="48"/>
    <b v="1"/>
    <s v="theater/plays"/>
    <n v="102"/>
    <n v="85"/>
    <x v="1"/>
    <s v="plays"/>
  </r>
  <r>
    <n v="2000"/>
    <x v="0"/>
    <x v="0"/>
    <s v="USD"/>
    <n v="1463803140"/>
    <n v="1459446487"/>
    <b v="0"/>
    <n v="29"/>
    <b v="1"/>
    <s v="theater/plays"/>
    <n v="100"/>
    <n v="69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0"/>
    <n v="1"/>
    <x v="1"/>
    <s v="musical"/>
  </r>
  <r>
    <n v="1"/>
    <x v="2"/>
    <x v="1"/>
    <s v="GBP"/>
    <n v="1417295990"/>
    <n v="1414700390"/>
    <b v="0"/>
    <n v="1"/>
    <b v="0"/>
    <s v="theater/musical"/>
    <n v="0"/>
    <n v="1"/>
    <x v="1"/>
    <s v="musical"/>
  </r>
  <r>
    <n v="8725"/>
    <x v="2"/>
    <x v="0"/>
    <s v="USD"/>
    <n v="1411444740"/>
    <n v="1409335497"/>
    <b v="0"/>
    <n v="59"/>
    <b v="0"/>
    <s v="theater/musical"/>
    <n v="51"/>
    <n v="148"/>
    <x v="1"/>
    <s v="musical"/>
  </r>
  <r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1762"/>
    <x v="2"/>
    <x v="0"/>
    <s v="USD"/>
    <n v="1479517200"/>
    <n v="1475765867"/>
    <b v="0"/>
    <n v="31"/>
    <b v="0"/>
    <s v="theater/musical"/>
    <n v="35"/>
    <n v="57"/>
    <x v="1"/>
    <s v="musical"/>
  </r>
  <r>
    <n v="3185"/>
    <x v="2"/>
    <x v="5"/>
    <s v="CAD"/>
    <n v="1484366340"/>
    <n v="1480219174"/>
    <b v="0"/>
    <n v="18"/>
    <b v="0"/>
    <s v="theater/musical"/>
    <n v="4"/>
    <n v="177"/>
    <x v="1"/>
    <s v="musical"/>
  </r>
  <r>
    <n v="1276"/>
    <x v="2"/>
    <x v="0"/>
    <s v="USD"/>
    <n v="1461186676"/>
    <n v="1458594676"/>
    <b v="0"/>
    <n v="10"/>
    <b v="0"/>
    <s v="theater/musical"/>
    <n v="36"/>
    <n v="128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31"/>
    <n v="66"/>
    <x v="1"/>
    <s v="musical"/>
  </r>
  <r>
    <n v="216"/>
    <x v="2"/>
    <x v="5"/>
    <s v="CAD"/>
    <n v="1429456132"/>
    <n v="1424275732"/>
    <b v="0"/>
    <n v="2"/>
    <b v="0"/>
    <s v="theater/musical"/>
    <n v="7"/>
    <n v="108"/>
    <x v="1"/>
    <s v="musical"/>
  </r>
  <r>
    <n v="1"/>
    <x v="2"/>
    <x v="0"/>
    <s v="USD"/>
    <n v="1475853060"/>
    <n v="1470672906"/>
    <b v="0"/>
    <n v="1"/>
    <b v="0"/>
    <s v="theater/musical"/>
    <n v="0"/>
    <n v="1"/>
    <x v="1"/>
    <s v="musical"/>
  </r>
  <r>
    <n v="55"/>
    <x v="2"/>
    <x v="0"/>
    <s v="USD"/>
    <n v="1431283530"/>
    <n v="1428691530"/>
    <b v="0"/>
    <n v="3"/>
    <b v="0"/>
    <s v="theater/musical"/>
    <n v="6"/>
    <n v="18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"/>
    <n v="8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16"/>
    <n v="68"/>
    <x v="1"/>
    <s v="musical"/>
  </r>
  <r>
    <n v="1"/>
    <x v="2"/>
    <x v="5"/>
    <s v="CAD"/>
    <n v="1479773838"/>
    <n v="1477178238"/>
    <b v="0"/>
    <n v="1"/>
    <b v="0"/>
    <s v="theater/musical"/>
    <n v="0"/>
    <n v="1"/>
    <x v="1"/>
    <s v="musical"/>
  </r>
  <r>
    <n v="481"/>
    <x v="2"/>
    <x v="0"/>
    <s v="USD"/>
    <n v="1434497400"/>
    <n v="1431770802"/>
    <b v="0"/>
    <n v="8"/>
    <b v="0"/>
    <s v="theater/musical"/>
    <n v="5"/>
    <n v="60"/>
    <x v="1"/>
    <s v="musical"/>
  </r>
  <r>
    <n v="30"/>
    <x v="2"/>
    <x v="1"/>
    <s v="GBP"/>
    <n v="1475258327"/>
    <n v="1471370327"/>
    <b v="0"/>
    <n v="2"/>
    <b v="0"/>
    <s v="theater/musical"/>
    <n v="6"/>
    <n v="15"/>
    <x v="1"/>
    <s v="musical"/>
  </r>
  <r>
    <n v="40153"/>
    <x v="0"/>
    <x v="0"/>
    <s v="USD"/>
    <n v="1412492445"/>
    <n v="1409900445"/>
    <b v="0"/>
    <n v="73"/>
    <b v="1"/>
    <s v="theater/plays"/>
    <n v="100"/>
    <n v="550"/>
    <x v="1"/>
    <s v="plays"/>
  </r>
  <r>
    <n v="780"/>
    <x v="0"/>
    <x v="5"/>
    <s v="CAD"/>
    <n v="1402938394"/>
    <n v="1400691994"/>
    <b v="0"/>
    <n v="8"/>
    <b v="1"/>
    <s v="theater/plays"/>
    <n v="104"/>
    <n v="98"/>
    <x v="1"/>
    <s v="plays"/>
  </r>
  <r>
    <n v="500"/>
    <x v="0"/>
    <x v="1"/>
    <s v="GBP"/>
    <n v="1454412584"/>
    <n v="1452598184"/>
    <b v="0"/>
    <n v="17"/>
    <b v="1"/>
    <s v="theater/plays"/>
    <n v="100"/>
    <n v="29"/>
    <x v="1"/>
    <s v="plays"/>
  </r>
  <r>
    <n v="520"/>
    <x v="0"/>
    <x v="0"/>
    <s v="USD"/>
    <n v="1407686340"/>
    <n v="1404833442"/>
    <b v="0"/>
    <n v="9"/>
    <b v="1"/>
    <s v="theater/plays"/>
    <n v="104"/>
    <n v="58"/>
    <x v="1"/>
    <s v="plays"/>
  </r>
  <r>
    <n v="752"/>
    <x v="0"/>
    <x v="5"/>
    <s v="CAD"/>
    <n v="1472097540"/>
    <n v="1471188502"/>
    <b v="0"/>
    <n v="17"/>
    <b v="1"/>
    <s v="theater/plays"/>
    <n v="251"/>
    <n v="44"/>
    <x v="1"/>
    <s v="plays"/>
  </r>
  <r>
    <n v="2010"/>
    <x v="0"/>
    <x v="1"/>
    <s v="GBP"/>
    <n v="1438764207"/>
    <n v="1436172207"/>
    <b v="0"/>
    <n v="33"/>
    <b v="1"/>
    <s v="theater/plays"/>
    <n v="101"/>
    <n v="61"/>
    <x v="1"/>
    <s v="plays"/>
  </r>
  <r>
    <n v="2616"/>
    <x v="0"/>
    <x v="1"/>
    <s v="GBP"/>
    <n v="1459702800"/>
    <n v="1457690386"/>
    <b v="0"/>
    <n v="38"/>
    <b v="1"/>
    <s v="theater/plays"/>
    <n v="174"/>
    <n v="69"/>
    <x v="1"/>
    <s v="plays"/>
  </r>
  <r>
    <n v="5813"/>
    <x v="0"/>
    <x v="0"/>
    <s v="USD"/>
    <n v="1437202740"/>
    <n v="1434654998"/>
    <b v="0"/>
    <n v="79"/>
    <b v="1"/>
    <s v="theater/plays"/>
    <n v="116"/>
    <n v="74"/>
    <x v="1"/>
    <s v="plays"/>
  </r>
  <r>
    <n v="5291"/>
    <x v="0"/>
    <x v="16"/>
    <s v="CHF"/>
    <n v="1485989940"/>
    <n v="1483393836"/>
    <b v="0"/>
    <n v="46"/>
    <b v="1"/>
    <s v="theater/plays"/>
    <n v="106"/>
    <n v="115"/>
    <x v="1"/>
    <s v="plays"/>
  </r>
  <r>
    <n v="2215"/>
    <x v="0"/>
    <x v="8"/>
    <s v="DKK"/>
    <n v="1464817320"/>
    <n v="1462806419"/>
    <b v="0"/>
    <n v="20"/>
    <b v="1"/>
    <s v="theater/plays"/>
    <n v="111"/>
    <n v="111"/>
    <x v="1"/>
    <s v="plays"/>
  </r>
  <r>
    <n v="1510"/>
    <x v="0"/>
    <x v="0"/>
    <s v="USD"/>
    <n v="1404273540"/>
    <n v="1400272580"/>
    <b v="0"/>
    <n v="20"/>
    <b v="1"/>
    <s v="theater/plays"/>
    <n v="101"/>
    <n v="76"/>
    <x v="1"/>
    <s v="plays"/>
  </r>
  <r>
    <n v="3061"/>
    <x v="0"/>
    <x v="0"/>
    <s v="USD"/>
    <n v="1426775940"/>
    <n v="1424414350"/>
    <b v="0"/>
    <n v="13"/>
    <b v="1"/>
    <s v="theater/plays"/>
    <n v="102"/>
    <n v="235"/>
    <x v="1"/>
    <s v="plays"/>
  </r>
  <r>
    <n v="250"/>
    <x v="0"/>
    <x v="1"/>
    <s v="GBP"/>
    <n v="1419368925"/>
    <n v="1417208925"/>
    <b v="0"/>
    <n v="22"/>
    <b v="1"/>
    <s v="theater/plays"/>
    <n v="100"/>
    <n v="11"/>
    <x v="1"/>
    <s v="plays"/>
  </r>
  <r>
    <n v="3330"/>
    <x v="0"/>
    <x v="0"/>
    <s v="USD"/>
    <n v="1460260800"/>
    <n v="1458336672"/>
    <b v="0"/>
    <n v="36"/>
    <b v="1"/>
    <s v="theater/plays"/>
    <n v="111"/>
    <n v="93"/>
    <x v="1"/>
    <s v="plays"/>
  </r>
  <r>
    <n v="8114"/>
    <x v="0"/>
    <x v="5"/>
    <s v="CAD"/>
    <n v="1427775414"/>
    <n v="1425187014"/>
    <b v="0"/>
    <n v="40"/>
    <b v="1"/>
    <s v="theater/plays"/>
    <n v="101"/>
    <n v="203"/>
    <x v="1"/>
    <s v="plays"/>
  </r>
  <r>
    <n v="234"/>
    <x v="0"/>
    <x v="1"/>
    <s v="GBP"/>
    <n v="1482321030"/>
    <n v="1477133430"/>
    <b v="0"/>
    <n v="9"/>
    <b v="1"/>
    <s v="theater/plays"/>
    <n v="104"/>
    <n v="26"/>
    <x v="1"/>
    <s v="plays"/>
  </r>
  <r>
    <n v="875"/>
    <x v="0"/>
    <x v="0"/>
    <s v="USD"/>
    <n v="1466056689"/>
    <n v="1464847089"/>
    <b v="0"/>
    <n v="19"/>
    <b v="1"/>
    <s v="theater/plays"/>
    <n v="109"/>
    <n v="46"/>
    <x v="1"/>
    <s v="plays"/>
  </r>
  <r>
    <n v="714"/>
    <x v="0"/>
    <x v="6"/>
    <s v="EUR"/>
    <n v="1446062040"/>
    <n v="1445109822"/>
    <b v="0"/>
    <n v="14"/>
    <b v="1"/>
    <s v="theater/plays"/>
    <n v="115"/>
    <n v="51"/>
    <x v="1"/>
    <s v="plays"/>
  </r>
  <r>
    <n v="1200"/>
    <x v="0"/>
    <x v="0"/>
    <s v="USD"/>
    <n v="1406185200"/>
    <n v="1404337382"/>
    <b v="0"/>
    <n v="38"/>
    <b v="1"/>
    <s v="theater/plays"/>
    <n v="100"/>
    <n v="32"/>
    <x v="1"/>
    <s v="plays"/>
  </r>
  <r>
    <n v="3095.11"/>
    <x v="0"/>
    <x v="1"/>
    <s v="GBP"/>
    <n v="1437261419"/>
    <n v="1434669419"/>
    <b v="0"/>
    <n v="58"/>
    <b v="1"/>
    <s v="theater/plays"/>
    <n v="103"/>
    <n v="53"/>
    <x v="1"/>
    <s v="plays"/>
  </r>
  <r>
    <n v="1035"/>
    <x v="0"/>
    <x v="0"/>
    <s v="USD"/>
    <n v="1437676380"/>
    <n v="1435670452"/>
    <b v="0"/>
    <n v="28"/>
    <b v="1"/>
    <s v="theater/plays"/>
    <n v="104"/>
    <n v="37"/>
    <x v="1"/>
    <s v="plays"/>
  </r>
  <r>
    <n v="1382"/>
    <x v="0"/>
    <x v="1"/>
    <s v="GBP"/>
    <n v="1434039137"/>
    <n v="1431447137"/>
    <b v="0"/>
    <n v="17"/>
    <b v="1"/>
    <s v="theater/plays"/>
    <n v="138"/>
    <n v="81"/>
    <x v="1"/>
    <s v="plays"/>
  </r>
  <r>
    <n v="241"/>
    <x v="0"/>
    <x v="1"/>
    <s v="GBP"/>
    <n v="1433113200"/>
    <n v="1431951611"/>
    <b v="0"/>
    <n v="12"/>
    <b v="1"/>
    <s v="theater/plays"/>
    <n v="110"/>
    <n v="20"/>
    <x v="1"/>
    <s v="plays"/>
  </r>
  <r>
    <n v="3530"/>
    <x v="0"/>
    <x v="0"/>
    <s v="USD"/>
    <n v="1405915140"/>
    <n v="1404140667"/>
    <b v="0"/>
    <n v="40"/>
    <b v="1"/>
    <s v="theater/plays"/>
    <n v="101"/>
    <n v="88"/>
    <x v="1"/>
    <s v="plays"/>
  </r>
  <r>
    <n v="3046"/>
    <x v="0"/>
    <x v="1"/>
    <s v="GBP"/>
    <n v="1411771384"/>
    <n v="1409179384"/>
    <b v="0"/>
    <n v="57"/>
    <b v="1"/>
    <s v="theater/plays"/>
    <n v="102"/>
    <n v="53"/>
    <x v="1"/>
    <s v="plays"/>
  </r>
  <r>
    <n v="4545"/>
    <x v="0"/>
    <x v="1"/>
    <s v="GBP"/>
    <n v="1415191920"/>
    <n v="1412233497"/>
    <b v="0"/>
    <n v="114"/>
    <b v="1"/>
    <s v="theater/plays"/>
    <n v="114"/>
    <n v="40"/>
    <x v="1"/>
    <s v="plays"/>
  </r>
  <r>
    <n v="4500"/>
    <x v="0"/>
    <x v="12"/>
    <s v="EUR"/>
    <n v="1472936229"/>
    <n v="1467752229"/>
    <b v="0"/>
    <n v="31"/>
    <b v="1"/>
    <s v="theater/plays"/>
    <n v="100"/>
    <n v="145"/>
    <x v="1"/>
    <s v="plays"/>
  </r>
  <r>
    <n v="70"/>
    <x v="0"/>
    <x v="1"/>
    <s v="GBP"/>
    <n v="1463353200"/>
    <n v="1462285182"/>
    <b v="0"/>
    <n v="3"/>
    <b v="1"/>
    <s v="theater/plays"/>
    <n v="140"/>
    <n v="23"/>
    <x v="1"/>
    <s v="plays"/>
  </r>
  <r>
    <n v="1030"/>
    <x v="0"/>
    <x v="0"/>
    <s v="USD"/>
    <n v="1410550484"/>
    <n v="1408995284"/>
    <b v="0"/>
    <n v="16"/>
    <b v="1"/>
    <s v="theater/plays"/>
    <n v="129"/>
    <n v="64"/>
    <x v="1"/>
    <s v="plays"/>
  </r>
  <r>
    <n v="12348.5"/>
    <x v="0"/>
    <x v="0"/>
    <s v="USD"/>
    <n v="1404359940"/>
    <n v="1402580818"/>
    <b v="0"/>
    <n v="199"/>
    <b v="1"/>
    <s v="theater/plays"/>
    <n v="103"/>
    <n v="62"/>
    <x v="1"/>
    <s v="plays"/>
  </r>
  <r>
    <n v="2050"/>
    <x v="0"/>
    <x v="1"/>
    <s v="GBP"/>
    <n v="1433076298"/>
    <n v="1430052298"/>
    <b v="0"/>
    <n v="31"/>
    <b v="1"/>
    <s v="theater/plays"/>
    <n v="103"/>
    <n v="66"/>
    <x v="1"/>
    <s v="plays"/>
  </r>
  <r>
    <n v="2202"/>
    <x v="0"/>
    <x v="0"/>
    <s v="USD"/>
    <n v="1404190740"/>
    <n v="1401214581"/>
    <b v="0"/>
    <n v="30"/>
    <b v="1"/>
    <s v="theater/plays"/>
    <n v="110"/>
    <n v="73"/>
    <x v="1"/>
    <s v="plays"/>
  </r>
  <r>
    <n v="3383"/>
    <x v="0"/>
    <x v="0"/>
    <s v="USD"/>
    <n v="1475664834"/>
    <n v="1473850434"/>
    <b v="0"/>
    <n v="34"/>
    <b v="1"/>
    <s v="theater/plays"/>
    <n v="113"/>
    <n v="100"/>
    <x v="1"/>
    <s v="plays"/>
  </r>
  <r>
    <n v="1119"/>
    <x v="0"/>
    <x v="0"/>
    <s v="USD"/>
    <n v="1452872290"/>
    <n v="1452008290"/>
    <b v="0"/>
    <n v="18"/>
    <b v="1"/>
    <s v="theater/plays"/>
    <n v="112"/>
    <n v="62"/>
    <x v="1"/>
    <s v="plays"/>
  </r>
  <r>
    <n v="4176"/>
    <x v="0"/>
    <x v="0"/>
    <s v="USD"/>
    <n v="1402901940"/>
    <n v="1399998418"/>
    <b v="0"/>
    <n v="67"/>
    <b v="1"/>
    <s v="theater/plays"/>
    <n v="139"/>
    <n v="62"/>
    <x v="1"/>
    <s v="plays"/>
  </r>
  <r>
    <n v="3880"/>
    <x v="0"/>
    <x v="0"/>
    <s v="USD"/>
    <n v="1476931696"/>
    <n v="1474339696"/>
    <b v="0"/>
    <n v="66"/>
    <b v="1"/>
    <s v="theater/plays"/>
    <n v="111"/>
    <n v="59"/>
    <x v="1"/>
    <s v="plays"/>
  </r>
  <r>
    <n v="1043"/>
    <x v="0"/>
    <x v="0"/>
    <s v="USD"/>
    <n v="1441167586"/>
    <n v="1438575586"/>
    <b v="0"/>
    <n v="23"/>
    <b v="1"/>
    <s v="theater/plays"/>
    <n v="139"/>
    <n v="45"/>
    <x v="1"/>
    <s v="plays"/>
  </r>
  <r>
    <n v="5285"/>
    <x v="0"/>
    <x v="0"/>
    <s v="USD"/>
    <n v="1400533200"/>
    <n v="1398348859"/>
    <b v="0"/>
    <n v="126"/>
    <b v="1"/>
    <s v="theater/plays"/>
    <n v="106"/>
    <n v="42"/>
    <x v="1"/>
    <s v="plays"/>
  </r>
  <r>
    <n v="355"/>
    <x v="0"/>
    <x v="0"/>
    <s v="USD"/>
    <n v="1440820740"/>
    <n v="1439567660"/>
    <b v="0"/>
    <n v="6"/>
    <b v="1"/>
    <s v="theater/plays"/>
    <n v="101"/>
    <n v="59"/>
    <x v="1"/>
    <s v="plays"/>
  </r>
  <r>
    <n v="5012.25"/>
    <x v="0"/>
    <x v="0"/>
    <s v="USD"/>
    <n v="1403846055"/>
    <n v="1401254055"/>
    <b v="0"/>
    <n v="25"/>
    <b v="1"/>
    <s v="theater/plays"/>
    <n v="100"/>
    <n v="200"/>
    <x v="1"/>
    <s v="plays"/>
  </r>
  <r>
    <n v="3275"/>
    <x v="0"/>
    <x v="1"/>
    <s v="GBP"/>
    <n v="1407524004"/>
    <n v="1404932004"/>
    <b v="0"/>
    <n v="39"/>
    <b v="1"/>
    <s v="theater/plays"/>
    <n v="109"/>
    <n v="84"/>
    <x v="1"/>
    <s v="plays"/>
  </r>
  <r>
    <n v="3550"/>
    <x v="0"/>
    <x v="0"/>
    <s v="USD"/>
    <n v="1434925500"/>
    <n v="1432410639"/>
    <b v="0"/>
    <n v="62"/>
    <b v="1"/>
    <s v="theater/plays"/>
    <n v="118"/>
    <n v="57"/>
    <x v="1"/>
    <s v="plays"/>
  </r>
  <r>
    <n v="1800"/>
    <x v="0"/>
    <x v="0"/>
    <s v="USD"/>
    <n v="1417101683"/>
    <n v="1414506083"/>
    <b v="0"/>
    <n v="31"/>
    <b v="1"/>
    <s v="theater/plays"/>
    <n v="120"/>
    <n v="58"/>
    <x v="1"/>
    <s v="plays"/>
  </r>
  <r>
    <n v="51184"/>
    <x v="0"/>
    <x v="0"/>
    <s v="USD"/>
    <n v="1425272340"/>
    <n v="1421426929"/>
    <b v="0"/>
    <n v="274"/>
    <b v="1"/>
    <s v="theater/plays"/>
    <n v="128"/>
    <n v="187"/>
    <x v="1"/>
    <s v="plays"/>
  </r>
  <r>
    <n v="1260"/>
    <x v="0"/>
    <x v="0"/>
    <s v="USD"/>
    <n v="1411084800"/>
    <n v="1410304179"/>
    <b v="0"/>
    <n v="17"/>
    <b v="1"/>
    <s v="theater/plays"/>
    <n v="126"/>
    <n v="74"/>
    <x v="1"/>
    <s v="plays"/>
  </r>
  <r>
    <n v="430"/>
    <x v="0"/>
    <x v="1"/>
    <s v="GBP"/>
    <n v="1448922600"/>
    <n v="1446352529"/>
    <b v="0"/>
    <n v="14"/>
    <b v="1"/>
    <s v="theater/plays"/>
    <n v="129"/>
    <n v="31"/>
    <x v="1"/>
    <s v="plays"/>
  </r>
  <r>
    <n v="3760"/>
    <x v="0"/>
    <x v="0"/>
    <s v="USD"/>
    <n v="1465178400"/>
    <n v="1461985967"/>
    <b v="0"/>
    <n v="60"/>
    <b v="1"/>
    <s v="theater/plays"/>
    <n v="107"/>
    <n v="63"/>
    <x v="1"/>
    <s v="plays"/>
  </r>
  <r>
    <n v="4005"/>
    <x v="0"/>
    <x v="0"/>
    <s v="USD"/>
    <n v="1421009610"/>
    <n v="1419281610"/>
    <b v="0"/>
    <n v="33"/>
    <b v="1"/>
    <s v="theater/plays"/>
    <n v="100"/>
    <n v="121"/>
    <x v="1"/>
    <s v="plays"/>
  </r>
  <r>
    <n v="3100"/>
    <x v="0"/>
    <x v="1"/>
    <s v="GBP"/>
    <n v="1423838916"/>
    <n v="1418654916"/>
    <b v="0"/>
    <n v="78"/>
    <b v="1"/>
    <s v="theater/plays"/>
    <n v="155"/>
    <n v="40"/>
    <x v="1"/>
    <s v="plays"/>
  </r>
  <r>
    <n v="2160"/>
    <x v="0"/>
    <x v="1"/>
    <s v="GBP"/>
    <n v="1462878648"/>
    <n v="1461064248"/>
    <b v="0"/>
    <n v="30"/>
    <b v="1"/>
    <s v="theater/plays"/>
    <n v="108"/>
    <n v="72"/>
    <x v="1"/>
    <s v="plays"/>
  </r>
  <r>
    <n v="5526"/>
    <x v="0"/>
    <x v="0"/>
    <s v="USD"/>
    <n v="1456946487"/>
    <n v="1454354487"/>
    <b v="0"/>
    <n v="136"/>
    <b v="1"/>
    <s v="theater/plays"/>
    <n v="111"/>
    <n v="41"/>
    <x v="1"/>
    <s v="plays"/>
  </r>
  <r>
    <n v="2520"/>
    <x v="0"/>
    <x v="0"/>
    <s v="USD"/>
    <n v="1413383216"/>
    <n v="1410791216"/>
    <b v="0"/>
    <n v="40"/>
    <b v="1"/>
    <s v="theater/plays"/>
    <n v="101"/>
    <n v="63"/>
    <x v="1"/>
    <s v="plays"/>
  </r>
  <r>
    <n v="606"/>
    <x v="0"/>
    <x v="0"/>
    <s v="USD"/>
    <n v="1412092800"/>
    <n v="1409493800"/>
    <b v="0"/>
    <n v="18"/>
    <b v="1"/>
    <s v="theater/plays"/>
    <n v="121"/>
    <n v="34"/>
    <x v="1"/>
    <s v="plays"/>
  </r>
  <r>
    <n v="1505"/>
    <x v="0"/>
    <x v="1"/>
    <s v="GBP"/>
    <n v="1433422793"/>
    <n v="1430830793"/>
    <b v="0"/>
    <n v="39"/>
    <b v="1"/>
    <s v="theater/plays"/>
    <n v="100"/>
    <n v="39"/>
    <x v="1"/>
    <s v="plays"/>
  </r>
  <r>
    <n v="3275"/>
    <x v="0"/>
    <x v="1"/>
    <s v="GBP"/>
    <n v="1468191540"/>
    <n v="1464958484"/>
    <b v="0"/>
    <n v="21"/>
    <b v="1"/>
    <s v="theater/plays"/>
    <n v="109"/>
    <n v="156"/>
    <x v="1"/>
    <s v="plays"/>
  </r>
  <r>
    <n v="1296"/>
    <x v="0"/>
    <x v="0"/>
    <s v="USD"/>
    <n v="1471071540"/>
    <n v="1467720388"/>
    <b v="0"/>
    <n v="30"/>
    <b v="1"/>
    <s v="theater/plays"/>
    <n v="123"/>
    <n v="43"/>
    <x v="1"/>
    <s v="plays"/>
  </r>
  <r>
    <n v="409.01"/>
    <x v="0"/>
    <x v="1"/>
    <s v="GBP"/>
    <n v="1464712394"/>
    <n v="1459528394"/>
    <b v="0"/>
    <n v="27"/>
    <b v="1"/>
    <s v="theater/plays"/>
    <n v="136"/>
    <n v="15"/>
    <x v="1"/>
    <s v="plays"/>
  </r>
  <r>
    <n v="2925"/>
    <x v="0"/>
    <x v="0"/>
    <s v="USD"/>
    <n v="1403546400"/>
    <n v="1401714114"/>
    <b v="0"/>
    <n v="35"/>
    <b v="1"/>
    <s v="theater/plays"/>
    <n v="103"/>
    <n v="84"/>
    <x v="1"/>
    <s v="plays"/>
  </r>
  <r>
    <n v="1820"/>
    <x v="0"/>
    <x v="0"/>
    <s v="USD"/>
    <n v="1410558949"/>
    <n v="1409262949"/>
    <b v="0"/>
    <n v="13"/>
    <b v="1"/>
    <s v="theater/plays"/>
    <n v="121"/>
    <n v="140"/>
    <x v="1"/>
    <s v="plays"/>
  </r>
  <r>
    <n v="1860"/>
    <x v="0"/>
    <x v="0"/>
    <s v="USD"/>
    <n v="1469165160"/>
    <n v="1467335378"/>
    <b v="0"/>
    <n v="23"/>
    <b v="1"/>
    <s v="theater/plays"/>
    <n v="186"/>
    <n v="81"/>
    <x v="1"/>
    <s v="plays"/>
  </r>
  <r>
    <n v="2100"/>
    <x v="0"/>
    <x v="0"/>
    <s v="USD"/>
    <n v="1404444286"/>
    <n v="1403234686"/>
    <b v="0"/>
    <n v="39"/>
    <b v="1"/>
    <s v="theater/plays"/>
    <n v="300"/>
    <n v="54"/>
    <x v="1"/>
    <s v="plays"/>
  </r>
  <r>
    <n v="1082.5"/>
    <x v="0"/>
    <x v="1"/>
    <s v="GBP"/>
    <n v="1403715546"/>
    <n v="1401123546"/>
    <b v="0"/>
    <n v="35"/>
    <b v="1"/>
    <s v="theater/plays"/>
    <n v="108"/>
    <n v="31"/>
    <x v="1"/>
    <s v="plays"/>
  </r>
  <r>
    <n v="1835"/>
    <x v="0"/>
    <x v="0"/>
    <s v="USD"/>
    <n v="1428068988"/>
    <n v="1425908988"/>
    <b v="0"/>
    <n v="27"/>
    <b v="1"/>
    <s v="theater/plays"/>
    <n v="141"/>
    <n v="68"/>
    <x v="1"/>
    <s v="plays"/>
  </r>
  <r>
    <n v="570"/>
    <x v="0"/>
    <x v="0"/>
    <s v="USD"/>
    <n v="1402848000"/>
    <n v="1400606573"/>
    <b v="0"/>
    <n v="21"/>
    <b v="1"/>
    <s v="theater/plays"/>
    <n v="114"/>
    <n v="27"/>
    <x v="1"/>
    <s v="plays"/>
  </r>
  <r>
    <n v="11530"/>
    <x v="0"/>
    <x v="0"/>
    <s v="USD"/>
    <n v="1433055540"/>
    <n v="1431230867"/>
    <b v="0"/>
    <n v="104"/>
    <b v="1"/>
    <s v="theater/plays"/>
    <n v="154"/>
    <n v="111"/>
    <x v="1"/>
    <s v="plays"/>
  </r>
  <r>
    <n v="2030"/>
    <x v="0"/>
    <x v="0"/>
    <s v="USD"/>
    <n v="1465062166"/>
    <n v="1463334166"/>
    <b v="0"/>
    <n v="19"/>
    <b v="1"/>
    <s v="theater/plays"/>
    <n v="102"/>
    <n v="107"/>
    <x v="1"/>
    <s v="plays"/>
  </r>
  <r>
    <n v="10235"/>
    <x v="0"/>
    <x v="0"/>
    <s v="USD"/>
    <n v="1432612740"/>
    <n v="1429881667"/>
    <b v="0"/>
    <n v="97"/>
    <b v="1"/>
    <s v="theater/plays"/>
    <n v="102"/>
    <n v="106"/>
    <x v="1"/>
    <s v="plays"/>
  </r>
  <r>
    <n v="3590"/>
    <x v="0"/>
    <x v="1"/>
    <s v="GBP"/>
    <n v="1427806320"/>
    <n v="1422834819"/>
    <b v="0"/>
    <n v="27"/>
    <b v="1"/>
    <s v="theater/plays"/>
    <n v="103"/>
    <n v="133"/>
    <x v="1"/>
    <s v="plays"/>
  </r>
  <r>
    <n v="1246"/>
    <x v="0"/>
    <x v="0"/>
    <s v="USD"/>
    <n v="1453411109"/>
    <n v="1450819109"/>
    <b v="0"/>
    <n v="24"/>
    <b v="1"/>
    <s v="theater/plays"/>
    <n v="156"/>
    <n v="52"/>
    <x v="1"/>
    <s v="plays"/>
  </r>
  <r>
    <n v="4030"/>
    <x v="0"/>
    <x v="1"/>
    <s v="GBP"/>
    <n v="1431204449"/>
    <n v="1428526049"/>
    <b v="0"/>
    <n v="13"/>
    <b v="1"/>
    <s v="theater/plays"/>
    <n v="101"/>
    <n v="310"/>
    <x v="1"/>
    <s v="plays"/>
  </r>
  <r>
    <n v="1197"/>
    <x v="0"/>
    <x v="1"/>
    <s v="GBP"/>
    <n v="1425057075"/>
    <n v="1422465075"/>
    <b v="0"/>
    <n v="46"/>
    <b v="1"/>
    <s v="theater/plays"/>
    <n v="239"/>
    <n v="26"/>
    <x v="1"/>
    <s v="plays"/>
  </r>
  <r>
    <n v="420"/>
    <x v="0"/>
    <x v="1"/>
    <s v="GBP"/>
    <n v="1434994266"/>
    <n v="1432402266"/>
    <b v="0"/>
    <n v="4"/>
    <b v="1"/>
    <s v="theater/plays"/>
    <n v="210"/>
    <n v="105"/>
    <x v="1"/>
    <s v="plays"/>
  </r>
  <r>
    <n v="3449"/>
    <x v="0"/>
    <x v="0"/>
    <s v="USD"/>
    <n v="1435881006"/>
    <n v="1433980206"/>
    <b v="0"/>
    <n v="40"/>
    <b v="1"/>
    <s v="theater/plays"/>
    <n v="105"/>
    <n v="86"/>
    <x v="1"/>
    <s v="plays"/>
  </r>
  <r>
    <n v="5040"/>
    <x v="0"/>
    <x v="0"/>
    <s v="USD"/>
    <n v="1415230084"/>
    <n v="1413412084"/>
    <b v="0"/>
    <n v="44"/>
    <b v="1"/>
    <s v="theater/plays"/>
    <n v="101"/>
    <n v="115"/>
    <x v="1"/>
    <s v="plays"/>
  </r>
  <r>
    <n v="1668"/>
    <x v="0"/>
    <x v="5"/>
    <s v="CAD"/>
    <n v="1455231540"/>
    <n v="1452614847"/>
    <b v="0"/>
    <n v="35"/>
    <b v="1"/>
    <s v="theater/plays"/>
    <n v="111"/>
    <n v="48"/>
    <x v="1"/>
    <s v="plays"/>
  </r>
  <r>
    <n v="4592"/>
    <x v="0"/>
    <x v="1"/>
    <s v="GBP"/>
    <n v="1417374262"/>
    <n v="1414778662"/>
    <b v="0"/>
    <n v="63"/>
    <b v="1"/>
    <s v="theater/plays"/>
    <n v="102"/>
    <n v="73"/>
    <x v="1"/>
    <s v="plays"/>
  </r>
  <r>
    <n v="4409.55"/>
    <x v="0"/>
    <x v="1"/>
    <s v="GBP"/>
    <n v="1462402800"/>
    <n v="1459856860"/>
    <b v="0"/>
    <n v="89"/>
    <b v="1"/>
    <s v="theater/plays"/>
    <n v="103"/>
    <n v="50"/>
    <x v="1"/>
    <s v="plays"/>
  </r>
  <r>
    <n v="381"/>
    <x v="0"/>
    <x v="1"/>
    <s v="GBP"/>
    <n v="1455831000"/>
    <n v="1454366467"/>
    <b v="0"/>
    <n v="15"/>
    <b v="1"/>
    <s v="theater/plays"/>
    <n v="127"/>
    <n v="25"/>
    <x v="1"/>
    <s v="plays"/>
  </r>
  <r>
    <n v="2879"/>
    <x v="0"/>
    <x v="0"/>
    <s v="USD"/>
    <n v="1461963600"/>
    <n v="1459567371"/>
    <b v="0"/>
    <n v="46"/>
    <b v="1"/>
    <s v="theater/plays"/>
    <n v="339"/>
    <n v="63"/>
    <x v="1"/>
    <s v="plays"/>
  </r>
  <r>
    <n v="2015"/>
    <x v="0"/>
    <x v="0"/>
    <s v="USD"/>
    <n v="1476939300"/>
    <n v="1474273294"/>
    <b v="0"/>
    <n v="33"/>
    <b v="1"/>
    <s v="theater/plays"/>
    <n v="101"/>
    <n v="61"/>
    <x v="1"/>
    <s v="plays"/>
  </r>
  <r>
    <n v="1862"/>
    <x v="2"/>
    <x v="0"/>
    <s v="USD"/>
    <n v="1439957176"/>
    <n v="1437365176"/>
    <b v="0"/>
    <n v="31"/>
    <b v="0"/>
    <s v="theater/plays"/>
    <n v="9"/>
    <n v="60"/>
    <x v="1"/>
    <s v="plays"/>
  </r>
  <r>
    <n v="362"/>
    <x v="2"/>
    <x v="0"/>
    <s v="USD"/>
    <n v="1427082912"/>
    <n v="1423198512"/>
    <b v="0"/>
    <n v="5"/>
    <b v="0"/>
    <s v="theater/plays"/>
    <n v="7"/>
    <n v="72"/>
    <x v="1"/>
    <s v="plays"/>
  </r>
  <r>
    <n v="100"/>
    <x v="2"/>
    <x v="0"/>
    <s v="USD"/>
    <n v="1439828159"/>
    <n v="1437236159"/>
    <b v="0"/>
    <n v="1"/>
    <b v="0"/>
    <s v="theater/plays"/>
    <n v="10"/>
    <n v="100"/>
    <x v="1"/>
    <s v="plays"/>
  </r>
  <r>
    <n v="620"/>
    <x v="2"/>
    <x v="0"/>
    <s v="USD"/>
    <n v="1420860180"/>
    <n v="1418234646"/>
    <b v="0"/>
    <n v="12"/>
    <b v="0"/>
    <s v="theater/plays"/>
    <n v="11"/>
    <n v="52"/>
    <x v="1"/>
    <s v="plays"/>
  </r>
  <r>
    <n v="131"/>
    <x v="2"/>
    <x v="9"/>
    <s v="EUR"/>
    <n v="1422100800"/>
    <n v="1416932133"/>
    <b v="0"/>
    <n v="4"/>
    <b v="0"/>
    <s v="theater/plays"/>
    <n v="15"/>
    <n v="33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28"/>
    <n v="61"/>
    <x v="1"/>
    <s v="plays"/>
  </r>
  <r>
    <n v="20"/>
    <x v="2"/>
    <x v="1"/>
    <s v="GBP"/>
    <n v="1432831089"/>
    <n v="1430239089"/>
    <b v="0"/>
    <n v="2"/>
    <b v="0"/>
    <s v="theater/plays"/>
    <n v="13"/>
    <n v="10"/>
    <x v="1"/>
    <s v="plays"/>
  </r>
  <r>
    <n v="10"/>
    <x v="2"/>
    <x v="1"/>
    <s v="GBP"/>
    <n v="1427133600"/>
    <n v="1423847093"/>
    <b v="0"/>
    <n v="1"/>
    <b v="0"/>
    <s v="theater/plays"/>
    <n v="1"/>
    <n v="10"/>
    <x v="1"/>
    <s v="plays"/>
  </r>
  <r>
    <n v="150"/>
    <x v="2"/>
    <x v="0"/>
    <s v="USD"/>
    <n v="1447311540"/>
    <n v="1445358903"/>
    <b v="0"/>
    <n v="4"/>
    <b v="0"/>
    <s v="theater/plays"/>
    <n v="21"/>
    <n v="38"/>
    <x v="1"/>
    <s v="plays"/>
  </r>
  <r>
    <n v="270"/>
    <x v="2"/>
    <x v="1"/>
    <s v="GBP"/>
    <n v="1405461600"/>
    <n v="1403562705"/>
    <b v="0"/>
    <n v="6"/>
    <b v="0"/>
    <s v="theater/plays"/>
    <n v="18"/>
    <n v="45"/>
    <x v="1"/>
    <s v="plays"/>
  </r>
  <r>
    <n v="805"/>
    <x v="2"/>
    <x v="1"/>
    <s v="GBP"/>
    <n v="1468752468"/>
    <n v="1467024468"/>
    <b v="0"/>
    <n v="8"/>
    <b v="0"/>
    <s v="theater/plays"/>
    <n v="20"/>
    <n v="101"/>
    <x v="1"/>
    <s v="plays"/>
  </r>
  <r>
    <n v="358"/>
    <x v="2"/>
    <x v="0"/>
    <s v="USD"/>
    <n v="1407808438"/>
    <n v="1405217355"/>
    <b v="0"/>
    <n v="14"/>
    <b v="0"/>
    <s v="theater/plays"/>
    <n v="18"/>
    <n v="26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10"/>
    <n v="10"/>
    <x v="1"/>
    <s v="plays"/>
  </r>
  <r>
    <n v="202"/>
    <x v="2"/>
    <x v="0"/>
    <s v="USD"/>
    <n v="1475918439"/>
    <n v="1473326439"/>
    <b v="0"/>
    <n v="1"/>
    <b v="0"/>
    <s v="theater/plays"/>
    <n v="2"/>
    <n v="202"/>
    <x v="1"/>
    <s v="plays"/>
  </r>
  <r>
    <n v="25"/>
    <x v="2"/>
    <x v="1"/>
    <s v="GBP"/>
    <n v="1436137140"/>
    <n v="1433833896"/>
    <b v="0"/>
    <n v="1"/>
    <b v="0"/>
    <s v="theater/plays"/>
    <n v="1"/>
    <n v="25"/>
    <x v="1"/>
    <s v="plays"/>
  </r>
  <r>
    <n v="5176"/>
    <x v="0"/>
    <x v="0"/>
    <s v="USD"/>
    <n v="1455602340"/>
    <n v="1453827436"/>
    <b v="0"/>
    <n v="52"/>
    <b v="1"/>
    <s v="theater/musical"/>
    <n v="104"/>
    <n v="100"/>
    <x v="1"/>
    <s v="musical"/>
  </r>
  <r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27"/>
    <x v="0"/>
    <x v="0"/>
    <s v="USD"/>
    <n v="1423555140"/>
    <n v="1421105608"/>
    <b v="0"/>
    <n v="28"/>
    <b v="1"/>
    <s v="theater/musical"/>
    <n v="100"/>
    <n v="215"/>
    <x v="1"/>
    <s v="musical"/>
  </r>
  <r>
    <n v="1326"/>
    <x v="0"/>
    <x v="0"/>
    <s v="USD"/>
    <n v="1459641073"/>
    <n v="1454460673"/>
    <b v="0"/>
    <n v="11"/>
    <b v="1"/>
    <s v="theater/musical"/>
    <n v="133"/>
    <n v="121"/>
    <x v="1"/>
    <s v="musical"/>
  </r>
  <r>
    <n v="565"/>
    <x v="0"/>
    <x v="1"/>
    <s v="GBP"/>
    <n v="1476651600"/>
    <n v="1473189335"/>
    <b v="0"/>
    <n v="15"/>
    <b v="1"/>
    <s v="theater/musical"/>
    <n v="113"/>
    <n v="38"/>
    <x v="1"/>
    <s v="musical"/>
  </r>
  <r>
    <n v="5167"/>
    <x v="0"/>
    <x v="0"/>
    <s v="USD"/>
    <n v="1433289600"/>
    <n v="1430768800"/>
    <b v="0"/>
    <n v="30"/>
    <b v="1"/>
    <s v="theater/musical"/>
    <n v="103"/>
    <n v="172"/>
    <x v="1"/>
    <s v="musical"/>
  </r>
  <r>
    <n v="3000"/>
    <x v="0"/>
    <x v="0"/>
    <s v="USD"/>
    <n v="1406350740"/>
    <n v="1403125737"/>
    <b v="0"/>
    <n v="27"/>
    <b v="1"/>
    <s v="theater/musical"/>
    <n v="120"/>
    <n v="111"/>
    <x v="1"/>
    <s v="musical"/>
  </r>
  <r>
    <n v="713"/>
    <x v="0"/>
    <x v="1"/>
    <s v="GBP"/>
    <n v="1460753307"/>
    <n v="1458161307"/>
    <b v="0"/>
    <n v="28"/>
    <b v="1"/>
    <s v="theater/musical"/>
    <n v="130"/>
    <n v="25"/>
    <x v="1"/>
    <s v="musical"/>
  </r>
  <r>
    <n v="4550"/>
    <x v="0"/>
    <x v="0"/>
    <s v="USD"/>
    <n v="1402515198"/>
    <n v="1399923198"/>
    <b v="0"/>
    <n v="17"/>
    <b v="1"/>
    <s v="theater/musical"/>
    <n v="101"/>
    <n v="268"/>
    <x v="1"/>
    <s v="musical"/>
  </r>
  <r>
    <n v="3798"/>
    <x v="0"/>
    <x v="0"/>
    <s v="USD"/>
    <n v="1417465515"/>
    <n v="1415737515"/>
    <b v="0"/>
    <n v="50"/>
    <b v="1"/>
    <s v="theater/musical"/>
    <n v="109"/>
    <n v="76"/>
    <x v="1"/>
    <s v="musical"/>
  </r>
  <r>
    <n v="1535"/>
    <x v="0"/>
    <x v="0"/>
    <s v="USD"/>
    <n v="1400475600"/>
    <n v="1397819938"/>
    <b v="0"/>
    <n v="26"/>
    <b v="1"/>
    <s v="theater/musical"/>
    <n v="102"/>
    <n v="59"/>
    <x v="1"/>
    <s v="musical"/>
  </r>
  <r>
    <n v="4409.7700000000004"/>
    <x v="0"/>
    <x v="0"/>
    <s v="USD"/>
    <n v="1440556553"/>
    <n v="1435372553"/>
    <b v="0"/>
    <n v="88"/>
    <b v="1"/>
    <s v="theater/musical"/>
    <n v="110"/>
    <n v="50"/>
    <x v="1"/>
    <s v="musical"/>
  </r>
  <r>
    <n v="5050.7700000000004"/>
    <x v="0"/>
    <x v="0"/>
    <s v="USD"/>
    <n v="1399293386"/>
    <n v="1397133386"/>
    <b v="0"/>
    <n v="91"/>
    <b v="1"/>
    <s v="theater/musical"/>
    <n v="101"/>
    <n v="56"/>
    <x v="1"/>
    <s v="musical"/>
  </r>
  <r>
    <n v="500"/>
    <x v="0"/>
    <x v="1"/>
    <s v="GBP"/>
    <n v="1439247600"/>
    <n v="1434625937"/>
    <b v="0"/>
    <n v="3"/>
    <b v="1"/>
    <s v="theater/musical"/>
    <n v="100"/>
    <n v="167"/>
    <x v="1"/>
    <s v="musical"/>
  </r>
  <r>
    <n v="1328"/>
    <x v="0"/>
    <x v="1"/>
    <s v="GBP"/>
    <n v="1438543889"/>
    <n v="1436383889"/>
    <b v="0"/>
    <n v="28"/>
    <b v="1"/>
    <s v="theater/musical"/>
    <n v="106"/>
    <n v="47"/>
    <x v="1"/>
    <s v="musical"/>
  </r>
  <r>
    <n v="5000"/>
    <x v="0"/>
    <x v="0"/>
    <s v="USD"/>
    <n v="1427907626"/>
    <n v="1425319226"/>
    <b v="0"/>
    <n v="77"/>
    <b v="1"/>
    <s v="theater/musical"/>
    <n v="100"/>
    <n v="65"/>
    <x v="1"/>
    <s v="musical"/>
  </r>
  <r>
    <n v="1500"/>
    <x v="0"/>
    <x v="0"/>
    <s v="USD"/>
    <n v="1464482160"/>
    <n v="1462824832"/>
    <b v="0"/>
    <n v="27"/>
    <b v="1"/>
    <s v="theater/musical"/>
    <n v="100"/>
    <n v="56"/>
    <x v="1"/>
    <s v="musical"/>
  </r>
  <r>
    <n v="7942"/>
    <x v="0"/>
    <x v="0"/>
    <s v="USD"/>
    <n v="1406745482"/>
    <n v="1404153482"/>
    <b v="0"/>
    <n v="107"/>
    <b v="1"/>
    <s v="theater/musical"/>
    <n v="113"/>
    <n v="74"/>
    <x v="1"/>
    <s v="musical"/>
  </r>
  <r>
    <n v="10265.01"/>
    <x v="0"/>
    <x v="0"/>
    <s v="USD"/>
    <n v="1404360045"/>
    <n v="1401336045"/>
    <b v="0"/>
    <n v="96"/>
    <b v="1"/>
    <s v="theater/musical"/>
    <n v="103"/>
    <n v="107"/>
    <x v="1"/>
    <s v="musical"/>
  </r>
  <r>
    <n v="2335"/>
    <x v="0"/>
    <x v="0"/>
    <s v="USD"/>
    <n v="1425185940"/>
    <n v="1423960097"/>
    <b v="0"/>
    <n v="56"/>
    <b v="1"/>
    <s v="theater/musical"/>
    <n v="117"/>
    <n v="42"/>
    <x v="1"/>
    <s v="musical"/>
  </r>
  <r>
    <n v="4306.1099999999997"/>
    <x v="0"/>
    <x v="0"/>
    <s v="USD"/>
    <n v="1402594090"/>
    <n v="1400002090"/>
    <b v="0"/>
    <n v="58"/>
    <b v="1"/>
    <s v="theater/musical"/>
    <n v="108"/>
    <n v="74"/>
    <x v="1"/>
    <s v="musical"/>
  </r>
  <r>
    <n v="1100"/>
    <x v="0"/>
    <x v="0"/>
    <s v="USD"/>
    <n v="1460730079"/>
    <n v="1458138079"/>
    <b v="0"/>
    <n v="15"/>
    <b v="1"/>
    <s v="theater/musical"/>
    <n v="100"/>
    <n v="73"/>
    <x v="1"/>
    <s v="musical"/>
  </r>
  <r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460"/>
    <x v="0"/>
    <x v="0"/>
    <s v="USD"/>
    <n v="1463529600"/>
    <n v="1462307652"/>
    <b v="0"/>
    <n v="38"/>
    <b v="1"/>
    <s v="theater/musical"/>
    <n v="146"/>
    <n v="38"/>
    <x v="1"/>
    <s v="musical"/>
  </r>
  <r>
    <n v="5510"/>
    <x v="0"/>
    <x v="0"/>
    <s v="USD"/>
    <n v="1480399200"/>
    <n v="1478616506"/>
    <b v="0"/>
    <n v="33"/>
    <b v="1"/>
    <s v="theater/musical"/>
    <n v="110"/>
    <n v="167"/>
    <x v="1"/>
    <s v="musical"/>
  </r>
  <r>
    <n v="5410"/>
    <x v="0"/>
    <x v="0"/>
    <s v="USD"/>
    <n v="1479175680"/>
    <n v="1476317247"/>
    <b v="0"/>
    <n v="57"/>
    <b v="1"/>
    <s v="theater/musical"/>
    <n v="108"/>
    <n v="95"/>
    <x v="1"/>
    <s v="musical"/>
  </r>
  <r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5"/>
    <x v="0"/>
    <x v="0"/>
    <s v="USD"/>
    <n v="1428552000"/>
    <n v="1426199843"/>
    <b v="0"/>
    <n v="14"/>
    <b v="1"/>
    <s v="theater/musical"/>
    <n v="100"/>
    <n v="143"/>
    <x v="1"/>
    <s v="musical"/>
  </r>
  <r>
    <n v="8537"/>
    <x v="0"/>
    <x v="0"/>
    <s v="USD"/>
    <n v="1406854800"/>
    <n v="1403599778"/>
    <b v="0"/>
    <n v="94"/>
    <b v="1"/>
    <s v="theater/musical"/>
    <n v="107"/>
    <n v="91"/>
    <x v="1"/>
    <s v="musical"/>
  </r>
  <r>
    <n v="2864"/>
    <x v="0"/>
    <x v="0"/>
    <s v="USD"/>
    <n v="1411790400"/>
    <n v="1409884821"/>
    <b v="0"/>
    <n v="59"/>
    <b v="1"/>
    <s v="theater/musical"/>
    <n v="143"/>
    <n v="49"/>
    <x v="1"/>
    <s v="musical"/>
  </r>
  <r>
    <n v="2521"/>
    <x v="0"/>
    <x v="0"/>
    <s v="USD"/>
    <n v="1423942780"/>
    <n v="1418758780"/>
    <b v="0"/>
    <n v="36"/>
    <b v="1"/>
    <s v="theater/musical"/>
    <n v="105"/>
    <n v="70"/>
    <x v="1"/>
    <s v="musical"/>
  </r>
  <r>
    <n v="15597"/>
    <x v="0"/>
    <x v="0"/>
    <s v="USD"/>
    <n v="1459010340"/>
    <n v="1456421940"/>
    <b v="0"/>
    <n v="115"/>
    <b v="1"/>
    <s v="theater/musical"/>
    <n v="104"/>
    <n v="136"/>
    <x v="1"/>
    <s v="musical"/>
  </r>
  <r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935"/>
    <x v="0"/>
    <x v="0"/>
    <s v="USD"/>
    <n v="1410210685"/>
    <n v="1408050685"/>
    <b v="0"/>
    <n v="52"/>
    <b v="1"/>
    <s v="theater/musical"/>
    <n v="110"/>
    <n v="95"/>
    <x v="1"/>
    <s v="musical"/>
  </r>
  <r>
    <n v="2035"/>
    <x v="0"/>
    <x v="1"/>
    <s v="GBP"/>
    <n v="1469401200"/>
    <n v="1466887297"/>
    <b v="0"/>
    <n v="27"/>
    <b v="1"/>
    <s v="theater/musical"/>
    <n v="102"/>
    <n v="75"/>
    <x v="1"/>
    <s v="musical"/>
  </r>
  <r>
    <n v="1547"/>
    <x v="0"/>
    <x v="0"/>
    <s v="USD"/>
    <n v="1458057600"/>
    <n v="1455938520"/>
    <b v="0"/>
    <n v="24"/>
    <b v="1"/>
    <s v="theater/musical"/>
    <n v="129"/>
    <n v="64"/>
    <x v="1"/>
    <s v="musical"/>
  </r>
  <r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015"/>
    <x v="0"/>
    <x v="1"/>
    <s v="GBP"/>
    <n v="1470132180"/>
    <n v="1467040769"/>
    <b v="0"/>
    <n v="30"/>
    <b v="1"/>
    <s v="theater/musical"/>
    <n v="151"/>
    <n v="101"/>
    <x v="1"/>
    <s v="musical"/>
  </r>
  <r>
    <n v="6658"/>
    <x v="0"/>
    <x v="0"/>
    <s v="USD"/>
    <n v="1464310475"/>
    <n v="1461718475"/>
    <b v="0"/>
    <n v="71"/>
    <b v="1"/>
    <s v="theater/musical"/>
    <n v="111"/>
    <n v="94"/>
    <x v="1"/>
    <s v="musical"/>
  </r>
  <r>
    <n v="351"/>
    <x v="0"/>
    <x v="0"/>
    <s v="USD"/>
    <n v="1436587140"/>
    <n v="1434113406"/>
    <b v="0"/>
    <n v="10"/>
    <b v="1"/>
    <s v="theater/musical"/>
    <n v="100"/>
    <n v="35"/>
    <x v="1"/>
    <s v="musical"/>
  </r>
  <r>
    <n v="500"/>
    <x v="2"/>
    <x v="0"/>
    <s v="USD"/>
    <n v="1450887480"/>
    <n v="1448469719"/>
    <b v="0"/>
    <n v="1"/>
    <b v="0"/>
    <s v="theater/musical"/>
    <n v="1"/>
    <n v="500"/>
    <x v="1"/>
    <s v="musical"/>
  </r>
  <r>
    <n v="116"/>
    <x v="2"/>
    <x v="1"/>
    <s v="GBP"/>
    <n v="1434395418"/>
    <n v="1431630618"/>
    <b v="0"/>
    <n v="4"/>
    <b v="0"/>
    <s v="theater/musical"/>
    <n v="3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0"/>
    <n v="18"/>
    <x v="1"/>
    <s v="musical"/>
  </r>
  <r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50"/>
    <x v="2"/>
    <x v="1"/>
    <s v="GBP"/>
    <n v="1433685354"/>
    <n v="1431093354"/>
    <b v="0"/>
    <n v="1"/>
    <b v="0"/>
    <s v="theater/musical"/>
    <n v="1"/>
    <n v="50"/>
    <x v="1"/>
    <s v="musical"/>
  </r>
  <r>
    <n v="10"/>
    <x v="2"/>
    <x v="1"/>
    <s v="GBP"/>
    <n v="1440801000"/>
    <n v="1437042490"/>
    <b v="0"/>
    <n v="2"/>
    <b v="0"/>
    <s v="theater/musical"/>
    <n v="2"/>
    <n v="5"/>
    <x v="1"/>
    <s v="musical"/>
  </r>
  <r>
    <n v="1"/>
    <x v="2"/>
    <x v="0"/>
    <s v="USD"/>
    <n v="1484354556"/>
    <n v="1479170556"/>
    <b v="0"/>
    <n v="1"/>
    <b v="0"/>
    <s v="theater/musical"/>
    <n v="0"/>
    <n v="1"/>
    <x v="1"/>
    <s v="musical"/>
  </r>
  <r>
    <n v="5380"/>
    <x v="2"/>
    <x v="0"/>
    <s v="USD"/>
    <n v="1429564165"/>
    <n v="1426972165"/>
    <b v="0"/>
    <n v="37"/>
    <b v="0"/>
    <s v="theater/musical"/>
    <n v="90"/>
    <n v="145"/>
    <x v="1"/>
    <s v="musical"/>
  </r>
  <r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402"/>
    <x v="2"/>
    <x v="0"/>
    <s v="USD"/>
    <n v="1457734843"/>
    <n v="1455142843"/>
    <b v="0"/>
    <n v="4"/>
    <b v="0"/>
    <s v="theater/musical"/>
    <n v="4"/>
    <n v="101"/>
    <x v="1"/>
    <s v="musical"/>
  </r>
  <r>
    <n v="881"/>
    <x v="2"/>
    <x v="0"/>
    <s v="USD"/>
    <n v="1420952340"/>
    <n v="1418146883"/>
    <b v="0"/>
    <n v="16"/>
    <b v="0"/>
    <s v="theater/musical"/>
    <n v="4"/>
    <n v="55"/>
    <x v="1"/>
    <s v="musical"/>
  </r>
  <r>
    <n v="426"/>
    <x v="2"/>
    <x v="0"/>
    <s v="USD"/>
    <n v="1420215216"/>
    <n v="1417536816"/>
    <b v="0"/>
    <n v="9"/>
    <b v="0"/>
    <s v="theater/musical"/>
    <n v="9"/>
    <n v="47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20"/>
    <n v="59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0"/>
    <n v="2"/>
    <x v="1"/>
    <s v="musical"/>
  </r>
  <r>
    <n v="5"/>
    <x v="2"/>
    <x v="2"/>
    <s v="AUD"/>
    <n v="1404022381"/>
    <n v="1402294381"/>
    <b v="0"/>
    <n v="1"/>
    <b v="0"/>
    <s v="theater/musical"/>
    <n v="0"/>
    <n v="5"/>
    <x v="1"/>
    <s v="musical"/>
  </r>
  <r>
    <n v="455"/>
    <x v="2"/>
    <x v="0"/>
    <s v="USD"/>
    <n v="1428097739"/>
    <n v="1427492939"/>
    <b v="0"/>
    <n v="9"/>
    <b v="0"/>
    <s v="theater/musical"/>
    <n v="30"/>
    <n v="51"/>
    <x v="1"/>
    <s v="musical"/>
  </r>
  <r>
    <n v="1000"/>
    <x v="0"/>
    <x v="1"/>
    <s v="GBP"/>
    <n v="1429955619"/>
    <n v="1424775219"/>
    <b v="0"/>
    <n v="24"/>
    <b v="1"/>
    <s v="theater/plays"/>
    <n v="100"/>
    <n v="42"/>
    <x v="1"/>
    <s v="plays"/>
  </r>
  <r>
    <n v="2025"/>
    <x v="0"/>
    <x v="1"/>
    <s v="GBP"/>
    <n v="1406761200"/>
    <n v="1402403907"/>
    <b v="0"/>
    <n v="38"/>
    <b v="1"/>
    <s v="theater/plays"/>
    <n v="101"/>
    <n v="53"/>
    <x v="1"/>
    <s v="plays"/>
  </r>
  <r>
    <n v="1826"/>
    <x v="0"/>
    <x v="0"/>
    <s v="USD"/>
    <n v="1426965758"/>
    <n v="1424377358"/>
    <b v="0"/>
    <n v="26"/>
    <b v="1"/>
    <s v="theater/plays"/>
    <n v="122"/>
    <n v="70"/>
    <x v="1"/>
    <s v="plays"/>
  </r>
  <r>
    <n v="825"/>
    <x v="0"/>
    <x v="1"/>
    <s v="GBP"/>
    <n v="1464692400"/>
    <n v="1461769373"/>
    <b v="0"/>
    <n v="19"/>
    <b v="1"/>
    <s v="theater/plays"/>
    <n v="330"/>
    <n v="43"/>
    <x v="1"/>
    <s v="plays"/>
  </r>
  <r>
    <n v="2191"/>
    <x v="0"/>
    <x v="5"/>
    <s v="CAD"/>
    <n v="1433131140"/>
    <n v="1429120908"/>
    <b v="0"/>
    <n v="11"/>
    <b v="1"/>
    <s v="theater/plays"/>
    <n v="110"/>
    <n v="199"/>
    <x v="1"/>
    <s v="plays"/>
  </r>
  <r>
    <n v="2119.9899999999998"/>
    <x v="0"/>
    <x v="0"/>
    <s v="USD"/>
    <n v="1465940580"/>
    <n v="1462603021"/>
    <b v="0"/>
    <n v="27"/>
    <b v="1"/>
    <s v="theater/plays"/>
    <n v="101"/>
    <n v="79"/>
    <x v="1"/>
    <s v="plays"/>
  </r>
  <r>
    <n v="2102"/>
    <x v="0"/>
    <x v="0"/>
    <s v="USD"/>
    <n v="1427860740"/>
    <n v="1424727712"/>
    <b v="0"/>
    <n v="34"/>
    <b v="1"/>
    <s v="theater/plays"/>
    <n v="140"/>
    <n v="62"/>
    <x v="1"/>
    <s v="plays"/>
  </r>
  <r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1788.57"/>
    <x v="0"/>
    <x v="0"/>
    <s v="USD"/>
    <n v="1405614823"/>
    <n v="1403022823"/>
    <b v="0"/>
    <n v="37"/>
    <b v="1"/>
    <s v="theater/plays"/>
    <n v="119"/>
    <n v="48"/>
    <x v="1"/>
    <s v="plays"/>
  </r>
  <r>
    <n v="2145"/>
    <x v="0"/>
    <x v="0"/>
    <s v="USD"/>
    <n v="1445659140"/>
    <n v="1444236216"/>
    <b v="0"/>
    <n v="20"/>
    <b v="1"/>
    <s v="theater/plays"/>
    <n v="107"/>
    <n v="107"/>
    <x v="1"/>
    <s v="plays"/>
  </r>
  <r>
    <n v="570"/>
    <x v="0"/>
    <x v="0"/>
    <s v="USD"/>
    <n v="1426187582"/>
    <n v="1423599182"/>
    <b v="0"/>
    <n v="10"/>
    <b v="1"/>
    <s v="theater/plays"/>
    <n v="228"/>
    <n v="57"/>
    <x v="1"/>
    <s v="plays"/>
  </r>
  <r>
    <n v="1064"/>
    <x v="0"/>
    <x v="0"/>
    <s v="USD"/>
    <n v="1437166920"/>
    <n v="1435554104"/>
    <b v="0"/>
    <n v="26"/>
    <b v="1"/>
    <s v="theater/plays"/>
    <n v="106"/>
    <n v="41"/>
    <x v="1"/>
    <s v="plays"/>
  </r>
  <r>
    <n v="430"/>
    <x v="0"/>
    <x v="1"/>
    <s v="GBP"/>
    <n v="1436110717"/>
    <n v="1433518717"/>
    <b v="0"/>
    <n v="20"/>
    <b v="1"/>
    <s v="theater/plays"/>
    <n v="143"/>
    <n v="22"/>
    <x v="1"/>
    <s v="plays"/>
  </r>
  <r>
    <n v="3659"/>
    <x v="0"/>
    <x v="0"/>
    <s v="USD"/>
    <n v="1451881207"/>
    <n v="1449116407"/>
    <b v="0"/>
    <n v="46"/>
    <b v="1"/>
    <s v="theater/plays"/>
    <n v="105"/>
    <n v="80"/>
    <x v="1"/>
    <s v="plays"/>
  </r>
  <r>
    <n v="5501"/>
    <x v="0"/>
    <x v="12"/>
    <s v="EUR"/>
    <n v="1453244340"/>
    <n v="1448136417"/>
    <b v="0"/>
    <n v="76"/>
    <b v="1"/>
    <s v="theater/plays"/>
    <n v="110"/>
    <n v="72"/>
    <x v="1"/>
    <s v="plays"/>
  </r>
  <r>
    <n v="2650"/>
    <x v="0"/>
    <x v="0"/>
    <s v="USD"/>
    <n v="1437364740"/>
    <n v="1434405044"/>
    <b v="0"/>
    <n v="41"/>
    <b v="1"/>
    <s v="theater/plays"/>
    <n v="106"/>
    <n v="65"/>
    <x v="1"/>
    <s v="plays"/>
  </r>
  <r>
    <n v="270"/>
    <x v="0"/>
    <x v="1"/>
    <s v="GBP"/>
    <n v="1470058860"/>
    <n v="1469026903"/>
    <b v="0"/>
    <n v="7"/>
    <b v="1"/>
    <s v="theater/plays"/>
    <n v="108"/>
    <n v="39"/>
    <x v="1"/>
    <s v="plays"/>
  </r>
  <r>
    <n v="5271"/>
    <x v="0"/>
    <x v="0"/>
    <s v="USD"/>
    <n v="1434505214"/>
    <n v="1432690814"/>
    <b v="0"/>
    <n v="49"/>
    <b v="1"/>
    <s v="theater/plays"/>
    <n v="105"/>
    <n v="108"/>
    <x v="1"/>
    <s v="plays"/>
  </r>
  <r>
    <n v="715"/>
    <x v="0"/>
    <x v="1"/>
    <s v="GBP"/>
    <n v="1430993394"/>
    <n v="1428401394"/>
    <b v="0"/>
    <n v="26"/>
    <b v="1"/>
    <s v="theater/plays"/>
    <n v="119"/>
    <n v="28"/>
    <x v="1"/>
    <s v="plays"/>
  </r>
  <r>
    <n v="4580"/>
    <x v="0"/>
    <x v="1"/>
    <s v="GBP"/>
    <n v="1427414400"/>
    <n v="1422656201"/>
    <b v="0"/>
    <n v="65"/>
    <b v="1"/>
    <s v="theater/plays"/>
    <n v="153"/>
    <n v="70"/>
    <x v="1"/>
    <s v="plays"/>
  </r>
  <r>
    <n v="5000"/>
    <x v="0"/>
    <x v="0"/>
    <s v="USD"/>
    <n v="1420033187"/>
    <n v="1414845587"/>
    <b v="0"/>
    <n v="28"/>
    <b v="1"/>
    <s v="theater/plays"/>
    <n v="100"/>
    <n v="179"/>
    <x v="1"/>
    <s v="plays"/>
  </r>
  <r>
    <n v="501"/>
    <x v="0"/>
    <x v="0"/>
    <s v="USD"/>
    <n v="1472676371"/>
    <n v="1470948371"/>
    <b v="0"/>
    <n v="8"/>
    <b v="1"/>
    <s v="theater/plays"/>
    <n v="100"/>
    <n v="63"/>
    <x v="1"/>
    <s v="plays"/>
  </r>
  <r>
    <n v="225"/>
    <x v="0"/>
    <x v="0"/>
    <s v="USD"/>
    <n v="1464371211"/>
    <n v="1463161611"/>
    <b v="0"/>
    <n v="3"/>
    <b v="1"/>
    <s v="theater/plays"/>
    <n v="225"/>
    <n v="75"/>
    <x v="1"/>
    <s v="plays"/>
  </r>
  <r>
    <n v="530.11"/>
    <x v="0"/>
    <x v="0"/>
    <s v="USD"/>
    <n v="1415222545"/>
    <n v="1413404545"/>
    <b v="0"/>
    <n v="9"/>
    <b v="1"/>
    <s v="theater/plays"/>
    <n v="106"/>
    <n v="59"/>
    <x v="1"/>
    <s v="plays"/>
  </r>
  <r>
    <n v="1256"/>
    <x v="0"/>
    <x v="0"/>
    <s v="USD"/>
    <n v="1455936335"/>
    <n v="1452048335"/>
    <b v="0"/>
    <n v="9"/>
    <b v="1"/>
    <s v="theater/plays"/>
    <n v="105"/>
    <n v="140"/>
    <x v="1"/>
    <s v="plays"/>
  </r>
  <r>
    <n v="1400"/>
    <x v="0"/>
    <x v="5"/>
    <s v="CAD"/>
    <n v="1417460940"/>
    <n v="1416516972"/>
    <b v="0"/>
    <n v="20"/>
    <b v="1"/>
    <s v="theater/plays"/>
    <n v="117"/>
    <n v="70"/>
    <x v="1"/>
    <s v="plays"/>
  </r>
  <r>
    <n v="3271"/>
    <x v="0"/>
    <x v="1"/>
    <s v="GBP"/>
    <n v="1434624067"/>
    <n v="1432032067"/>
    <b v="0"/>
    <n v="57"/>
    <b v="1"/>
    <s v="theater/plays"/>
    <n v="109"/>
    <n v="57"/>
    <x v="1"/>
    <s v="plays"/>
  </r>
  <r>
    <n v="320"/>
    <x v="0"/>
    <x v="1"/>
    <s v="GBP"/>
    <n v="1461278208"/>
    <n v="1459463808"/>
    <b v="0"/>
    <n v="8"/>
    <b v="1"/>
    <s v="theater/plays"/>
    <n v="160"/>
    <n v="40"/>
    <x v="1"/>
    <s v="plays"/>
  </r>
  <r>
    <n v="900"/>
    <x v="0"/>
    <x v="0"/>
    <s v="USD"/>
    <n v="1470197340"/>
    <n v="1467497652"/>
    <b v="0"/>
    <n v="14"/>
    <b v="1"/>
    <s v="theater/plays"/>
    <n v="113"/>
    <n v="64"/>
    <x v="1"/>
    <s v="plays"/>
  </r>
  <r>
    <n v="2042"/>
    <x v="0"/>
    <x v="1"/>
    <s v="GBP"/>
    <n v="1435947758"/>
    <n v="1432837358"/>
    <b v="0"/>
    <n v="17"/>
    <b v="1"/>
    <s v="theater/plays"/>
    <n v="102"/>
    <n v="120"/>
    <x v="1"/>
    <s v="plays"/>
  </r>
  <r>
    <n v="100824"/>
    <x v="0"/>
    <x v="11"/>
    <s v="SEK"/>
    <n v="1432314209"/>
    <n v="1429722209"/>
    <b v="0"/>
    <n v="100"/>
    <b v="1"/>
    <s v="theater/plays"/>
    <n v="101"/>
    <n v="1008"/>
    <x v="1"/>
    <s v="plays"/>
  </r>
  <r>
    <n v="2025"/>
    <x v="0"/>
    <x v="0"/>
    <s v="USD"/>
    <n v="1438226724"/>
    <n v="1433042724"/>
    <b v="0"/>
    <n v="32"/>
    <b v="1"/>
    <s v="theater/plays"/>
    <n v="101"/>
    <n v="63"/>
    <x v="1"/>
    <s v="plays"/>
  </r>
  <r>
    <n v="65"/>
    <x v="0"/>
    <x v="1"/>
    <s v="GBP"/>
    <n v="1459180229"/>
    <n v="1457023829"/>
    <b v="0"/>
    <n v="3"/>
    <b v="1"/>
    <s v="theater/plays"/>
    <n v="6500"/>
    <n v="22"/>
    <x v="1"/>
    <s v="plays"/>
  </r>
  <r>
    <n v="872"/>
    <x v="2"/>
    <x v="0"/>
    <s v="USD"/>
    <n v="1405882287"/>
    <n v="1400698287"/>
    <b v="1"/>
    <n v="34"/>
    <b v="0"/>
    <s v="theater/plays"/>
    <n v="9"/>
    <n v="26"/>
    <x v="1"/>
    <s v="plays"/>
  </r>
  <r>
    <n v="1097"/>
    <x v="2"/>
    <x v="1"/>
    <s v="GBP"/>
    <n v="1399809052"/>
    <n v="1397217052"/>
    <b v="1"/>
    <n v="23"/>
    <b v="0"/>
    <s v="theater/plays"/>
    <n v="22"/>
    <n v="48"/>
    <x v="1"/>
    <s v="plays"/>
  </r>
  <r>
    <n v="1065"/>
    <x v="2"/>
    <x v="0"/>
    <s v="USD"/>
    <n v="1401587064"/>
    <n v="1399427064"/>
    <b v="1"/>
    <n v="19"/>
    <b v="0"/>
    <s v="theater/plays"/>
    <n v="21"/>
    <n v="56"/>
    <x v="1"/>
    <s v="plays"/>
  </r>
  <r>
    <n v="4066"/>
    <x v="2"/>
    <x v="0"/>
    <s v="USD"/>
    <n v="1401778740"/>
    <n v="1399474134"/>
    <b v="1"/>
    <n v="50"/>
    <b v="0"/>
    <s v="theater/plays"/>
    <n v="41"/>
    <n v="81"/>
    <x v="1"/>
    <s v="plays"/>
  </r>
  <r>
    <n v="842"/>
    <x v="2"/>
    <x v="0"/>
    <s v="USD"/>
    <n v="1443711774"/>
    <n v="1441119774"/>
    <b v="1"/>
    <n v="12"/>
    <b v="0"/>
    <s v="theater/plays"/>
    <n v="2"/>
    <n v="70"/>
    <x v="1"/>
    <s v="plays"/>
  </r>
  <r>
    <n v="189"/>
    <x v="2"/>
    <x v="0"/>
    <s v="USD"/>
    <n v="1412405940"/>
    <n v="1409721542"/>
    <b v="1"/>
    <n v="8"/>
    <b v="0"/>
    <s v="theater/plays"/>
    <n v="3"/>
    <n v="24"/>
    <x v="1"/>
    <s v="plays"/>
  </r>
  <r>
    <n v="1697"/>
    <x v="2"/>
    <x v="0"/>
    <s v="USD"/>
    <n v="1437283391"/>
    <n v="1433395391"/>
    <b v="1"/>
    <n v="9"/>
    <b v="0"/>
    <s v="theater/plays"/>
    <n v="16"/>
    <n v="189"/>
    <x v="1"/>
    <s v="plays"/>
  </r>
  <r>
    <n v="2129"/>
    <x v="2"/>
    <x v="0"/>
    <s v="USD"/>
    <n v="1445196989"/>
    <n v="1442604989"/>
    <b v="1"/>
    <n v="43"/>
    <b v="0"/>
    <s v="theater/plays"/>
    <n v="16"/>
    <n v="50"/>
    <x v="1"/>
    <s v="plays"/>
  </r>
  <r>
    <n v="2113"/>
    <x v="2"/>
    <x v="12"/>
    <s v="EUR"/>
    <n v="1434047084"/>
    <n v="1431455084"/>
    <b v="1"/>
    <n v="28"/>
    <b v="0"/>
    <s v="theater/plays"/>
    <n v="7"/>
    <n v="75"/>
    <x v="1"/>
    <s v="plays"/>
  </r>
  <r>
    <n v="38"/>
    <x v="2"/>
    <x v="0"/>
    <s v="USD"/>
    <n v="1420081143"/>
    <n v="1417489143"/>
    <b v="1"/>
    <n v="4"/>
    <b v="0"/>
    <s v="theater/plays"/>
    <n v="4"/>
    <n v="10"/>
    <x v="1"/>
    <s v="plays"/>
  </r>
  <r>
    <n v="852"/>
    <x v="2"/>
    <x v="1"/>
    <s v="GBP"/>
    <n v="1437129179"/>
    <n v="1434537179"/>
    <b v="1"/>
    <n v="24"/>
    <b v="0"/>
    <s v="theater/plays"/>
    <n v="34"/>
    <n v="36"/>
    <x v="1"/>
    <s v="plays"/>
  </r>
  <r>
    <n v="20"/>
    <x v="2"/>
    <x v="0"/>
    <s v="USD"/>
    <n v="1427427276"/>
    <n v="1425270876"/>
    <b v="0"/>
    <n v="2"/>
    <b v="0"/>
    <s v="theater/plays"/>
    <n v="0"/>
    <n v="10"/>
    <x v="1"/>
    <s v="plays"/>
  </r>
  <r>
    <n v="26"/>
    <x v="2"/>
    <x v="0"/>
    <s v="USD"/>
    <n v="1409602178"/>
    <n v="1406578178"/>
    <b v="0"/>
    <n v="2"/>
    <b v="0"/>
    <s v="theater/plays"/>
    <n v="0"/>
    <n v="13"/>
    <x v="1"/>
    <s v="plays"/>
  </r>
  <r>
    <n v="1788"/>
    <x v="2"/>
    <x v="0"/>
    <s v="USD"/>
    <n v="1431206058"/>
    <n v="1428614058"/>
    <b v="0"/>
    <n v="20"/>
    <b v="0"/>
    <s v="theater/plays"/>
    <n v="16"/>
    <n v="89"/>
    <x v="1"/>
    <s v="plays"/>
  </r>
  <r>
    <n v="25"/>
    <x v="2"/>
    <x v="0"/>
    <s v="USD"/>
    <n v="1427408271"/>
    <n v="1424819871"/>
    <b v="0"/>
    <n v="1"/>
    <b v="0"/>
    <s v="theater/plays"/>
    <n v="3"/>
    <n v="25"/>
    <x v="1"/>
    <s v="plays"/>
  </r>
  <r>
    <n v="1"/>
    <x v="2"/>
    <x v="0"/>
    <s v="USD"/>
    <n v="1425833403"/>
    <n v="1423245003"/>
    <b v="0"/>
    <n v="1"/>
    <b v="0"/>
    <s v="theater/plays"/>
    <n v="0"/>
    <n v="1"/>
    <x v="1"/>
    <s v="plays"/>
  </r>
  <r>
    <n v="260"/>
    <x v="2"/>
    <x v="0"/>
    <s v="USD"/>
    <n v="1406913120"/>
    <n v="1404927690"/>
    <b v="0"/>
    <n v="4"/>
    <b v="0"/>
    <s v="theater/plays"/>
    <n v="5"/>
    <n v="65"/>
    <x v="1"/>
    <s v="plays"/>
  </r>
  <r>
    <n v="10"/>
    <x v="2"/>
    <x v="1"/>
    <s v="GBP"/>
    <n v="1432328400"/>
    <n v="1430734844"/>
    <b v="0"/>
    <n v="1"/>
    <b v="0"/>
    <s v="theater/plays"/>
    <n v="2"/>
    <n v="10"/>
    <x v="1"/>
    <s v="plays"/>
  </r>
  <r>
    <n v="1"/>
    <x v="2"/>
    <x v="0"/>
    <s v="USD"/>
    <n v="1403730000"/>
    <n v="1401485207"/>
    <b v="0"/>
    <n v="1"/>
    <b v="0"/>
    <s v="theater/plays"/>
    <n v="0"/>
    <n v="1"/>
    <x v="1"/>
    <s v="plays"/>
  </r>
  <r>
    <n v="1060"/>
    <x v="2"/>
    <x v="0"/>
    <s v="USD"/>
    <n v="1407858710"/>
    <n v="1405266710"/>
    <b v="0"/>
    <n v="13"/>
    <b v="0"/>
    <s v="theater/plays"/>
    <n v="18"/>
    <n v="82"/>
    <x v="1"/>
    <s v="plays"/>
  </r>
  <r>
    <n v="100"/>
    <x v="2"/>
    <x v="0"/>
    <s v="USD"/>
    <n v="1415828820"/>
    <n v="1412258977"/>
    <b v="0"/>
    <n v="1"/>
    <b v="0"/>
    <s v="theater/plays"/>
    <n v="5"/>
    <n v="100"/>
    <x v="1"/>
    <s v="plays"/>
  </r>
  <r>
    <n v="1"/>
    <x v="2"/>
    <x v="0"/>
    <s v="USD"/>
    <n v="1473699540"/>
    <n v="1472451356"/>
    <b v="0"/>
    <n v="1"/>
    <b v="0"/>
    <s v="theater/plays"/>
    <n v="0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"/>
    <n v="20"/>
    <x v="1"/>
    <s v="plays"/>
  </r>
  <r>
    <n v="650"/>
    <x v="2"/>
    <x v="5"/>
    <s v="CAD"/>
    <n v="1409376600"/>
    <n v="1405957098"/>
    <b v="0"/>
    <n v="14"/>
    <b v="0"/>
    <s v="theater/plays"/>
    <n v="27"/>
    <n v="46"/>
    <x v="1"/>
    <s v="plays"/>
  </r>
  <r>
    <n v="11"/>
    <x v="2"/>
    <x v="0"/>
    <s v="USD"/>
    <n v="1458703740"/>
    <n v="1454453021"/>
    <b v="0"/>
    <n v="2"/>
    <b v="0"/>
    <s v="theater/plays"/>
    <n v="1"/>
    <n v="6"/>
    <x v="1"/>
    <s v="plays"/>
  </r>
  <r>
    <n v="251"/>
    <x v="2"/>
    <x v="0"/>
    <s v="USD"/>
    <n v="1466278339"/>
    <n v="1463686339"/>
    <b v="0"/>
    <n v="5"/>
    <b v="0"/>
    <s v="theater/plays"/>
    <n v="13"/>
    <n v="50"/>
    <x v="1"/>
    <s v="plays"/>
  </r>
  <r>
    <n v="10"/>
    <x v="1"/>
    <x v="1"/>
    <s v="GBP"/>
    <n v="1410191405"/>
    <n v="1408031405"/>
    <b v="0"/>
    <n v="1"/>
    <b v="0"/>
    <s v="theater/musical"/>
    <n v="0"/>
    <n v="10"/>
    <x v="1"/>
    <s v="musical"/>
  </r>
  <r>
    <n v="452"/>
    <x v="1"/>
    <x v="0"/>
    <s v="USD"/>
    <n v="1426302660"/>
    <n v="1423761792"/>
    <b v="0"/>
    <n v="15"/>
    <b v="0"/>
    <s v="theater/musical"/>
    <n v="3"/>
    <n v="30"/>
    <x v="1"/>
    <s v="musical"/>
  </r>
  <r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40"/>
    <x v="1"/>
    <x v="0"/>
    <s v="USD"/>
    <n v="1490809450"/>
    <n v="1485629050"/>
    <b v="0"/>
    <n v="3"/>
    <b v="0"/>
    <s v="theater/musical"/>
    <n v="3"/>
    <n v="13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53"/>
    <n v="45"/>
    <x v="1"/>
    <s v="musical"/>
  </r>
  <r>
    <n v="1241"/>
    <x v="1"/>
    <x v="0"/>
    <s v="USD"/>
    <n v="1481213752"/>
    <n v="1478621752"/>
    <b v="0"/>
    <n v="14"/>
    <b v="0"/>
    <s v="theater/musical"/>
    <n v="5"/>
    <n v="89"/>
    <x v="1"/>
    <s v="musical"/>
  </r>
  <r>
    <n v="10"/>
    <x v="1"/>
    <x v="0"/>
    <s v="USD"/>
    <n v="1435636740"/>
    <n v="1433014746"/>
    <b v="0"/>
    <n v="1"/>
    <b v="0"/>
    <s v="theater/musical"/>
    <n v="0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13"/>
    <n v="58"/>
    <x v="1"/>
    <s v="musical"/>
  </r>
  <r>
    <n v="25"/>
    <x v="1"/>
    <x v="0"/>
    <s v="USD"/>
    <n v="1487550399"/>
    <n v="1484958399"/>
    <b v="0"/>
    <n v="1"/>
    <b v="0"/>
    <s v="theater/musical"/>
    <n v="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2"/>
    <n v="18"/>
    <x v="1"/>
    <s v="musical"/>
  </r>
  <r>
    <n v="542"/>
    <x v="2"/>
    <x v="1"/>
    <s v="GBP"/>
    <n v="1488114358"/>
    <n v="1485522358"/>
    <b v="0"/>
    <n v="14"/>
    <b v="0"/>
    <s v="theater/plays"/>
    <n v="27"/>
    <n v="39"/>
    <x v="1"/>
    <s v="plays"/>
  </r>
  <r>
    <n v="118"/>
    <x v="2"/>
    <x v="0"/>
    <s v="USD"/>
    <n v="1420413960"/>
    <n v="1417651630"/>
    <b v="0"/>
    <n v="9"/>
    <b v="0"/>
    <s v="theater/plays"/>
    <n v="1"/>
    <n v="13"/>
    <x v="1"/>
    <s v="plays"/>
  </r>
  <r>
    <n v="2524"/>
    <x v="2"/>
    <x v="0"/>
    <s v="USD"/>
    <n v="1439662344"/>
    <n v="1434478344"/>
    <b v="0"/>
    <n v="8"/>
    <b v="0"/>
    <s v="theater/plays"/>
    <n v="17"/>
    <n v="316"/>
    <x v="1"/>
    <s v="plays"/>
  </r>
  <r>
    <n v="260"/>
    <x v="2"/>
    <x v="0"/>
    <s v="USD"/>
    <n v="1427086740"/>
    <n v="1424488244"/>
    <b v="0"/>
    <n v="7"/>
    <b v="0"/>
    <s v="theater/plays"/>
    <n v="33"/>
    <n v="37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22"/>
    <n v="128"/>
    <x v="1"/>
    <s v="plays"/>
  </r>
  <r>
    <n v="520"/>
    <x v="2"/>
    <x v="0"/>
    <s v="USD"/>
    <n v="1481000340"/>
    <n v="1478386812"/>
    <b v="0"/>
    <n v="11"/>
    <b v="0"/>
    <s v="theater/plays"/>
    <n v="3"/>
    <n v="47"/>
    <x v="1"/>
    <s v="plays"/>
  </r>
  <r>
    <n v="50"/>
    <x v="2"/>
    <x v="0"/>
    <s v="USD"/>
    <n v="1425103218"/>
    <n v="1422424818"/>
    <b v="0"/>
    <n v="1"/>
    <b v="0"/>
    <s v="theater/plays"/>
    <n v="5"/>
    <n v="50"/>
    <x v="1"/>
    <s v="plays"/>
  </r>
  <r>
    <n v="170"/>
    <x v="2"/>
    <x v="0"/>
    <s v="USD"/>
    <n v="1402979778"/>
    <n v="1401770178"/>
    <b v="0"/>
    <n v="4"/>
    <b v="0"/>
    <s v="theater/plays"/>
    <n v="11"/>
    <n v="43"/>
    <x v="1"/>
    <s v="plays"/>
  </r>
  <r>
    <n v="440"/>
    <x v="2"/>
    <x v="4"/>
    <s v="NZD"/>
    <n v="1420750683"/>
    <n v="1418158683"/>
    <b v="0"/>
    <n v="10"/>
    <b v="0"/>
    <s v="theater/plays"/>
    <n v="18"/>
    <n v="44"/>
    <x v="1"/>
    <s v="plays"/>
  </r>
  <r>
    <n v="814"/>
    <x v="2"/>
    <x v="1"/>
    <s v="GBP"/>
    <n v="1439827200"/>
    <n v="1436355270"/>
    <b v="0"/>
    <n v="16"/>
    <b v="0"/>
    <s v="theater/plays"/>
    <n v="33"/>
    <n v="51"/>
    <x v="1"/>
    <s v="plays"/>
  </r>
  <r>
    <n v="125"/>
    <x v="2"/>
    <x v="0"/>
    <s v="USD"/>
    <n v="1407868561"/>
    <n v="1406140561"/>
    <b v="0"/>
    <n v="2"/>
    <b v="0"/>
    <s v="theater/plays"/>
    <n v="1"/>
    <n v="63"/>
    <x v="1"/>
    <s v="plays"/>
  </r>
  <r>
    <n v="135"/>
    <x v="2"/>
    <x v="0"/>
    <s v="USD"/>
    <n v="1433988791"/>
    <n v="1431396791"/>
    <b v="0"/>
    <n v="5"/>
    <b v="0"/>
    <s v="theater/plays"/>
    <n v="5"/>
    <n v="27"/>
    <x v="1"/>
    <s v="plays"/>
  </r>
  <r>
    <n v="25"/>
    <x v="2"/>
    <x v="0"/>
    <s v="USD"/>
    <n v="1450554599"/>
    <n v="1447098599"/>
    <b v="0"/>
    <n v="1"/>
    <b v="0"/>
    <s v="theater/plays"/>
    <n v="1"/>
    <n v="25"/>
    <x v="1"/>
    <s v="plays"/>
  </r>
  <r>
    <n v="1465"/>
    <x v="2"/>
    <x v="1"/>
    <s v="GBP"/>
    <n v="1479125642"/>
    <n v="1476962042"/>
    <b v="0"/>
    <n v="31"/>
    <b v="0"/>
    <s v="theater/plays"/>
    <n v="49"/>
    <n v="47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0"/>
    <n v="2"/>
    <x v="1"/>
    <s v="plays"/>
  </r>
  <r>
    <n v="173"/>
    <x v="2"/>
    <x v="1"/>
    <s v="GBP"/>
    <n v="1434063600"/>
    <n v="1430405903"/>
    <b v="0"/>
    <n v="7"/>
    <b v="0"/>
    <s v="theater/plays"/>
    <n v="12"/>
    <n v="25"/>
    <x v="1"/>
    <s v="plays"/>
  </r>
  <r>
    <n v="1010"/>
    <x v="2"/>
    <x v="1"/>
    <s v="GBP"/>
    <n v="1435325100"/>
    <n v="1432072893"/>
    <b v="0"/>
    <n v="16"/>
    <b v="0"/>
    <s v="theater/plays"/>
    <n v="67"/>
    <n v="63"/>
    <x v="1"/>
    <s v="plays"/>
  </r>
  <r>
    <n v="153"/>
    <x v="2"/>
    <x v="0"/>
    <s v="USD"/>
    <n v="1414354080"/>
    <n v="1411587606"/>
    <b v="0"/>
    <n v="4"/>
    <b v="0"/>
    <s v="theater/plays"/>
    <n v="15"/>
    <n v="38"/>
    <x v="1"/>
    <s v="plays"/>
  </r>
  <r>
    <n v="65"/>
    <x v="2"/>
    <x v="0"/>
    <s v="USD"/>
    <n v="1406603696"/>
    <n v="1405307696"/>
    <b v="0"/>
    <n v="4"/>
    <b v="0"/>
    <s v="theater/plays"/>
    <n v="9"/>
    <n v="16"/>
    <x v="1"/>
    <s v="plays"/>
  </r>
  <r>
    <n v="135"/>
    <x v="2"/>
    <x v="0"/>
    <s v="USD"/>
    <n v="1410424642"/>
    <n v="1407832642"/>
    <b v="0"/>
    <n v="4"/>
    <b v="0"/>
    <s v="theater/plays"/>
    <n v="0"/>
    <n v="34"/>
    <x v="1"/>
    <s v="plays"/>
  </r>
  <r>
    <n v="185"/>
    <x v="2"/>
    <x v="0"/>
    <s v="USD"/>
    <n v="1441649397"/>
    <n v="1439057397"/>
    <b v="0"/>
    <n v="3"/>
    <b v="0"/>
    <s v="theater/plays"/>
    <n v="3"/>
    <n v="62"/>
    <x v="1"/>
    <s v="plays"/>
  </r>
  <r>
    <n v="2993"/>
    <x v="2"/>
    <x v="0"/>
    <s v="USD"/>
    <n v="1417033777"/>
    <n v="1414438177"/>
    <b v="0"/>
    <n v="36"/>
    <b v="0"/>
    <s v="theater/plays"/>
    <n v="37"/>
    <n v="83"/>
    <x v="1"/>
    <s v="plays"/>
  </r>
  <r>
    <n v="1"/>
    <x v="2"/>
    <x v="0"/>
    <s v="USD"/>
    <n v="1429936500"/>
    <n v="1424759330"/>
    <b v="0"/>
    <n v="1"/>
    <b v="0"/>
    <s v="theater/plays"/>
    <n v="0"/>
    <n v="1"/>
    <x v="1"/>
    <s v="plays"/>
  </r>
  <r>
    <n v="1000"/>
    <x v="2"/>
    <x v="0"/>
    <s v="USD"/>
    <n v="1448863449"/>
    <n v="1446267849"/>
    <b v="0"/>
    <n v="7"/>
    <b v="0"/>
    <s v="theater/plays"/>
    <n v="10"/>
    <n v="143"/>
    <x v="1"/>
    <s v="plays"/>
  </r>
  <r>
    <n v="909"/>
    <x v="2"/>
    <x v="1"/>
    <s v="GBP"/>
    <n v="1431298740"/>
    <n v="1429558756"/>
    <b v="0"/>
    <n v="27"/>
    <b v="0"/>
    <s v="theater/plays"/>
    <n v="36"/>
    <n v="34"/>
    <x v="1"/>
    <s v="plays"/>
  </r>
  <r>
    <n v="5"/>
    <x v="2"/>
    <x v="1"/>
    <s v="GBP"/>
    <n v="1464824309"/>
    <n v="1462232309"/>
    <b v="0"/>
    <n v="1"/>
    <b v="0"/>
    <s v="theater/plays"/>
    <n v="0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0"/>
    <n v="10"/>
    <x v="1"/>
    <s v="plays"/>
  </r>
  <r>
    <n v="120"/>
    <x v="2"/>
    <x v="1"/>
    <s v="GBP"/>
    <n v="1407168000"/>
    <n v="1406131023"/>
    <b v="0"/>
    <n v="3"/>
    <b v="0"/>
    <s v="theater/plays"/>
    <n v="0"/>
    <n v="40"/>
    <x v="1"/>
    <s v="plays"/>
  </r>
  <r>
    <n v="90"/>
    <x v="2"/>
    <x v="1"/>
    <s v="GBP"/>
    <n v="1453075200"/>
    <n v="1450628773"/>
    <b v="0"/>
    <n v="3"/>
    <b v="0"/>
    <s v="theater/plays"/>
    <n v="2"/>
    <n v="30"/>
    <x v="1"/>
    <s v="plays"/>
  </r>
  <r>
    <n v="135"/>
    <x v="2"/>
    <x v="1"/>
    <s v="GBP"/>
    <n v="1479032260"/>
    <n v="1476436660"/>
    <b v="0"/>
    <n v="3"/>
    <b v="0"/>
    <s v="theater/plays"/>
    <n v="5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"/>
    <n v="10"/>
    <x v="1"/>
    <s v="plays"/>
  </r>
  <r>
    <n v="1384"/>
    <x v="2"/>
    <x v="1"/>
    <s v="GBP"/>
    <n v="1428622271"/>
    <n v="1426203071"/>
    <b v="0"/>
    <n v="17"/>
    <b v="0"/>
    <s v="theater/plays"/>
    <n v="12"/>
    <n v="81"/>
    <x v="1"/>
    <s v="plays"/>
  </r>
  <r>
    <n v="2290"/>
    <x v="2"/>
    <x v="0"/>
    <s v="USD"/>
    <n v="1403823722"/>
    <n v="1401231722"/>
    <b v="0"/>
    <n v="40"/>
    <b v="0"/>
    <s v="theater/plays"/>
    <n v="15"/>
    <n v="57"/>
    <x v="1"/>
    <s v="plays"/>
  </r>
  <r>
    <n v="15"/>
    <x v="2"/>
    <x v="0"/>
    <s v="USD"/>
    <n v="1406753639"/>
    <n v="1404161639"/>
    <b v="0"/>
    <n v="3"/>
    <b v="0"/>
    <s v="theater/plays"/>
    <n v="10"/>
    <n v="5"/>
    <x v="1"/>
    <s v="plays"/>
  </r>
  <r>
    <n v="15"/>
    <x v="2"/>
    <x v="2"/>
    <s v="AUD"/>
    <n v="1419645748"/>
    <n v="1417053748"/>
    <b v="0"/>
    <n v="1"/>
    <b v="0"/>
    <s v="theater/plays"/>
    <n v="0"/>
    <n v="15"/>
    <x v="1"/>
    <s v="plays"/>
  </r>
  <r>
    <n v="25"/>
    <x v="2"/>
    <x v="1"/>
    <s v="GBP"/>
    <n v="1407565504"/>
    <n v="1404973504"/>
    <b v="0"/>
    <n v="2"/>
    <b v="0"/>
    <s v="theater/plays"/>
    <n v="1"/>
    <n v="13"/>
    <x v="1"/>
    <s v="plays"/>
  </r>
  <r>
    <n v="651"/>
    <x v="2"/>
    <x v="0"/>
    <s v="USD"/>
    <n v="1444971540"/>
    <n v="1442593427"/>
    <b v="0"/>
    <n v="7"/>
    <b v="0"/>
    <s v="theater/plays"/>
    <n v="13"/>
    <n v="93"/>
    <x v="1"/>
    <s v="plays"/>
  </r>
  <r>
    <n v="453"/>
    <x v="2"/>
    <x v="0"/>
    <s v="USD"/>
    <n v="1474228265"/>
    <n v="1471636265"/>
    <b v="0"/>
    <n v="14"/>
    <b v="0"/>
    <s v="theater/plays"/>
    <n v="2"/>
    <n v="32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0"/>
    <n v="1"/>
    <x v="1"/>
    <s v="plays"/>
  </r>
  <r>
    <n v="1102"/>
    <x v="2"/>
    <x v="0"/>
    <s v="USD"/>
    <n v="1468716180"/>
    <n v="1466205262"/>
    <b v="0"/>
    <n v="12"/>
    <b v="0"/>
    <s v="theater/plays"/>
    <n v="16"/>
    <n v="92"/>
    <x v="1"/>
    <s v="plays"/>
  </r>
  <r>
    <n v="550"/>
    <x v="2"/>
    <x v="0"/>
    <s v="USD"/>
    <n v="1443704400"/>
    <n v="1439827639"/>
    <b v="0"/>
    <n v="12"/>
    <b v="0"/>
    <s v="theater/plays"/>
    <n v="11"/>
    <n v="46"/>
    <x v="1"/>
    <s v="plays"/>
  </r>
  <r>
    <n v="1315"/>
    <x v="2"/>
    <x v="1"/>
    <s v="GBP"/>
    <n v="1443973546"/>
    <n v="1438789546"/>
    <b v="0"/>
    <n v="23"/>
    <b v="0"/>
    <s v="theater/plays"/>
    <n v="44"/>
    <n v="57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86"/>
    <n v="249"/>
    <x v="1"/>
    <s v="plays"/>
  </r>
  <r>
    <n v="397"/>
    <x v="2"/>
    <x v="0"/>
    <s v="USD"/>
    <n v="1435441454"/>
    <n v="1432763054"/>
    <b v="0"/>
    <n v="5"/>
    <b v="0"/>
    <s v="theater/plays"/>
    <n v="12"/>
    <n v="79"/>
    <x v="1"/>
    <s v="plays"/>
  </r>
  <r>
    <n v="5"/>
    <x v="2"/>
    <x v="2"/>
    <s v="AUD"/>
    <n v="1412656200"/>
    <n v="1412328979"/>
    <b v="0"/>
    <n v="1"/>
    <b v="0"/>
    <s v="theater/plays"/>
    <n v="0"/>
    <n v="5"/>
    <x v="1"/>
    <s v="plays"/>
  </r>
  <r>
    <n v="11"/>
    <x v="2"/>
    <x v="0"/>
    <s v="USD"/>
    <n v="1420199351"/>
    <n v="1416311351"/>
    <b v="0"/>
    <n v="2"/>
    <b v="0"/>
    <s v="theater/plays"/>
    <n v="0"/>
    <n v="6"/>
    <x v="1"/>
    <s v="plays"/>
  </r>
  <r>
    <n v="50"/>
    <x v="2"/>
    <x v="0"/>
    <s v="USD"/>
    <n v="1416877200"/>
    <n v="1414505137"/>
    <b v="0"/>
    <n v="2"/>
    <b v="0"/>
    <s v="theater/plays"/>
    <n v="1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36"/>
    <n v="13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0"/>
    <n v="5"/>
    <x v="1"/>
    <s v="plays"/>
  </r>
  <r>
    <n v="195"/>
    <x v="2"/>
    <x v="0"/>
    <s v="USD"/>
    <n v="1425110400"/>
    <n v="1422388822"/>
    <b v="0"/>
    <n v="5"/>
    <b v="0"/>
    <s v="theater/plays"/>
    <n v="3"/>
    <n v="39"/>
    <x v="1"/>
    <s v="plays"/>
  </r>
  <r>
    <n v="101"/>
    <x v="2"/>
    <x v="0"/>
    <s v="USD"/>
    <n v="1475378744"/>
    <n v="1472786744"/>
    <b v="0"/>
    <n v="2"/>
    <b v="0"/>
    <s v="theater/plays"/>
    <n v="3"/>
    <n v="51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16"/>
    <n v="49"/>
    <x v="1"/>
    <s v="plays"/>
  </r>
  <r>
    <n v="25"/>
    <x v="2"/>
    <x v="0"/>
    <s v="USD"/>
    <n v="1460140500"/>
    <n v="1457628680"/>
    <b v="0"/>
    <n v="1"/>
    <b v="0"/>
    <s v="theater/plays"/>
    <n v="1"/>
    <n v="25"/>
    <x v="1"/>
    <s v="plays"/>
  </r>
  <r>
    <n v="1"/>
    <x v="2"/>
    <x v="17"/>
    <s v="EUR"/>
    <n v="1462301342"/>
    <n v="1457120942"/>
    <b v="0"/>
    <n v="1"/>
    <b v="0"/>
    <s v="theater/plays"/>
    <n v="0"/>
    <n v="1"/>
    <x v="1"/>
    <s v="plays"/>
  </r>
  <r>
    <n v="25"/>
    <x v="2"/>
    <x v="0"/>
    <s v="USD"/>
    <n v="1445885890"/>
    <n v="1440701890"/>
    <b v="0"/>
    <n v="1"/>
    <b v="0"/>
    <s v="theater/plays"/>
    <n v="0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24"/>
    <n v="53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0"/>
    <n v="7"/>
    <x v="1"/>
    <s v="plays"/>
  </r>
  <r>
    <n v="641"/>
    <x v="2"/>
    <x v="0"/>
    <s v="USD"/>
    <n v="1406988000"/>
    <n v="1403822912"/>
    <b v="0"/>
    <n v="16"/>
    <b v="0"/>
    <s v="theater/plays"/>
    <n v="32"/>
    <n v="40"/>
    <x v="1"/>
    <s v="plays"/>
  </r>
  <r>
    <n v="292"/>
    <x v="2"/>
    <x v="0"/>
    <s v="USD"/>
    <n v="1411930556"/>
    <n v="1409338556"/>
    <b v="0"/>
    <n v="12"/>
    <b v="0"/>
    <s v="theater/plays"/>
    <n v="24"/>
    <n v="24"/>
    <x v="1"/>
    <s v="plays"/>
  </r>
  <r>
    <n v="45"/>
    <x v="2"/>
    <x v="0"/>
    <s v="USD"/>
    <n v="1451852256"/>
    <n v="1449260256"/>
    <b v="0"/>
    <n v="4"/>
    <b v="0"/>
    <s v="theater/plays"/>
    <n v="2"/>
    <n v="11"/>
    <x v="1"/>
    <s v="plays"/>
  </r>
  <r>
    <n v="21"/>
    <x v="2"/>
    <x v="1"/>
    <s v="GBP"/>
    <n v="1399584210"/>
    <n v="1397683410"/>
    <b v="0"/>
    <n v="2"/>
    <b v="0"/>
    <s v="theater/plays"/>
    <n v="0"/>
    <n v="11"/>
    <x v="1"/>
    <s v="plays"/>
  </r>
  <r>
    <n v="45"/>
    <x v="2"/>
    <x v="1"/>
    <s v="GBP"/>
    <n v="1448722494"/>
    <n v="1446562494"/>
    <b v="0"/>
    <n v="3"/>
    <b v="0"/>
    <s v="theater/plays"/>
    <n v="3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"/>
    <n v="42"/>
    <x v="1"/>
    <s v="plays"/>
  </r>
  <r>
    <n v="285"/>
    <x v="2"/>
    <x v="0"/>
    <s v="USD"/>
    <n v="1460608780"/>
    <n v="1455428380"/>
    <b v="0"/>
    <n v="4"/>
    <b v="0"/>
    <s v="theater/plays"/>
    <n v="14"/>
    <n v="71"/>
    <x v="1"/>
    <s v="plays"/>
  </r>
  <r>
    <n v="45"/>
    <x v="2"/>
    <x v="0"/>
    <s v="USD"/>
    <n v="1406170740"/>
    <n v="1402506278"/>
    <b v="0"/>
    <n v="2"/>
    <b v="0"/>
    <s v="theater/plays"/>
    <n v="1"/>
    <n v="23"/>
    <x v="1"/>
    <s v="plays"/>
  </r>
  <r>
    <n v="410"/>
    <x v="2"/>
    <x v="0"/>
    <s v="USD"/>
    <n v="1488783507"/>
    <n v="1486191507"/>
    <b v="0"/>
    <n v="10"/>
    <b v="0"/>
    <s v="theater/plays"/>
    <n v="24"/>
    <n v="41"/>
    <x v="1"/>
    <s v="plays"/>
  </r>
  <r>
    <n v="527"/>
    <x v="2"/>
    <x v="0"/>
    <s v="USD"/>
    <n v="1463945673"/>
    <n v="1458761673"/>
    <b v="0"/>
    <n v="11"/>
    <b v="0"/>
    <s v="theater/plays"/>
    <n v="11"/>
    <n v="48"/>
    <x v="1"/>
    <s v="plays"/>
  </r>
  <r>
    <n v="211"/>
    <x v="2"/>
    <x v="0"/>
    <s v="USD"/>
    <n v="1472442900"/>
    <n v="1471638646"/>
    <b v="0"/>
    <n v="6"/>
    <b v="0"/>
    <s v="theater/plays"/>
    <n v="7"/>
    <n v="35"/>
    <x v="1"/>
    <s v="plays"/>
  </r>
  <r>
    <n v="11"/>
    <x v="2"/>
    <x v="0"/>
    <s v="USD"/>
    <n v="1460925811"/>
    <n v="1458333811"/>
    <b v="0"/>
    <n v="2"/>
    <b v="0"/>
    <s v="theater/plays"/>
    <n v="0"/>
    <n v="6"/>
    <x v="1"/>
    <s v="plays"/>
  </r>
  <r>
    <n v="136"/>
    <x v="2"/>
    <x v="0"/>
    <s v="USD"/>
    <n v="1405947126"/>
    <n v="1403355126"/>
    <b v="0"/>
    <n v="6"/>
    <b v="0"/>
    <s v="theater/plays"/>
    <n v="1"/>
    <n v="23"/>
    <x v="1"/>
    <s v="plays"/>
  </r>
  <r>
    <n v="211"/>
    <x v="2"/>
    <x v="0"/>
    <s v="USD"/>
    <n v="1423186634"/>
    <n v="1418002634"/>
    <b v="0"/>
    <n v="8"/>
    <b v="0"/>
    <s v="theater/plays"/>
    <n v="21"/>
    <n v="26"/>
    <x v="1"/>
    <s v="plays"/>
  </r>
  <r>
    <n v="3905"/>
    <x v="2"/>
    <x v="0"/>
    <s v="USD"/>
    <n v="1462766400"/>
    <n v="1460219110"/>
    <b v="0"/>
    <n v="37"/>
    <b v="0"/>
    <s v="theater/plays"/>
    <n v="78"/>
    <n v="106"/>
    <x v="1"/>
    <s v="plays"/>
  </r>
  <r>
    <n v="320"/>
    <x v="2"/>
    <x v="1"/>
    <s v="GBP"/>
    <n v="1464872848"/>
    <n v="1462280848"/>
    <b v="0"/>
    <n v="11"/>
    <b v="0"/>
    <s v="theater/plays"/>
    <n v="32"/>
    <n v="2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48"/>
    <n v="62"/>
    <x v="1"/>
    <s v="plays"/>
  </r>
  <r>
    <n v="1305"/>
    <x v="2"/>
    <x v="0"/>
    <s v="USD"/>
    <n v="1469213732"/>
    <n v="1466621732"/>
    <b v="0"/>
    <n v="6"/>
    <b v="0"/>
    <s v="theater/plays"/>
    <n v="1"/>
    <n v="218"/>
    <x v="1"/>
    <s v="plays"/>
  </r>
  <r>
    <n v="214"/>
    <x v="2"/>
    <x v="0"/>
    <s v="USD"/>
    <n v="1422717953"/>
    <n v="1417533953"/>
    <b v="0"/>
    <n v="8"/>
    <b v="0"/>
    <s v="theater/plays"/>
    <n v="11"/>
    <n v="27"/>
    <x v="1"/>
    <s v="plays"/>
  </r>
  <r>
    <n v="110"/>
    <x v="2"/>
    <x v="1"/>
    <s v="GBP"/>
    <n v="1427659200"/>
    <n v="1425678057"/>
    <b v="0"/>
    <n v="6"/>
    <b v="0"/>
    <s v="theater/plays"/>
    <n v="2"/>
    <n v="18"/>
    <x v="1"/>
    <s v="plays"/>
  </r>
  <r>
    <n v="450"/>
    <x v="2"/>
    <x v="0"/>
    <s v="USD"/>
    <n v="1404570147"/>
    <n v="1401978147"/>
    <b v="0"/>
    <n v="7"/>
    <b v="0"/>
    <s v="theater/plays"/>
    <n v="18"/>
    <n v="64"/>
    <x v="1"/>
    <s v="plays"/>
  </r>
  <r>
    <n v="1225"/>
    <x v="2"/>
    <x v="0"/>
    <s v="USD"/>
    <n v="1468729149"/>
    <n v="1463545149"/>
    <b v="0"/>
    <n v="7"/>
    <b v="0"/>
    <s v="theater/plays"/>
    <n v="4"/>
    <n v="175"/>
    <x v="1"/>
    <s v="plays"/>
  </r>
  <r>
    <n v="170"/>
    <x v="2"/>
    <x v="1"/>
    <s v="GBP"/>
    <n v="1436297180"/>
    <n v="1431113180"/>
    <b v="0"/>
    <n v="5"/>
    <b v="0"/>
    <s v="theater/plays"/>
    <n v="20"/>
    <n v="34"/>
    <x v="1"/>
    <s v="plays"/>
  </r>
  <r>
    <n v="3877"/>
    <x v="2"/>
    <x v="0"/>
    <s v="USD"/>
    <n v="1400569140"/>
    <n v="1397854356"/>
    <b v="0"/>
    <n v="46"/>
    <b v="0"/>
    <s v="theater/plays"/>
    <n v="35"/>
    <n v="84"/>
    <x v="1"/>
    <s v="plays"/>
  </r>
  <r>
    <n v="95"/>
    <x v="2"/>
    <x v="1"/>
    <s v="GBP"/>
    <n v="1415404800"/>
    <n v="1412809644"/>
    <b v="0"/>
    <n v="10"/>
    <b v="0"/>
    <s v="theater/plays"/>
    <n v="6"/>
    <n v="10"/>
    <x v="1"/>
    <s v="plays"/>
  </r>
  <r>
    <n v="641"/>
    <x v="2"/>
    <x v="0"/>
    <s v="USD"/>
    <n v="1456002300"/>
    <n v="1454173120"/>
    <b v="0"/>
    <n v="19"/>
    <b v="0"/>
    <s v="theater/plays"/>
    <n v="32"/>
    <n v="34"/>
    <x v="1"/>
    <s v="plays"/>
  </r>
  <r>
    <n v="488"/>
    <x v="2"/>
    <x v="1"/>
    <s v="GBP"/>
    <n v="1462539840"/>
    <n v="1460034594"/>
    <b v="0"/>
    <n v="13"/>
    <b v="0"/>
    <s v="theater/plays"/>
    <n v="10"/>
    <n v="38"/>
    <x v="1"/>
    <s v="plays"/>
  </r>
  <r>
    <n v="151"/>
    <x v="2"/>
    <x v="1"/>
    <s v="GBP"/>
    <n v="1400278290"/>
    <n v="1399414290"/>
    <b v="0"/>
    <n v="13"/>
    <b v="0"/>
    <s v="theater/plays"/>
    <n v="38"/>
    <n v="12"/>
    <x v="1"/>
    <s v="plays"/>
  </r>
  <r>
    <n v="32"/>
    <x v="2"/>
    <x v="0"/>
    <s v="USD"/>
    <n v="1440813413"/>
    <n v="1439517413"/>
    <b v="0"/>
    <n v="4"/>
    <b v="0"/>
    <s v="theater/plays"/>
    <n v="2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"/>
    <n v="23"/>
    <x v="1"/>
    <s v="plays"/>
  </r>
  <r>
    <n v="100"/>
    <x v="2"/>
    <x v="0"/>
    <s v="USD"/>
    <n v="1433086082"/>
    <n v="1430494082"/>
    <b v="0"/>
    <n v="1"/>
    <b v="0"/>
    <s v="theater/plays"/>
    <n v="20"/>
    <n v="100"/>
    <x v="1"/>
    <s v="plays"/>
  </r>
  <r>
    <n v="541"/>
    <x v="2"/>
    <x v="0"/>
    <s v="USD"/>
    <n v="1449876859"/>
    <n v="1444689259"/>
    <b v="0"/>
    <n v="9"/>
    <b v="0"/>
    <s v="theater/plays"/>
    <n v="5"/>
    <n v="60"/>
    <x v="1"/>
    <s v="plays"/>
  </r>
  <r>
    <n v="3"/>
    <x v="2"/>
    <x v="0"/>
    <s v="USD"/>
    <n v="1431549912"/>
    <n v="1428957912"/>
    <b v="0"/>
    <n v="1"/>
    <b v="0"/>
    <s v="theater/plays"/>
    <n v="0"/>
    <n v="3"/>
    <x v="1"/>
    <s v="plays"/>
  </r>
  <r>
    <n v="5"/>
    <x v="2"/>
    <x v="0"/>
    <s v="USD"/>
    <n v="1405761690"/>
    <n v="1403169690"/>
    <b v="0"/>
    <n v="1"/>
    <b v="0"/>
    <s v="theater/plays"/>
    <n v="0"/>
    <n v="5"/>
    <x v="1"/>
    <s v="plays"/>
  </r>
  <r>
    <n v="70"/>
    <x v="2"/>
    <x v="1"/>
    <s v="GBP"/>
    <n v="1423913220"/>
    <n v="1421339077"/>
    <b v="0"/>
    <n v="4"/>
    <b v="0"/>
    <s v="theater/plays"/>
    <n v="35"/>
    <n v="18"/>
    <x v="1"/>
    <s v="plays"/>
  </r>
  <r>
    <n v="497"/>
    <x v="2"/>
    <x v="0"/>
    <s v="USD"/>
    <n v="1416499440"/>
    <n v="1415341464"/>
    <b v="0"/>
    <n v="17"/>
    <b v="0"/>
    <s v="theater/plays"/>
    <n v="17"/>
    <n v="29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57"/>
    <n v="60"/>
    <x v="1"/>
    <s v="plays"/>
  </r>
  <r>
    <n v="1156"/>
    <x v="2"/>
    <x v="0"/>
    <s v="USD"/>
    <n v="1409514709"/>
    <n v="1406058798"/>
    <b v="0"/>
    <n v="14"/>
    <b v="0"/>
    <s v="theater/plays"/>
    <n v="17"/>
    <n v="83"/>
    <x v="1"/>
    <s v="plays"/>
  </r>
  <r>
    <n v="10"/>
    <x v="2"/>
    <x v="0"/>
    <s v="USD"/>
    <n v="1462631358"/>
    <n v="1457450958"/>
    <b v="0"/>
    <n v="1"/>
    <b v="0"/>
    <s v="theater/plays"/>
    <n v="0"/>
    <n v="10"/>
    <x v="1"/>
    <s v="plays"/>
  </r>
  <r>
    <n v="453"/>
    <x v="2"/>
    <x v="1"/>
    <s v="GBP"/>
    <n v="1488394800"/>
    <n v="1486681708"/>
    <b v="0"/>
    <n v="14"/>
    <b v="0"/>
    <s v="theater/plays"/>
    <n v="38"/>
    <n v="32"/>
    <x v="1"/>
    <s v="plays"/>
  </r>
  <r>
    <n v="23"/>
    <x v="2"/>
    <x v="0"/>
    <s v="USD"/>
    <n v="1411779761"/>
    <n v="1409187761"/>
    <b v="0"/>
    <n v="4"/>
    <b v="0"/>
    <s v="theater/plays"/>
    <n v="2"/>
    <n v="6"/>
    <x v="1"/>
    <s v="plays"/>
  </r>
  <r>
    <n v="201"/>
    <x v="2"/>
    <x v="0"/>
    <s v="USD"/>
    <n v="1424009147"/>
    <n v="1421417147"/>
    <b v="0"/>
    <n v="2"/>
    <b v="0"/>
    <s v="theater/plays"/>
    <n v="10"/>
    <n v="101"/>
    <x v="1"/>
    <s v="plays"/>
  </r>
  <r>
    <n v="1"/>
    <x v="2"/>
    <x v="0"/>
    <s v="USD"/>
    <n v="1412740457"/>
    <n v="1410148457"/>
    <b v="0"/>
    <n v="1"/>
    <b v="0"/>
    <s v="theater/plays"/>
    <n v="0"/>
    <n v="1"/>
    <x v="1"/>
    <s v="plays"/>
  </r>
  <r>
    <n v="40"/>
    <x v="2"/>
    <x v="0"/>
    <s v="USD"/>
    <n v="1413832985"/>
    <n v="1408648985"/>
    <b v="0"/>
    <n v="2"/>
    <b v="0"/>
    <s v="theater/plays"/>
    <n v="1"/>
    <n v="20"/>
    <x v="1"/>
    <s v="plays"/>
  </r>
  <r>
    <n v="2"/>
    <x v="2"/>
    <x v="0"/>
    <s v="USD"/>
    <n v="1455647587"/>
    <n v="1453487587"/>
    <b v="0"/>
    <n v="1"/>
    <b v="0"/>
    <s v="theater/plays"/>
    <n v="0"/>
    <n v="2"/>
    <x v="1"/>
    <s v="plays"/>
  </r>
  <r>
    <n v="5"/>
    <x v="2"/>
    <x v="0"/>
    <s v="USD"/>
    <n v="1409070480"/>
    <n v="1406572381"/>
    <b v="0"/>
    <n v="1"/>
    <b v="0"/>
    <s v="theater/plays"/>
    <n v="0"/>
    <n v="5"/>
    <x v="1"/>
    <s v="plays"/>
  </r>
  <r>
    <n v="60"/>
    <x v="2"/>
    <x v="1"/>
    <s v="GBP"/>
    <n v="1437606507"/>
    <n v="1435014507"/>
    <b v="0"/>
    <n v="4"/>
    <b v="0"/>
    <s v="theater/plays"/>
    <n v="6"/>
    <n v="15"/>
    <x v="1"/>
    <s v="plays"/>
  </r>
  <r>
    <n v="75"/>
    <x v="2"/>
    <x v="1"/>
    <s v="GBP"/>
    <n v="1410281360"/>
    <n v="1406825360"/>
    <b v="0"/>
    <n v="3"/>
    <b v="0"/>
    <s v="theater/plays"/>
    <n v="4"/>
    <n v="25"/>
    <x v="1"/>
    <s v="plays"/>
  </r>
  <r>
    <n v="1742"/>
    <x v="2"/>
    <x v="0"/>
    <s v="USD"/>
    <n v="1414348166"/>
    <n v="1412879366"/>
    <b v="0"/>
    <n v="38"/>
    <b v="0"/>
    <s v="theater/plays"/>
    <n v="24"/>
    <n v="46"/>
    <x v="1"/>
    <s v="plays"/>
  </r>
  <r>
    <n v="19"/>
    <x v="2"/>
    <x v="1"/>
    <s v="GBP"/>
    <n v="1422450278"/>
    <n v="1419858278"/>
    <b v="0"/>
    <n v="4"/>
    <b v="0"/>
    <s v="theater/plays"/>
    <n v="8"/>
    <n v="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0"/>
    <n v="1"/>
    <x v="1"/>
    <s v="plays"/>
  </r>
  <r>
    <n v="70"/>
    <x v="2"/>
    <x v="1"/>
    <s v="GBP"/>
    <n v="1410987400"/>
    <n v="1408395400"/>
    <b v="0"/>
    <n v="7"/>
    <b v="0"/>
    <s v="theater/plays"/>
    <n v="14"/>
    <n v="10"/>
    <x v="1"/>
    <s v="plays"/>
  </r>
  <r>
    <n v="105"/>
    <x v="2"/>
    <x v="0"/>
    <s v="USD"/>
    <n v="1409846874"/>
    <n v="1407254874"/>
    <b v="0"/>
    <n v="2"/>
    <b v="0"/>
    <s v="theater/plays"/>
    <n v="1"/>
    <n v="53"/>
    <x v="1"/>
    <s v="plays"/>
  </r>
  <r>
    <n v="130"/>
    <x v="2"/>
    <x v="1"/>
    <s v="GBP"/>
    <n v="1475877108"/>
    <n v="1473285108"/>
    <b v="0"/>
    <n v="4"/>
    <b v="0"/>
    <s v="theater/plays"/>
    <n v="9"/>
    <n v="33"/>
    <x v="1"/>
    <s v="plays"/>
  </r>
  <r>
    <n v="29"/>
    <x v="2"/>
    <x v="0"/>
    <s v="USD"/>
    <n v="1460737680"/>
    <n v="1455725596"/>
    <b v="0"/>
    <n v="4"/>
    <b v="0"/>
    <s v="theater/plays"/>
    <n v="1"/>
    <n v="7"/>
    <x v="1"/>
    <s v="plays"/>
  </r>
  <r>
    <n v="100"/>
    <x v="2"/>
    <x v="0"/>
    <s v="USD"/>
    <n v="1427168099"/>
    <n v="1424579699"/>
    <b v="0"/>
    <n v="3"/>
    <b v="0"/>
    <s v="theater/plays"/>
    <n v="17"/>
    <n v="33"/>
    <x v="1"/>
    <s v="plays"/>
  </r>
  <r>
    <n v="125"/>
    <x v="2"/>
    <x v="0"/>
    <s v="USD"/>
    <n v="1414360358"/>
    <n v="1409176358"/>
    <b v="0"/>
    <n v="2"/>
    <b v="0"/>
    <s v="theater/plays"/>
    <n v="1"/>
    <n v="63"/>
    <x v="1"/>
    <s v="plays"/>
  </r>
  <r>
    <n v="12521"/>
    <x v="2"/>
    <x v="0"/>
    <s v="USD"/>
    <n v="1422759240"/>
    <n v="1418824867"/>
    <b v="0"/>
    <n v="197"/>
    <b v="0"/>
    <s v="theater/plays"/>
    <n v="70"/>
    <n v="64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"/>
    <n v="10"/>
    <x v="1"/>
    <s v="plays"/>
  </r>
  <r>
    <n v="250"/>
    <x v="2"/>
    <x v="6"/>
    <s v="EUR"/>
    <n v="1437889336"/>
    <n v="1432705336"/>
    <b v="0"/>
    <n v="4"/>
    <b v="0"/>
    <s v="theater/plays"/>
    <n v="5"/>
    <n v="63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"/>
    <n v="31"/>
    <x v="1"/>
    <s v="plays"/>
  </r>
  <r>
    <n v="561"/>
    <x v="2"/>
    <x v="0"/>
    <s v="USD"/>
    <n v="1402007500"/>
    <n v="1399415500"/>
    <b v="0"/>
    <n v="11"/>
    <b v="0"/>
    <s v="theater/plays"/>
    <n v="28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16"/>
    <n v="67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7"/>
    <n v="59"/>
    <x v="1"/>
    <s v="plays"/>
  </r>
  <r>
    <n v="6141.99"/>
    <x v="2"/>
    <x v="1"/>
    <s v="GBP"/>
    <n v="1475398800"/>
    <n v="1472711224"/>
    <b v="0"/>
    <n v="94"/>
    <b v="0"/>
    <s v="theater/plays"/>
    <n v="26"/>
    <n v="65"/>
    <x v="1"/>
    <s v="plays"/>
  </r>
  <r>
    <n v="200"/>
    <x v="2"/>
    <x v="0"/>
    <s v="USD"/>
    <n v="1428097450"/>
    <n v="1425509050"/>
    <b v="0"/>
    <n v="2"/>
    <b v="0"/>
    <s v="theater/plays"/>
    <n v="1"/>
    <n v="100"/>
    <x v="1"/>
    <s v="plays"/>
  </r>
  <r>
    <n v="3685"/>
    <x v="2"/>
    <x v="0"/>
    <s v="USD"/>
    <n v="1413925887"/>
    <n v="1411333887"/>
    <b v="0"/>
    <n v="25"/>
    <b v="0"/>
    <s v="theater/plays"/>
    <n v="37"/>
    <n v="147"/>
    <x v="1"/>
    <s v="plays"/>
  </r>
  <r>
    <n v="2823"/>
    <x v="2"/>
    <x v="0"/>
    <s v="USD"/>
    <n v="1404253800"/>
    <n v="1402784964"/>
    <b v="0"/>
    <n v="17"/>
    <b v="0"/>
    <s v="theater/plays"/>
    <n v="47"/>
    <n v="166"/>
    <x v="1"/>
    <s v="plays"/>
  </r>
  <r>
    <n v="80"/>
    <x v="2"/>
    <x v="0"/>
    <s v="USD"/>
    <n v="1464099900"/>
    <n v="1462585315"/>
    <b v="0"/>
    <n v="2"/>
    <b v="0"/>
    <s v="theater/plays"/>
    <n v="11"/>
    <n v="40"/>
    <x v="1"/>
    <s v="plays"/>
  </r>
  <r>
    <n v="301"/>
    <x v="2"/>
    <x v="0"/>
    <s v="USD"/>
    <n v="1413573010"/>
    <n v="1408389010"/>
    <b v="0"/>
    <n v="4"/>
    <b v="0"/>
    <s v="theater/plays"/>
    <n v="12"/>
    <n v="75"/>
    <x v="1"/>
    <s v="plays"/>
  </r>
  <r>
    <n v="300"/>
    <x v="2"/>
    <x v="0"/>
    <s v="USD"/>
    <n v="1448949540"/>
    <n v="1446048367"/>
    <b v="0"/>
    <n v="5"/>
    <b v="0"/>
    <s v="theater/plays"/>
    <n v="60"/>
    <n v="60"/>
    <x v="1"/>
    <s v="plays"/>
  </r>
  <r>
    <n v="2500"/>
    <x v="2"/>
    <x v="0"/>
    <s v="USD"/>
    <n v="1437188400"/>
    <n v="1432100004"/>
    <b v="0"/>
    <n v="2"/>
    <b v="0"/>
    <s v="theater/plays"/>
    <n v="31"/>
    <n v="1250"/>
    <x v="1"/>
    <s v="plays"/>
  </r>
  <r>
    <n v="21"/>
    <x v="2"/>
    <x v="1"/>
    <s v="GBP"/>
    <n v="1473160954"/>
    <n v="1467976954"/>
    <b v="0"/>
    <n v="2"/>
    <b v="0"/>
    <s v="theater/plays"/>
    <n v="0"/>
    <n v="11"/>
    <x v="1"/>
    <s v="plays"/>
  </r>
  <r>
    <n v="21"/>
    <x v="2"/>
    <x v="0"/>
    <s v="USD"/>
    <n v="1421781360"/>
    <n v="1419213664"/>
    <b v="0"/>
    <n v="3"/>
    <b v="0"/>
    <s v="theater/plays"/>
    <n v="0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38"/>
    <n v="56"/>
    <x v="1"/>
    <s v="plays"/>
  </r>
  <r>
    <n v="1"/>
    <x v="2"/>
    <x v="2"/>
    <s v="AUD"/>
    <n v="1408596589"/>
    <n v="1406004589"/>
    <b v="0"/>
    <n v="1"/>
    <b v="0"/>
    <s v="theater/plays"/>
    <n v="0"/>
    <n v="1"/>
    <x v="1"/>
    <s v="plays"/>
  </r>
  <r>
    <n v="460"/>
    <x v="2"/>
    <x v="0"/>
    <s v="USD"/>
    <n v="1413992210"/>
    <n v="1411400210"/>
    <b v="0"/>
    <n v="12"/>
    <b v="0"/>
    <s v="theater/plays"/>
    <n v="8"/>
    <n v="38"/>
    <x v="1"/>
    <s v="plays"/>
  </r>
  <r>
    <n v="110"/>
    <x v="2"/>
    <x v="0"/>
    <s v="USD"/>
    <n v="1420938000"/>
    <n v="1418862743"/>
    <b v="0"/>
    <n v="4"/>
    <b v="0"/>
    <s v="theater/plays"/>
    <n v="2"/>
    <n v="28"/>
    <x v="1"/>
    <s v="plays"/>
  </r>
  <r>
    <n v="3001"/>
    <x v="2"/>
    <x v="1"/>
    <s v="GBP"/>
    <n v="1460373187"/>
    <n v="1457352787"/>
    <b v="0"/>
    <n v="91"/>
    <b v="0"/>
    <s v="theater/plays"/>
    <n v="18"/>
    <n v="33"/>
    <x v="1"/>
    <s v="plays"/>
  </r>
  <r>
    <n v="16"/>
    <x v="2"/>
    <x v="0"/>
    <s v="USD"/>
    <n v="1436914815"/>
    <n v="1434322815"/>
    <b v="0"/>
    <n v="1"/>
    <b v="0"/>
    <s v="theater/plays"/>
    <n v="0"/>
    <n v="16"/>
    <x v="1"/>
    <s v="plays"/>
  </r>
  <r>
    <n v="1"/>
    <x v="2"/>
    <x v="0"/>
    <s v="USD"/>
    <n v="1414077391"/>
    <n v="1411485391"/>
    <b v="0"/>
    <n v="1"/>
    <b v="0"/>
    <s v="theater/plays"/>
    <n v="0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38"/>
    <n v="87"/>
    <x v="1"/>
    <s v="plays"/>
  </r>
  <r>
    <n v="110"/>
    <x v="2"/>
    <x v="1"/>
    <s v="GBP"/>
    <n v="1416081600"/>
    <n v="1413477228"/>
    <b v="0"/>
    <n v="2"/>
    <b v="0"/>
    <s v="theater/plays"/>
    <n v="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18"/>
    <n v="42"/>
    <x v="1"/>
    <s v="plays"/>
  </r>
  <r>
    <n v="795"/>
    <x v="2"/>
    <x v="0"/>
    <s v="USD"/>
    <n v="1467575940"/>
    <n v="1465856639"/>
    <b v="0"/>
    <n v="9"/>
    <b v="0"/>
    <s v="theater/plays"/>
    <n v="53"/>
    <n v="88"/>
    <x v="1"/>
    <s v="plays"/>
  </r>
  <r>
    <n v="775"/>
    <x v="2"/>
    <x v="1"/>
    <s v="GBP"/>
    <n v="1448492400"/>
    <n v="1446506080"/>
    <b v="0"/>
    <n v="6"/>
    <b v="0"/>
    <s v="theater/plays"/>
    <n v="22"/>
    <n v="129"/>
    <x v="1"/>
    <s v="plays"/>
  </r>
  <r>
    <n v="95"/>
    <x v="2"/>
    <x v="0"/>
    <s v="USD"/>
    <n v="1459483140"/>
    <n v="1458178044"/>
    <b v="0"/>
    <n v="4"/>
    <b v="0"/>
    <s v="theater/plays"/>
    <n v="3"/>
    <n v="24"/>
    <x v="1"/>
    <s v="plays"/>
  </r>
  <r>
    <n v="250"/>
    <x v="2"/>
    <x v="5"/>
    <s v="CAD"/>
    <n v="1410836400"/>
    <n v="1408116152"/>
    <b v="0"/>
    <n v="7"/>
    <b v="0"/>
    <s v="theater/plays"/>
    <n v="3"/>
    <n v="36"/>
    <x v="1"/>
    <s v="plays"/>
  </r>
  <r>
    <n v="285"/>
    <x v="2"/>
    <x v="5"/>
    <s v="CAD"/>
    <n v="1403539200"/>
    <n v="1400604056"/>
    <b v="0"/>
    <n v="5"/>
    <b v="0"/>
    <s v="theater/plays"/>
    <n v="3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"/>
    <n v="163"/>
    <x v="1"/>
    <s v="plays"/>
  </r>
  <r>
    <n v="135"/>
    <x v="2"/>
    <x v="1"/>
    <s v="GBP"/>
    <n v="1403886084"/>
    <n v="1401294084"/>
    <b v="0"/>
    <n v="9"/>
    <b v="0"/>
    <s v="theater/plays"/>
    <n v="1"/>
    <n v="15"/>
    <x v="1"/>
    <s v="plays"/>
  </r>
  <r>
    <n v="385"/>
    <x v="2"/>
    <x v="2"/>
    <s v="AUD"/>
    <n v="1430316426"/>
    <n v="1427724426"/>
    <b v="0"/>
    <n v="6"/>
    <b v="0"/>
    <s v="theater/plays"/>
    <n v="19"/>
    <n v="64"/>
    <x v="1"/>
    <s v="plays"/>
  </r>
  <r>
    <n v="27"/>
    <x v="2"/>
    <x v="0"/>
    <s v="USD"/>
    <n v="1407883811"/>
    <n v="1405291811"/>
    <b v="0"/>
    <n v="4"/>
    <b v="0"/>
    <s v="theater/plays"/>
    <n v="1"/>
    <n v="7"/>
    <x v="1"/>
    <s v="plays"/>
  </r>
  <r>
    <n v="25"/>
    <x v="2"/>
    <x v="0"/>
    <s v="USD"/>
    <n v="1463619388"/>
    <n v="1461027388"/>
    <b v="0"/>
    <n v="1"/>
    <b v="0"/>
    <s v="theater/plays"/>
    <n v="0"/>
    <n v="25"/>
    <x v="1"/>
    <s v="plays"/>
  </r>
  <r>
    <n v="3045"/>
    <x v="2"/>
    <x v="0"/>
    <s v="USD"/>
    <n v="1443408550"/>
    <n v="1439952550"/>
    <b v="0"/>
    <n v="17"/>
    <b v="0"/>
    <s v="theater/plays"/>
    <n v="61"/>
    <n v="179"/>
    <x v="1"/>
    <s v="plays"/>
  </r>
  <r>
    <n v="34.950000000000003"/>
    <x v="2"/>
    <x v="0"/>
    <s v="USD"/>
    <n v="1484348700"/>
    <n v="1481756855"/>
    <b v="0"/>
    <n v="1"/>
    <b v="0"/>
    <s v="theater/plays"/>
    <n v="1"/>
    <n v="35"/>
    <x v="1"/>
    <s v="plays"/>
  </r>
  <r>
    <n v="430"/>
    <x v="2"/>
    <x v="1"/>
    <s v="GBP"/>
    <n v="1425124800"/>
    <n v="1421596356"/>
    <b v="0"/>
    <n v="13"/>
    <b v="0"/>
    <s v="theater/plays"/>
    <n v="34"/>
    <n v="33"/>
    <x v="1"/>
    <s v="plays"/>
  </r>
  <r>
    <n v="165"/>
    <x v="2"/>
    <x v="0"/>
    <s v="USD"/>
    <n v="1425178800"/>
    <n v="1422374420"/>
    <b v="0"/>
    <n v="6"/>
    <b v="0"/>
    <s v="theater/plays"/>
    <n v="17"/>
    <n v="28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0"/>
    <n v="2"/>
    <x v="1"/>
    <s v="plays"/>
  </r>
  <r>
    <n v="37"/>
    <x v="2"/>
    <x v="0"/>
    <s v="USD"/>
    <n v="1431144000"/>
    <n v="1426407426"/>
    <b v="0"/>
    <n v="2"/>
    <b v="0"/>
    <s v="theater/plays"/>
    <n v="1"/>
    <n v="19"/>
    <x v="1"/>
    <s v="plays"/>
  </r>
  <r>
    <n v="735"/>
    <x v="2"/>
    <x v="1"/>
    <s v="GBP"/>
    <n v="1446732975"/>
    <n v="1444137375"/>
    <b v="0"/>
    <n v="21"/>
    <b v="0"/>
    <s v="theater/plays"/>
    <n v="27"/>
    <n v="35"/>
    <x v="1"/>
    <s v="plays"/>
  </r>
  <r>
    <n v="576"/>
    <x v="2"/>
    <x v="1"/>
    <s v="GBP"/>
    <n v="1404149280"/>
    <n v="1400547969"/>
    <b v="0"/>
    <n v="13"/>
    <b v="0"/>
    <s v="theater/plays"/>
    <n v="29"/>
    <n v="44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9"/>
    <n v="223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0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16"/>
    <n v="29"/>
    <x v="1"/>
    <s v="plays"/>
  </r>
  <r>
    <n v="3"/>
    <x v="2"/>
    <x v="0"/>
    <s v="USD"/>
    <n v="1447542000"/>
    <n v="1446179553"/>
    <b v="0"/>
    <n v="2"/>
    <b v="0"/>
    <s v="theater/plays"/>
    <n v="2"/>
    <n v="2"/>
    <x v="1"/>
    <s v="plays"/>
  </r>
  <r>
    <n v="759"/>
    <x v="2"/>
    <x v="0"/>
    <s v="USD"/>
    <n v="1452795416"/>
    <n v="1450203416"/>
    <b v="0"/>
    <n v="6"/>
    <b v="0"/>
    <s v="theater/plays"/>
    <n v="22"/>
    <n v="127"/>
    <x v="1"/>
    <s v="plays"/>
  </r>
  <r>
    <n v="10"/>
    <x v="2"/>
    <x v="13"/>
    <s v="EUR"/>
    <n v="1476008906"/>
    <n v="1473416906"/>
    <b v="0"/>
    <n v="1"/>
    <b v="0"/>
    <s v="theater/plays"/>
    <n v="0"/>
    <n v="10"/>
    <x v="1"/>
    <s v="plays"/>
  </r>
  <r>
    <n v="10"/>
    <x v="2"/>
    <x v="0"/>
    <s v="USD"/>
    <n v="1427169540"/>
    <n v="1424701775"/>
    <b v="0"/>
    <n v="1"/>
    <b v="0"/>
    <s v="theater/plays"/>
    <n v="0"/>
    <n v="10"/>
    <x v="1"/>
    <s v="plays"/>
  </r>
  <r>
    <n v="47"/>
    <x v="2"/>
    <x v="0"/>
    <s v="USD"/>
    <n v="1448078400"/>
    <n v="1445985299"/>
    <b v="0"/>
    <n v="5"/>
    <b v="0"/>
    <s v="theater/plays"/>
    <n v="5"/>
    <n v="9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11"/>
    <n v="72"/>
    <x v="1"/>
    <s v="plays"/>
  </r>
  <r>
    <n v="240"/>
    <x v="2"/>
    <x v="0"/>
    <s v="USD"/>
    <n v="1433093700"/>
    <n v="1430242488"/>
    <b v="0"/>
    <n v="8"/>
    <b v="0"/>
    <s v="theater/plays"/>
    <n v="5"/>
    <n v="30"/>
    <x v="1"/>
    <s v="plays"/>
  </r>
  <r>
    <n v="32"/>
    <x v="2"/>
    <x v="0"/>
    <s v="USD"/>
    <n v="1438959600"/>
    <n v="1437754137"/>
    <b v="0"/>
    <n v="3"/>
    <b v="0"/>
    <s v="theater/plays"/>
    <n v="3"/>
    <n v="11"/>
    <x v="1"/>
    <s v="plays"/>
  </r>
  <r>
    <n v="204"/>
    <x v="2"/>
    <x v="0"/>
    <s v="USD"/>
    <n v="1421410151"/>
    <n v="1418818151"/>
    <b v="0"/>
    <n v="8"/>
    <b v="0"/>
    <s v="theater/plays"/>
    <n v="13"/>
    <n v="26"/>
    <x v="1"/>
    <s v="plays"/>
  </r>
  <r>
    <n v="20"/>
    <x v="2"/>
    <x v="0"/>
    <s v="USD"/>
    <n v="1428205247"/>
    <n v="1423024847"/>
    <b v="0"/>
    <n v="1"/>
    <b v="0"/>
    <s v="theater/plays"/>
    <n v="0"/>
    <n v="20"/>
    <x v="1"/>
    <s v="plays"/>
  </r>
  <r>
    <n v="60"/>
    <x v="2"/>
    <x v="1"/>
    <s v="GBP"/>
    <n v="1440272093"/>
    <n v="1435088093"/>
    <b v="0"/>
    <n v="4"/>
    <b v="0"/>
    <s v="theater/plays"/>
    <n v="2"/>
    <n v="15"/>
    <x v="1"/>
    <s v="plays"/>
  </r>
  <r>
    <n v="730"/>
    <x v="2"/>
    <x v="0"/>
    <s v="USD"/>
    <n v="1413953940"/>
    <n v="1410141900"/>
    <b v="0"/>
    <n v="8"/>
    <b v="0"/>
    <s v="theater/plays"/>
    <n v="37"/>
    <n v="91"/>
    <x v="1"/>
    <s v="plays"/>
  </r>
  <r>
    <n v="800"/>
    <x v="2"/>
    <x v="14"/>
    <s v="MXN"/>
    <n v="1482108350"/>
    <n v="1479516350"/>
    <b v="0"/>
    <n v="1"/>
    <b v="0"/>
    <s v="theater/plays"/>
    <n v="3"/>
    <n v="800"/>
    <x v="1"/>
    <s v="plays"/>
  </r>
  <r>
    <n v="400"/>
    <x v="2"/>
    <x v="1"/>
    <s v="GBP"/>
    <n v="1488271860"/>
    <n v="1484484219"/>
    <b v="0"/>
    <n v="5"/>
    <b v="0"/>
    <s v="theater/plays"/>
    <n v="11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27"/>
    <n v="23"/>
    <x v="1"/>
    <s v="plays"/>
  </r>
  <r>
    <n v="100"/>
    <x v="2"/>
    <x v="0"/>
    <s v="USD"/>
    <n v="1440613920"/>
    <n v="1435953566"/>
    <b v="0"/>
    <n v="6"/>
    <b v="0"/>
    <s v="theater/plays"/>
    <n v="10"/>
    <n v="17"/>
    <x v="1"/>
    <s v="plays"/>
  </r>
  <r>
    <n v="641"/>
    <x v="2"/>
    <x v="2"/>
    <s v="AUD"/>
    <n v="1477550434"/>
    <n v="1474958434"/>
    <b v="0"/>
    <n v="14"/>
    <b v="0"/>
    <s v="theater/plays"/>
    <n v="21"/>
    <n v="46"/>
    <x v="1"/>
    <s v="plays"/>
  </r>
  <r>
    <n v="2300"/>
    <x v="2"/>
    <x v="14"/>
    <s v="MXN"/>
    <n v="1482711309"/>
    <n v="1479860109"/>
    <b v="0"/>
    <n v="6"/>
    <b v="0"/>
    <s v="theater/plays"/>
    <n v="7"/>
    <n v="383"/>
    <x v="1"/>
    <s v="plays"/>
  </r>
  <r>
    <n v="3530"/>
    <x v="2"/>
    <x v="0"/>
    <s v="USD"/>
    <n v="1427936400"/>
    <n v="1424221866"/>
    <b v="0"/>
    <n v="33"/>
    <b v="0"/>
    <s v="theater/plays"/>
    <n v="71"/>
    <n v="107"/>
    <x v="1"/>
    <s v="plays"/>
  </r>
  <r>
    <n v="41"/>
    <x v="2"/>
    <x v="0"/>
    <s v="USD"/>
    <n v="1411596001"/>
    <n v="1409608801"/>
    <b v="0"/>
    <n v="4"/>
    <b v="0"/>
    <s v="theater/plays"/>
    <n v="2"/>
    <n v="10"/>
    <x v="1"/>
    <s v="plays"/>
  </r>
  <r>
    <n v="59"/>
    <x v="2"/>
    <x v="0"/>
    <s v="USD"/>
    <n v="1488517200"/>
    <n v="1485909937"/>
    <b v="0"/>
    <n v="1"/>
    <b v="0"/>
    <s v="theater/plays"/>
    <n v="2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29"/>
    <n v="14"/>
    <x v="1"/>
    <s v="plays"/>
  </r>
  <r>
    <n v="94"/>
    <x v="2"/>
    <x v="0"/>
    <s v="USD"/>
    <n v="1424747740"/>
    <n v="1422155740"/>
    <b v="0"/>
    <n v="6"/>
    <b v="0"/>
    <s v="theater/plays"/>
    <n v="3"/>
    <n v="16"/>
    <x v="1"/>
    <s v="plays"/>
  </r>
  <r>
    <n v="1"/>
    <x v="2"/>
    <x v="17"/>
    <s v="EUR"/>
    <n v="1456617600"/>
    <n v="1454280186"/>
    <b v="0"/>
    <n v="1"/>
    <b v="0"/>
    <s v="theater/plays"/>
    <n v="0"/>
    <n v="1"/>
    <x v="1"/>
    <s v="plays"/>
  </r>
  <r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A982A-95B0-4171-9C58-399BAAA289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0" format="5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F3165-4406-4551-BE67-0D365F98DC1A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3E653-52AB-45A0-8596-DF0383052FA5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3CC58-B9E3-420C-9571-3EA9162EAAC9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G4106" sqref="G4106"/>
    </sheetView>
  </sheetViews>
  <sheetFormatPr defaultRowHeight="14.4" x14ac:dyDescent="0.3"/>
  <cols>
    <col min="2" max="2" width="43.44140625" style="3" customWidth="1"/>
    <col min="3" max="3" width="42.6640625" style="3" customWidth="1"/>
    <col min="4" max="4" width="12.33203125" customWidth="1"/>
    <col min="5" max="5" width="10.88671875" bestFit="1" customWidth="1"/>
    <col min="6" max="6" width="16" customWidth="1"/>
    <col min="7" max="7" width="10.109375" bestFit="1" customWidth="1"/>
    <col min="8" max="8" width="11.5546875" bestFit="1" customWidth="1"/>
    <col min="9" max="9" width="31.44140625" customWidth="1"/>
    <col min="10" max="10" width="15.6640625" bestFit="1" customWidth="1"/>
    <col min="11" max="11" width="12.88671875" bestFit="1" customWidth="1"/>
    <col min="12" max="12" width="28.5546875" customWidth="1"/>
    <col min="13" max="13" width="11.5546875" bestFit="1" customWidth="1"/>
    <col min="14" max="14" width="33.77734375" bestFit="1" customWidth="1"/>
    <col min="15" max="15" width="20.109375" bestFit="1" customWidth="1"/>
    <col min="16" max="16" width="22" bestFit="1" customWidth="1"/>
    <col min="17" max="17" width="15.21875" customWidth="1"/>
    <col min="18" max="18" width="16.33203125" customWidth="1"/>
    <col min="19" max="20" width="27.77734375" style="8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8324</v>
      </c>
      <c r="T1" s="9" t="s">
        <v>8325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ROUND((E2/D2)*100,0)</f>
        <v>137</v>
      </c>
      <c r="P2">
        <f>ROUND(E2/L2,0)</f>
        <v>64</v>
      </c>
      <c r="Q2" t="str">
        <f>LEFT(N2,FIND("/",N2)-1)</f>
        <v>film &amp; video</v>
      </c>
      <c r="R2" t="str">
        <f>RIGHT(N2,LEN(N2) - FIND("/",N2))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ROUND((E3/D3)*100,0)</f>
        <v>143</v>
      </c>
      <c r="P3">
        <f t="shared" ref="P3:P66" si="1">ROUND(E3/L3,0)</f>
        <v>185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8">
        <f t="shared" ref="S3:S66" si="4">(((J3/60)/60)/24)+DATE(1970,1,1)+(-5/24)</f>
        <v>42766.392164351848</v>
      </c>
      <c r="T3" s="8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6">ROUND((E67/D67)*100,0)</f>
        <v>108</v>
      </c>
      <c r="P67">
        <f t="shared" ref="P67:P130" si="7">ROUND(E67/L67,0)</f>
        <v>132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8">
        <f t="shared" ref="S67:S130" si="10">(((J67/60)/60)/24)+DATE(1970,1,1)+(-5/24)</f>
        <v>41835.612893518519</v>
      </c>
      <c r="T67" s="8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8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8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8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8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8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8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8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8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8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2">ROUND((E131/D131)*100,0)</f>
        <v>0</v>
      </c>
      <c r="P131" t="e">
        <f t="shared" ref="P131:P194" si="13">ROUND(E131/L131,0)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8">
        <f t="shared" ref="S131:S194" si="16">(((J131/60)/60)/24)+DATE(1970,1,1)+(-5/24)</f>
        <v>41882.728969907403</v>
      </c>
      <c r="T131" s="8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41778.707083333327</v>
      </c>
      <c r="T132" s="8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8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8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8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8">ROUND((E195/D195)*100,0)</f>
        <v>0</v>
      </c>
      <c r="P195" t="e">
        <f t="shared" ref="P195:P258" si="19">ROUND(E195/L195,0)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8">
        <f t="shared" ref="S195:S258" si="22">(((J195/60)/60)/24)+DATE(1970,1,1)+(-5/24)</f>
        <v>41911.726458333331</v>
      </c>
      <c r="T195" s="8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8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8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8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8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8">
        <f t="shared" si="23"/>
        <v>42373.791666666664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8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8">
        <f t="shared" si="23"/>
        <v>40329.957638888889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8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4">ROUND((E259/D259)*100,0)</f>
        <v>107</v>
      </c>
      <c r="P259">
        <f t="shared" ref="P259:P322" si="25">ROUND(E259/L259,0)</f>
        <v>67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8">
        <f t="shared" ref="S259:S322" si="28">(((J259/60)/60)/24)+DATE(1970,1,1)+(-5/24)</f>
        <v>42479.418541666666</v>
      </c>
      <c r="T259" s="8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8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8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8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8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8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8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8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8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8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0">ROUND((E323/D323)*100,0)</f>
        <v>103</v>
      </c>
      <c r="P323">
        <f t="shared" ref="P323:P386" si="31">ROUND(E323/L323,0)</f>
        <v>107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8">
        <f t="shared" ref="S323:S386" si="34">(((J323/60)/60)/24)+DATE(1970,1,1)+(-5/24)</f>
        <v>42647.238263888888</v>
      </c>
      <c r="T323" s="8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8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8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8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6">ROUND((E387/D387)*100,0)</f>
        <v>106</v>
      </c>
      <c r="P387">
        <f t="shared" ref="P387:P450" si="37">ROUND(E387/L387,0)</f>
        <v>112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8">
        <f t="shared" ref="S387:S450" si="40">(((J387/60)/60)/24)+DATE(1970,1,1)+(-5/24)</f>
        <v>41934.376168981478</v>
      </c>
      <c r="T387" s="8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8">
        <f t="shared" si="41"/>
        <v>42578.867824074077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8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8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8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8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8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8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8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8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8">
        <f t="shared" si="41"/>
        <v>42556.662997685176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8">
        <f t="shared" si="41"/>
        <v>42288.42155092593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8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2">ROUND((E451/D451)*100,0)</f>
        <v>2</v>
      </c>
      <c r="P451">
        <f t="shared" ref="P451:P514" si="43">ROUND(E451/L451,0)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8">
        <f t="shared" ref="S451:S514" si="46">(((J451/60)/60)/24)+DATE(1970,1,1)+(-5/24)</f>
        <v>41534.359780092593</v>
      </c>
      <c r="T451" s="8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8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8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8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8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8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8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8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8">
        <f t="shared" si="47"/>
        <v>42474.398611111108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8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8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8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8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8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48">ROUND((E515/D515)*100,0)</f>
        <v>14</v>
      </c>
      <c r="P515">
        <f t="shared" ref="P515:P578" si="49">ROUND(E515/L515,0)</f>
        <v>102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8">
        <f t="shared" ref="S515:S578" si="52">(((J515/60)/60)/24)+DATE(1970,1,1)+(-5/24)</f>
        <v>42552.445659722223</v>
      </c>
      <c r="T515" s="8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8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8">
        <f t="shared" si="53"/>
        <v>42741.336863425917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8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8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8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8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8">
        <f t="shared" si="53"/>
        <v>42312.549629629626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54">ROUND((E579/D579)*100,0)</f>
        <v>0</v>
      </c>
      <c r="P579">
        <f t="shared" ref="P579:P642" si="55">ROUND(E579/L579,0)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8">
        <f t="shared" ref="S579:S642" si="58">(((J579/60)/60)/24)+DATE(1970,1,1)+(-5/24)</f>
        <v>42450.380810185183</v>
      </c>
      <c r="T579" s="8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8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8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8">
        <f t="shared" si="59"/>
        <v>42239.14939814814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8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8">
        <f t="shared" si="59"/>
        <v>42791.167905092596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8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8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60">ROUND((E643/D643)*100,0)</f>
        <v>119</v>
      </c>
      <c r="P643">
        <f t="shared" ref="P643:P706" si="61">ROUND(E643/L643,0)</f>
        <v>151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8">
        <f t="shared" ref="S643:S706" si="64">(((J643/60)/60)/24)+DATE(1970,1,1)+(-5/24)</f>
        <v>42199.361666666664</v>
      </c>
      <c r="T643" s="8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8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8">
        <f t="shared" si="65"/>
        <v>42042.559965277782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8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66">ROUND((E707/D707)*100,0)</f>
        <v>1</v>
      </c>
      <c r="P707">
        <f t="shared" ref="P707:P770" si="67">ROUND(E707/L707,0)</f>
        <v>195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8">
        <f t="shared" ref="S707:S770" si="70">(((J707/60)/60)/24)+DATE(1970,1,1)+(-5/24)</f>
        <v>42726.283310185179</v>
      </c>
      <c r="T707" s="8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8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8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8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8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8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8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72">ROUND((E771/D771)*100,0)</f>
        <v>41</v>
      </c>
      <c r="P771">
        <f t="shared" ref="P771:P834" si="73">ROUND(E771/L771,0)</f>
        <v>32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8">
        <f t="shared" ref="S771:S834" si="76">(((J771/60)/60)/24)+DATE(1970,1,1)+(-5/24)</f>
        <v>41604.788124999999</v>
      </c>
      <c r="T771" s="8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41289.791307870371</v>
      </c>
      <c r="T772" s="8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8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8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8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8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8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8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8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8">
        <f t="shared" si="77"/>
        <v>41085.474999999999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78">ROUND((E835/D835)*100,0)</f>
        <v>102</v>
      </c>
      <c r="P835">
        <f t="shared" ref="P835:P898" si="79">ROUND(E835/L835,0)</f>
        <v>149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8">
        <f t="shared" ref="S835:S898" si="82">(((J835/60)/60)/24)+DATE(1970,1,1)+(-5/24)</f>
        <v>41718.669849537036</v>
      </c>
      <c r="T835" s="8">
        <f t="shared" ref="T835:T898" si="83">(((I835/60)/60)/24)+DATE(1970,1,1)+(-5/24)</f>
        <v>41748.669849537036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8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8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8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8">
        <f t="shared" si="83"/>
        <v>42574.916863425926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8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8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8">
        <f t="shared" si="83"/>
        <v>41224.000462962962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8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8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8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8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84">ROUND((E899/D899)*100,0)</f>
        <v>0</v>
      </c>
      <c r="P899" t="e">
        <f t="shared" ref="P899:P962" si="85">ROUND(E899/L899,0)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8">
        <f t="shared" ref="S899:S962" si="88">(((J899/60)/60)/24)+DATE(1970,1,1)+(-5/24)</f>
        <v>41211.480416666665</v>
      </c>
      <c r="T899" s="8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8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8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8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8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8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8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8">
        <f t="shared" si="89"/>
        <v>42784.790972222218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8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90">ROUND((E963/D963)*100,0)</f>
        <v>42</v>
      </c>
      <c r="P963">
        <f t="shared" ref="P963:P1026" si="91">ROUND(E963/L963,0)</f>
        <v>364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8">
        <f t="shared" ref="S963:S1026" si="94">(((J963/60)/60)/24)+DATE(1970,1,1)+(-5/24)</f>
        <v>42740.485358796293</v>
      </c>
      <c r="T963" s="8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8">
        <f t="shared" si="95"/>
        <v>42541.582638888889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8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8">
        <f t="shared" si="95"/>
        <v>42808.80972222222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8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8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96">ROUND((E1027/D1027)*100,0)</f>
        <v>110</v>
      </c>
      <c r="P1027">
        <f t="shared" ref="P1027:P1090" si="97">ROUND(E1027/L1027,0)</f>
        <v>72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8">
        <f t="shared" ref="S1027:S1090" si="100">(((J1027/60)/60)/24)+DATE(1970,1,1)+(-5/24)</f>
        <v>42049.625428240739</v>
      </c>
      <c r="T1027" s="8">
        <f t="shared" ref="T1027:T1090" si="101">(((I1027/60)/60)/24)+DATE(1970,1,1)+(-5/24)</f>
        <v>42079.583761574067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8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8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8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8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8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8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8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8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8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8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02">ROUND((E1091/D1091)*100,0)</f>
        <v>8</v>
      </c>
      <c r="P1091">
        <f t="shared" ref="P1091:P1154" si="103">ROUND(E1091/L1091,0)</f>
        <v>24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8">
        <f t="shared" ref="S1091:S1154" si="106">(((J1091/60)/60)/24)+DATE(1970,1,1)+(-5/24)</f>
        <v>42150.981192129628</v>
      </c>
      <c r="T1091" s="8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8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8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8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8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8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8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8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8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8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8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08">ROUND((E1155/D1155)*100,0)</f>
        <v>1</v>
      </c>
      <c r="P1155">
        <f t="shared" ref="P1155:P1218" si="109">ROUND(E1155/L1155,0)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8">
        <f t="shared" ref="S1155:S1218" si="112">(((J1155/60)/60)/24)+DATE(1970,1,1)+(-5/24)</f>
        <v>42143.505844907406</v>
      </c>
      <c r="T1155" s="8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8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8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8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8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8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14">ROUND((E1219/D1219)*100,0)</f>
        <v>103</v>
      </c>
      <c r="P1219">
        <f t="shared" ref="P1219:P1282" si="115">ROUND(E1219/L1219,0)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8">
        <f t="shared" ref="S1219:S1282" si="118">(((J1219/60)/60)/24)+DATE(1970,1,1)+(-5/24)</f>
        <v>42535.6011574074</v>
      </c>
      <c r="T1219" s="8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8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8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8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8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8">
        <f t="shared" si="119"/>
        <v>41097.532534722224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8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8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8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20">ROUND((E1283/D1283)*100,0)</f>
        <v>111</v>
      </c>
      <c r="P1283">
        <f t="shared" ref="P1283:P1346" si="121">ROUND(E1283/L1283,0)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8">
        <f t="shared" ref="S1283:S1346" si="124">(((J1283/60)/60)/24)+DATE(1970,1,1)+(-5/24)</f>
        <v>41463.535138888888</v>
      </c>
      <c r="T1283" s="8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41586.266840277778</v>
      </c>
      <c r="T1284" s="8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8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8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8">
        <f t="shared" si="125"/>
        <v>42417.294895833329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8">
        <f t="shared" si="125"/>
        <v>42428.753576388881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8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8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26">ROUND((E1347/D1347)*100,0)</f>
        <v>125</v>
      </c>
      <c r="P1347">
        <f t="shared" ref="P1347:P1410" si="127">ROUND(E1347/L1347,0)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8">
        <f t="shared" ref="S1347:S1410" si="130">(((J1347/60)/60)/24)+DATE(1970,1,1)+(-5/24)</f>
        <v>41799.606006944443</v>
      </c>
      <c r="T1347" s="8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8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8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8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8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8">
        <f t="shared" si="131"/>
        <v>42160.28328703704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8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32">ROUND((E1411/D1411)*100,0)</f>
        <v>0</v>
      </c>
      <c r="P1411" t="e">
        <f t="shared" ref="P1411:P1474" si="133">ROUND(E1411/L1411,0)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8">
        <f t="shared" ref="S1411:S1474" si="136">(((J1411/60)/60)/24)+DATE(1970,1,1)+(-5/24)</f>
        <v>41944.925173611111</v>
      </c>
      <c r="T1411" s="8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8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8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8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8">
        <f t="shared" si="137"/>
        <v>40705.806122685186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38">ROUND((E1475/D1475)*100,0)</f>
        <v>121</v>
      </c>
      <c r="P1475">
        <f t="shared" ref="P1475:P1538" si="139">ROUND(E1475/L1475,0)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8">
        <f t="shared" ref="S1475:S1538" si="142">(((J1475/60)/60)/24)+DATE(1970,1,1)+(-5/24)</f>
        <v>40939.771284722221</v>
      </c>
      <c r="T1475" s="8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41500.519583333327</v>
      </c>
      <c r="T1476" s="8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8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8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8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8">
        <f t="shared" si="143"/>
        <v>41839.176828703698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8">
        <f t="shared" si="143"/>
        <v>42300.558969907412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8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44">ROUND((E1539/D1539)*100,0)</f>
        <v>180</v>
      </c>
      <c r="P1539">
        <f t="shared" ref="P1539:P1602" si="145">ROUND(E1539/L1539,0)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8">
        <f t="shared" ref="S1539:S1602" si="148">(((J1539/60)/60)/24)+DATE(1970,1,1)+(-5/24)</f>
        <v>42552.106793981475</v>
      </c>
      <c r="T1539" s="8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8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8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41584.875034722223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8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8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8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8">
        <f t="shared" si="149"/>
        <v>41114.639444444445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8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8">
        <f t="shared" si="149"/>
        <v>42098.854421296295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41808.634027777778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8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50">ROUND((E1603/D1603)*100,0)</f>
        <v>108</v>
      </c>
      <c r="P1603">
        <f t="shared" ref="P1603:P1666" si="151">ROUND(E1603/L1603,0)</f>
        <v>48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8">
        <f t="shared" ref="S1603:S1666" si="154">(((J1603/60)/60)/24)+DATE(1970,1,1)+(-5/24)</f>
        <v>40637.884641203702</v>
      </c>
      <c r="T1603" s="8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8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8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8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8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8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8">
        <f t="shared" si="155"/>
        <v>41535.409027777772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8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56">ROUND((E1667/D1667)*100,0)</f>
        <v>119</v>
      </c>
      <c r="P1667">
        <f t="shared" ref="P1667:P1730" si="157">ROUND(E1667/L1667,0)</f>
        <v>45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8">
        <f t="shared" ref="S1667:S1730" si="160">(((J1667/60)/60)/24)+DATE(1970,1,1)+(-5/24)</f>
        <v>40564.441122685181</v>
      </c>
      <c r="T1667" s="8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8">
        <f t="shared" si="161"/>
        <v>40874.983090277776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8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8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8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8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8">
        <f t="shared" si="161"/>
        <v>42247.073344907411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8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8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8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8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62">ROUND((E1731/D1731)*100,0)</f>
        <v>0</v>
      </c>
      <c r="P1731" t="e">
        <f t="shared" ref="P1731:P1794" si="163">ROUND(E1731/L1731,0)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8">
        <f t="shared" ref="S1731:S1794" si="166">(((J1731/60)/60)/24)+DATE(1970,1,1)+(-5/24)</f>
        <v>42470.843819444439</v>
      </c>
      <c r="T1731" s="8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42271.879432870373</v>
      </c>
      <c r="T1732" s="8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8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8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8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8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8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8">
        <f t="shared" si="167"/>
        <v>41935.771296296298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8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8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8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68">ROUND((E1795/D1795)*100,0)</f>
        <v>1</v>
      </c>
      <c r="P1795">
        <f t="shared" ref="P1795:P1858" si="169">ROUND(E1795/L1795,0)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8">
        <f t="shared" ref="S1795:S1858" si="172">(((J1795/60)/60)/24)+DATE(1970,1,1)+(-5/24)</f>
        <v>41940.683333333334</v>
      </c>
      <c r="T1795" s="8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8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8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8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8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8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74">ROUND((E1859/D1859)*100,0)</f>
        <v>100</v>
      </c>
      <c r="P1859">
        <f t="shared" ref="P1859:P1922" si="175">ROUND(E1859/L1859,0)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8">
        <f t="shared" ref="S1859:S1922" si="178">(((J1859/60)/60)/24)+DATE(1970,1,1)+(-5/24)</f>
        <v>41864.560335648144</v>
      </c>
      <c r="T1859" s="8">
        <f t="shared" ref="T1859:T1922" si="179">(((I1859/60)/60)/24)+DATE(1970,1,1)+(-5/24)</f>
        <v>41894.560335648144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8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8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8">
        <f t="shared" si="179"/>
        <v>41806.076446759253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8">
        <f t="shared" si="179"/>
        <v>40951.696562500001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8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8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80">ROUND((E1923/D1923)*100,0)</f>
        <v>137</v>
      </c>
      <c r="P1923">
        <f t="shared" ref="P1923:P1986" si="181">ROUND(E1923/L1923,0)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8">
        <f t="shared" ref="S1923:S1986" si="184">(((J1923/60)/60)/24)+DATE(1970,1,1)+(-5/24)</f>
        <v>41074.013229166667</v>
      </c>
      <c r="T1923" s="8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8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8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8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8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8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8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8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8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86">ROUND((E1987/D1987)*100,0)</f>
        <v>3</v>
      </c>
      <c r="P1987">
        <f t="shared" ref="P1987:P2050" si="187">ROUND(E1987/L1987,0)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8">
        <f t="shared" ref="S1987:S2050" si="190">(((J1987/60)/60)/24)+DATE(1970,1,1)+(-5/24)</f>
        <v>42555.490405092591</v>
      </c>
      <c r="T1987" s="8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42413.225497685176</v>
      </c>
      <c r="T1988" s="8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8">
        <f t="shared" si="191"/>
        <v>42359.380057870374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8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8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8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8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8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8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92">ROUND((E2051/D2051)*100,0)</f>
        <v>120</v>
      </c>
      <c r="P2051">
        <f t="shared" ref="P2051:P2114" si="193">ROUND(E2051/L2051,0)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8">
        <f t="shared" ref="S2051:S2114" si="196">(((J2051/60)/60)/24)+DATE(1970,1,1)+(-5/24)</f>
        <v>41575.319016203699</v>
      </c>
      <c r="T2051" s="8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8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8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8">
        <f t="shared" si="197"/>
        <v>41329.173090277778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8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8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8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98">ROUND((E2115/D2115)*100,0)</f>
        <v>105</v>
      </c>
      <c r="P2115">
        <f t="shared" ref="P2115:P2178" si="199">ROUND(E2115/L2115,0)</f>
        <v>69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8">
        <f t="shared" ref="S2115:S2178" si="202">(((J2115/60)/60)/24)+DATE(1970,1,1)+(-5/24)</f>
        <v>41870.657129629624</v>
      </c>
      <c r="T2115" s="8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8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8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8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8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8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8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8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57.6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04">ROUND((E2179/D2179)*100,0)</f>
        <v>100</v>
      </c>
      <c r="P2179">
        <f t="shared" ref="P2179:P2242" si="205">ROUND(E2179/L2179,0)</f>
        <v>66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8">
        <f t="shared" ref="S2179:S2242" si="208">(((J2179/60)/60)/24)+DATE(1970,1,1)+(-5/24)</f>
        <v>42502.042442129627</v>
      </c>
      <c r="T2179" s="8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8">
        <f t="shared" si="209"/>
        <v>42774.999999999993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8">
        <f t="shared" si="209"/>
        <v>41359.141655092593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8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8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8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8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10">ROUND((E2243/D2243)*100,0)</f>
        <v>806</v>
      </c>
      <c r="P2243">
        <f t="shared" ref="P2243:P2306" si="211">ROUND(E2243/L2243,0)</f>
        <v>49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8">
        <f t="shared" ref="S2243:S2306" si="214">(((J2243/60)/60)/24)+DATE(1970,1,1)+(-5/24)</f>
        <v>42766.619212962956</v>
      </c>
      <c r="T2243" s="8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8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8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8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8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8">
        <f t="shared" si="215"/>
        <v>41995.408321759263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8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8">
        <f t="shared" si="215"/>
        <v>42038.958333333336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8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16">ROUND((E2307/D2307)*100,0)</f>
        <v>101</v>
      </c>
      <c r="P2307">
        <f t="shared" ref="P2307:P2370" si="217">ROUND(E2307/L2307,0)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8">
        <f t="shared" ref="S2307:S2370" si="220">(((J2307/60)/60)/24)+DATE(1970,1,1)+(-5/24)</f>
        <v>41834.486944444441</v>
      </c>
      <c r="T2307" s="8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8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8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8">
        <f t="shared" si="221"/>
        <v>42814.54684027777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8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8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8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8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8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8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22">ROUND((E2371/D2371)*100,0)</f>
        <v>0</v>
      </c>
      <c r="P2371" t="e">
        <f t="shared" ref="P2371:P2434" si="223">ROUND(E2371/L2371,0)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8">
        <f t="shared" ref="S2371:S2434" si="226">(((J2371/60)/60)/24)+DATE(1970,1,1)+(-5/24)</f>
        <v>42380.60429398148</v>
      </c>
      <c r="T2371" s="8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8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8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8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8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8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8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28">ROUND((E2435/D2435)*100,0)</f>
        <v>0</v>
      </c>
      <c r="P2435" t="e">
        <f t="shared" ref="P2435:P2498" si="229">ROUND(E2435/L2435,0)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8">
        <f t="shared" ref="S2435:S2498" si="232">(((J2435/60)/60)/24)+DATE(1970,1,1)+(-5/24)</f>
        <v>42397.691469907404</v>
      </c>
      <c r="T2435" s="8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42179.977708333325</v>
      </c>
      <c r="T2436" s="8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8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8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8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8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8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8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41030.500034722223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8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8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8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34">ROUND((E2499/D2499)*100,0)</f>
        <v>113</v>
      </c>
      <c r="P2499">
        <f t="shared" ref="P2499:P2562" si="235">ROUND(E2499/L2499,0)</f>
        <v>81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8">
        <f t="shared" ref="S2499:S2562" si="238">(((J2499/60)/60)/24)+DATE(1970,1,1)+(-5/24)</f>
        <v>40730.670578703699</v>
      </c>
      <c r="T2499" s="8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8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8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8">
        <f t="shared" si="239"/>
        <v>42274.568333333329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8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42658.597916666658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8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8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8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8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8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8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8">
        <f t="shared" si="239"/>
        <v>41172.99082175926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8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40">ROUND((E2563/D2563)*100,0)</f>
        <v>0</v>
      </c>
      <c r="P2563" t="e">
        <f t="shared" ref="P2563:P2626" si="241">ROUND(E2563/L2563,0)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8">
        <f t="shared" ref="S2563:S2626" si="244">(((J2563/60)/60)/24)+DATE(1970,1,1)+(-5/24)</f>
        <v>42260.320474537039</v>
      </c>
      <c r="T2563" s="8">
        <f t="shared" ref="T2563:T2626" si="245">(((I2563/60)/60)/24)+DATE(1970,1,1)+(-5/24)</f>
        <v>42290.320474537039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8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8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8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8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8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8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8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8">
        <f t="shared" si="245"/>
        <v>41165.213217592594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46">ROUND((E2627/D2627)*100,0)</f>
        <v>956</v>
      </c>
      <c r="P2627">
        <f t="shared" ref="P2627:P2690" si="247">ROUND(E2627/L2627,0)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8">
        <f t="shared" ref="S2627:S2690" si="250">(((J2627/60)/60)/24)+DATE(1970,1,1)+(-5/24)</f>
        <v>42658.601944444446</v>
      </c>
      <c r="T2627" s="8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8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8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8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8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8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8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8">
        <f t="shared" si="251"/>
        <v>42111.861226851855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8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8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8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8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8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8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52">ROUND((E2691/D2691)*100,0)</f>
        <v>0</v>
      </c>
      <c r="P2691">
        <f t="shared" ref="P2691:P2754" si="253">ROUND(E2691/L2691,0)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8">
        <f t="shared" ref="S2691:S2754" si="256">(((J2691/60)/60)/24)+DATE(1970,1,1)+(-5/24)</f>
        <v>42551.753356481473</v>
      </c>
      <c r="T2691" s="8">
        <f t="shared" ref="T2691:T2754" si="257">(((I2691/60)/60)/24)+DATE(1970,1,1)+(-5/24)</f>
        <v>42581.753356481473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8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8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8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8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8">
        <f t="shared" si="257"/>
        <v>41075.923611111109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8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8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258">ROUND((E2755/D2755)*100,0)</f>
        <v>19</v>
      </c>
      <c r="P2755">
        <f t="shared" ref="P2755:P2818" si="259">ROUND(E2755/L2755,0)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8">
        <f t="shared" ref="S2755:S2818" si="262">(((J2755/60)/60)/24)+DATE(1970,1,1)+(-5/24)</f>
        <v>41117.692395833328</v>
      </c>
      <c r="T2755" s="8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41863.427673611113</v>
      </c>
      <c r="T2756" s="8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8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8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8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8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264">ROUND((E2819/D2819)*100,0)</f>
        <v>130</v>
      </c>
      <c r="P2819">
        <f t="shared" ref="P2819:P2882" si="265">ROUND(E2819/L2819,0)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8">
        <f t="shared" ref="S2819:S2882" si="268">(((J2819/60)/60)/24)+DATE(1970,1,1)+(-5/24)</f>
        <v>42023.42664351852</v>
      </c>
      <c r="T2819" s="8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42090.433935185189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8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8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8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8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270">ROUND((E2883/D2883)*100,0)</f>
        <v>0</v>
      </c>
      <c r="P2883" t="e">
        <f t="shared" ref="P2883:P2946" si="271">ROUND(E2883/L2883,0)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8">
        <f t="shared" ref="S2883:S2946" si="274">(((J2883/60)/60)/24)+DATE(1970,1,1)+(-5/24)</f>
        <v>41916.389305555553</v>
      </c>
      <c r="T2883" s="8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8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8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8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276">ROUND((E2947/D2947)*100,0)</f>
        <v>0</v>
      </c>
      <c r="P2947" t="e">
        <f t="shared" ref="P2947:P3010" si="277">ROUND(E2947/L2947,0)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8">
        <f t="shared" ref="S2947:S3010" si="280">(((J2947/60)/60)/24)+DATE(1970,1,1)+(-5/24)</f>
        <v>42117.931250000001</v>
      </c>
      <c r="T2947" s="8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42698.507638888892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8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8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8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8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282">ROUND((E3011/D3011)*100,0)</f>
        <v>120</v>
      </c>
      <c r="P3011">
        <f t="shared" ref="P3011:P3074" si="283">ROUND(E3011/L3011,0)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8">
        <f t="shared" ref="S3011:S3074" si="286">(((J3011/60)/60)/24)+DATE(1970,1,1)+(-5/24)</f>
        <v>41939.361574074072</v>
      </c>
      <c r="T3011" s="8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8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8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8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8">
        <f t="shared" si="287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8">
        <f t="shared" si="287"/>
        <v>42774.207696759251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8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288">ROUND((E3075/D3075)*100,0)</f>
        <v>0</v>
      </c>
      <c r="P3075">
        <f t="shared" ref="P3075:P3138" si="289">ROUND(E3075/L3075,0)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8">
        <f t="shared" ref="S3075:S3138" si="292">(((J3075/60)/60)/24)+DATE(1970,1,1)+(-5/24)</f>
        <v>42111.475694444445</v>
      </c>
      <c r="T3075" s="8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42409.362951388881</v>
      </c>
      <c r="T3076" s="8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8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8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8">
        <f t="shared" si="293"/>
        <v>41790.957638888889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8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8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8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8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8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8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8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94">ROUND((E3139/D3139)*100,0)</f>
        <v>3</v>
      </c>
      <c r="P3139">
        <f t="shared" ref="P3139:P3202" si="295">ROUND(E3139/L3139,0)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8">
        <f t="shared" ref="S3139:S3202" si="298">(((J3139/60)/60)/24)+DATE(1970,1,1)+(-5/24)</f>
        <v>42807.676724537036</v>
      </c>
      <c r="T3139" s="8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8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8">
        <f t="shared" si="299"/>
        <v>41477.631388888884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8">
        <f t="shared" si="299"/>
        <v>41799.597395833334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8">
        <f t="shared" si="299"/>
        <v>41908.670046296291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8">
        <f t="shared" si="299"/>
        <v>41888.666666666664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00">ROUND((E3203/D3203)*100,0)</f>
        <v>1</v>
      </c>
      <c r="P3203">
        <f t="shared" ref="P3203:P3266" si="301">ROUND(E3203/L3203,0)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8">
        <f t="shared" ref="S3203:S3266" si="304">(((J3203/60)/60)/24)+DATE(1970,1,1)+(-5/24)</f>
        <v>41861.558761574073</v>
      </c>
      <c r="T3203" s="8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8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8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8">
        <f t="shared" si="305"/>
        <v>42236.62703703704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8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06">ROUND((E3267/D3267)*100,0)</f>
        <v>164</v>
      </c>
      <c r="P3267">
        <f t="shared" ref="P3267:P3330" si="307">ROUND(E3267/L3267,0)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8">
        <f t="shared" ref="S3267:S3330" si="310">(((J3267/60)/60)/24)+DATE(1970,1,1)+(-5/24)</f>
        <v>42311.503645833327</v>
      </c>
      <c r="T3267" s="8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42136.32780092593</v>
      </c>
      <c r="T3268" s="8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8">
        <f t="shared" si="311"/>
        <v>42171.249999999993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8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8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8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8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8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12">ROUND((E3331/D3331)*100,0)</f>
        <v>117</v>
      </c>
      <c r="P3331">
        <f t="shared" ref="P3331:P3394" si="313">ROUND(E3331/L3331,0)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8">
        <f t="shared" ref="S3331:S3394" si="316">(((J3331/60)/60)/24)+DATE(1970,1,1)+(-5/24)</f>
        <v>41837.114675925921</v>
      </c>
      <c r="T3331" s="8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8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8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8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8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8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8">
        <f t="shared" si="317"/>
        <v>41987.554259259261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8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41859.727777777778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18">ROUND((E3395/D3395)*100,0)</f>
        <v>106</v>
      </c>
      <c r="P3395">
        <f t="shared" ref="P3395:P3458" si="319">ROUND(E3395/L3395,0)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8">
        <f t="shared" ref="S3395:S3458" si="322">(((J3395/60)/60)/24)+DATE(1970,1,1)+(-5/24)</f>
        <v>41923.713310185187</v>
      </c>
      <c r="T3395" s="8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8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8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8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8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8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8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41872.477777777778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8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8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24">ROUND((E3459/D3459)*100,0)</f>
        <v>140</v>
      </c>
      <c r="P3459">
        <f t="shared" ref="P3459:P3522" si="325">ROUND(E3459/L3459,0)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8">
        <f t="shared" ref="S3459:S3522" si="328">(((J3459/60)/60)/24)+DATE(1970,1,1)+(-5/24)</f>
        <v>42016.498344907406</v>
      </c>
      <c r="T3459" s="8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8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8">
        <f t="shared" si="329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8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8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8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8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8">
        <f t="shared" si="329"/>
        <v>41944.512499999997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8">
        <f t="shared" si="329"/>
        <v>42523.708333333336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8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8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30">ROUND((E3523/D3523)*100,0)</f>
        <v>169</v>
      </c>
      <c r="P3523">
        <f t="shared" ref="P3523:P3586" si="331">ROUND(E3523/L3523,0)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8">
        <f t="shared" ref="S3523:S3586" si="334">(((J3523/60)/60)/24)+DATE(1970,1,1)+(-5/24)</f>
        <v>41881.153009259258</v>
      </c>
      <c r="T3523" s="8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42319.594525462955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8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8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8">
        <f t="shared" si="335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8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8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8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36">ROUND((E3587/D3587)*100,0)</f>
        <v>119</v>
      </c>
      <c r="P3587">
        <f t="shared" ref="P3587:P3650" si="337">ROUND(E3587/L3587,0)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8">
        <f t="shared" ref="S3587:S3650" si="340">(((J3587/60)/60)/24)+DATE(1970,1,1)+(-5/24)</f>
        <v>41964.507986111108</v>
      </c>
      <c r="T3587" s="8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8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8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8">
        <f t="shared" si="341"/>
        <v>41799.518645833334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8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8">
        <f t="shared" si="341"/>
        <v>42605.565856481473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8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8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42">ROUND((E3651/D3651)*100,0)</f>
        <v>104</v>
      </c>
      <c r="P3651">
        <f t="shared" ref="P3651:P3714" si="343">ROUND(E3651/L3651,0)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8">
        <f t="shared" ref="S3651:S3714" si="346">(((J3651/60)/60)/24)+DATE(1970,1,1)+(-5/24)</f>
        <v>41780.504560185182</v>
      </c>
      <c r="T3651" s="8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8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8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8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8">
        <f t="shared" si="347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8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8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8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8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348">ROUND((E3715/D3715)*100,0)</f>
        <v>102</v>
      </c>
      <c r="P3715">
        <f t="shared" ref="P3715:P3778" si="349">ROUND(E3715/L3715,0)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8">
        <f t="shared" ref="S3715:S3778" si="352">(((J3715/60)/60)/24)+DATE(1970,1,1)+(-5/24)</f>
        <v>42505.529699074068</v>
      </c>
      <c r="T3715" s="8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42118.347997685189</v>
      </c>
      <c r="T3716" s="8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8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8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8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8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8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8">
        <f t="shared" si="353"/>
        <v>42688.880555555552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354">ROUND((E3779/D3779)*100,0)</f>
        <v>143</v>
      </c>
      <c r="P3779">
        <f t="shared" ref="P3779:P3842" si="355">ROUND(E3779/L3779,0)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8">
        <f t="shared" ref="S3779:S3842" si="358">(((J3779/60)/60)/24)+DATE(1970,1,1)+(-5/24)</f>
        <v>41886.903020833335</v>
      </c>
      <c r="T3779" s="8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42198.629166666658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8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8">
        <f t="shared" si="359"/>
        <v>41861.514444444445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8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8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360">ROUND((E3843/D3843)*100,0)</f>
        <v>9</v>
      </c>
      <c r="P3843">
        <f t="shared" ref="P3843:P3906" si="361">ROUND(E3843/L3843,0)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8">
        <f t="shared" ref="S3843:S3906" si="364">(((J3843/60)/60)/24)+DATE(1970,1,1)+(-5/24)</f>
        <v>41780.57739583333</v>
      </c>
      <c r="T3843" s="8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8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8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8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8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8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8">
        <f t="shared" si="365"/>
        <v>41875.083333333328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8">
        <f t="shared" si="365"/>
        <v>41863.566678240735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8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366">ROUND((E3907/D3907)*100,0)</f>
        <v>12</v>
      </c>
      <c r="P3907">
        <f t="shared" ref="P3907:P3970" si="367">ROUND(E3907/L3907,0)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8">
        <f t="shared" ref="S3907:S3970" si="370">(((J3907/60)/60)/24)+DATE(1970,1,1)+(-5/24)</f>
        <v>42124.415543981479</v>
      </c>
      <c r="T3907" s="8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8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8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8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8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8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8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372">ROUND((E3971/D3971)*100,0)</f>
        <v>7</v>
      </c>
      <c r="P3971">
        <f t="shared" ref="P3971:P4034" si="373">ROUND(E3971/L3971,0)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8">
        <f t="shared" ref="S3971:S4034" si="376">(((J3971/60)/60)/24)+DATE(1970,1,1)+(-5/24)</f>
        <v>42601.646365740737</v>
      </c>
      <c r="T3971" s="8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42447.655219907399</v>
      </c>
      <c r="T3972" s="8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8">
        <f t="shared" si="377"/>
        <v>41950.791666666664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8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8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8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8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8">
        <f t="shared" si="377"/>
        <v>42351.816782407412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378">ROUND((E4035/D4035)*100,0)</f>
        <v>26</v>
      </c>
      <c r="P4035">
        <f t="shared" ref="P4035:P4098" si="379">ROUND(E4035/L4035,0)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8">
        <f t="shared" ref="S4035:S4098" si="382">(((J4035/60)/60)/24)+DATE(1970,1,1)+(-5/24)</f>
        <v>42614.06046296296</v>
      </c>
      <c r="T4035" s="8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8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8">
        <f t="shared" si="383"/>
        <v>41821.729166666664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8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8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8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8">
        <f t="shared" si="383"/>
        <v>42554.624305555553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8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8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42020.226388888892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84">ROUND((E4099/D4099)*100,0)</f>
        <v>0</v>
      </c>
      <c r="P4099" t="e">
        <f t="shared" ref="P4099:P4115" si="385">ROUND(E4099/L4099,0)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8">
        <f t="shared" ref="S4099:S4115" si="388">(((J4099/60)/60)/24)+DATE(1970,1,1)+(-5/24)</f>
        <v>42344.616168981483</v>
      </c>
      <c r="T4099" s="8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8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8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T4115" xr:uid="{182B1AB0-EB34-4A4C-A2C8-DF3E7D2FF607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20CBB-5158-487A-9FFF-4E64AF86F257}">
  <dimension ref="A1:F14"/>
  <sheetViews>
    <sheetView workbookViewId="0">
      <selection activeCell="E4" sqref="E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88671875" bestFit="1" customWidth="1"/>
    <col min="8" max="8" width="12.88671875" bestFit="1" customWidth="1"/>
    <col min="9" max="9" width="22.88671875" bestFit="1" customWidth="1"/>
    <col min="10" max="10" width="17.77734375" bestFit="1" customWidth="1"/>
    <col min="11" max="11" width="27.6640625" bestFit="1" customWidth="1"/>
  </cols>
  <sheetData>
    <row r="1" spans="1:6" x14ac:dyDescent="0.3">
      <c r="A1" s="5" t="s">
        <v>8222</v>
      </c>
      <c r="B1" t="s">
        <v>8312</v>
      </c>
    </row>
    <row r="3" spans="1:6" x14ac:dyDescent="0.3">
      <c r="A3" s="5" t="s">
        <v>8323</v>
      </c>
      <c r="B3" s="5" t="s">
        <v>8313</v>
      </c>
    </row>
    <row r="4" spans="1:6" x14ac:dyDescent="0.3">
      <c r="A4" s="5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741E1-1BFF-41A3-8EB1-6A830A4693B5}">
  <dimension ref="A1:F9"/>
  <sheetViews>
    <sheetView workbookViewId="0"/>
  </sheetViews>
  <sheetFormatPr defaultRowHeight="14.4" x14ac:dyDescent="0.3"/>
  <cols>
    <col min="1" max="1" width="14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8222</v>
      </c>
      <c r="B1" t="s">
        <v>8312</v>
      </c>
    </row>
    <row r="2" spans="1:6" x14ac:dyDescent="0.3">
      <c r="A2" s="5" t="s">
        <v>8308</v>
      </c>
      <c r="B2" t="s">
        <v>8322</v>
      </c>
    </row>
    <row r="4" spans="1:6" x14ac:dyDescent="0.3">
      <c r="A4" s="5" t="s">
        <v>8329</v>
      </c>
      <c r="B4" s="5" t="s">
        <v>8313</v>
      </c>
    </row>
    <row r="5" spans="1:6" x14ac:dyDescent="0.3">
      <c r="A5" s="5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">
      <c r="A6" s="6" t="s">
        <v>8326</v>
      </c>
      <c r="B6" s="7">
        <v>20</v>
      </c>
      <c r="C6" s="7">
        <v>60</v>
      </c>
      <c r="D6" s="7"/>
      <c r="E6" s="7">
        <v>60</v>
      </c>
      <c r="F6" s="7">
        <v>140</v>
      </c>
    </row>
    <row r="7" spans="1:6" x14ac:dyDescent="0.3">
      <c r="A7" s="6" t="s">
        <v>8327</v>
      </c>
      <c r="B7" s="7"/>
      <c r="C7" s="7">
        <v>353</v>
      </c>
      <c r="D7" s="7">
        <v>19</v>
      </c>
      <c r="E7" s="7">
        <v>694</v>
      </c>
      <c r="F7" s="7">
        <v>1066</v>
      </c>
    </row>
    <row r="8" spans="1:6" x14ac:dyDescent="0.3">
      <c r="A8" s="6" t="s">
        <v>8328</v>
      </c>
      <c r="B8" s="7">
        <v>17</v>
      </c>
      <c r="C8" s="7">
        <v>80</v>
      </c>
      <c r="D8" s="7">
        <v>5</v>
      </c>
      <c r="E8" s="7">
        <v>85</v>
      </c>
      <c r="F8" s="7">
        <v>187</v>
      </c>
    </row>
    <row r="9" spans="1:6" x14ac:dyDescent="0.3">
      <c r="A9" s="6" t="s">
        <v>8311</v>
      </c>
      <c r="B9" s="7">
        <v>37</v>
      </c>
      <c r="C9" s="7">
        <v>493</v>
      </c>
      <c r="D9" s="7">
        <v>24</v>
      </c>
      <c r="E9" s="7">
        <v>839</v>
      </c>
      <c r="F9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262-E188-44FD-8E19-DB5E459D369D}">
  <dimension ref="A1:E18"/>
  <sheetViews>
    <sheetView workbookViewId="0">
      <selection activeCell="F4" sqref="F4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8312</v>
      </c>
    </row>
    <row r="2" spans="1:5" x14ac:dyDescent="0.3">
      <c r="A2" s="5" t="s">
        <v>8351</v>
      </c>
      <c r="B2" t="s">
        <v>8312</v>
      </c>
    </row>
    <row r="4" spans="1:5" x14ac:dyDescent="0.3">
      <c r="A4" s="5" t="s">
        <v>8329</v>
      </c>
      <c r="B4" s="5" t="s">
        <v>8313</v>
      </c>
    </row>
    <row r="5" spans="1:5" x14ac:dyDescent="0.3">
      <c r="A5" s="5" t="s">
        <v>8310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">
      <c r="A6" s="10" t="s">
        <v>8338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">
      <c r="A7" s="10" t="s">
        <v>8339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">
      <c r="A8" s="10" t="s">
        <v>8340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">
      <c r="A9" s="10" t="s">
        <v>8341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">
      <c r="A10" s="10" t="s">
        <v>8331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">
      <c r="A11" s="10" t="s">
        <v>8342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">
      <c r="A12" s="10" t="s">
        <v>8332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">
      <c r="A13" s="10" t="s">
        <v>8333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">
      <c r="A14" s="10" t="s">
        <v>8334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">
      <c r="A15" s="10" t="s">
        <v>8335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">
      <c r="A16" s="10" t="s">
        <v>8336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">
      <c r="A17" s="10" t="s">
        <v>8343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">
      <c r="A18" s="10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841CC-D228-4552-BE3D-F8431D081F08}">
  <dimension ref="A1:F15"/>
  <sheetViews>
    <sheetView topLeftCell="C1" workbookViewId="0"/>
  </sheetViews>
  <sheetFormatPr defaultRowHeight="14.4" x14ac:dyDescent="0.3"/>
  <cols>
    <col min="1" max="1" width="14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44140625" bestFit="1" customWidth="1"/>
    <col min="8" max="8" width="13.21875" bestFit="1" customWidth="1"/>
    <col min="9" max="9" width="15.44140625" bestFit="1" customWidth="1"/>
    <col min="10" max="10" width="18" bestFit="1" customWidth="1"/>
    <col min="11" max="11" width="20.21875" bestFit="1" customWidth="1"/>
  </cols>
  <sheetData>
    <row r="1" spans="1:6" x14ac:dyDescent="0.3">
      <c r="A1" s="5" t="s">
        <v>8308</v>
      </c>
      <c r="B1" t="s">
        <v>8312</v>
      </c>
    </row>
    <row r="2" spans="1:6" x14ac:dyDescent="0.3">
      <c r="A2" s="5" t="s">
        <v>8222</v>
      </c>
      <c r="B2" t="s">
        <v>8223</v>
      </c>
    </row>
    <row r="4" spans="1:6" x14ac:dyDescent="0.3">
      <c r="A4" s="5" t="s">
        <v>8329</v>
      </c>
      <c r="B4" s="5" t="s">
        <v>8313</v>
      </c>
    </row>
    <row r="5" spans="1:6" x14ac:dyDescent="0.3">
      <c r="A5" s="5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">
      <c r="A6" s="6" t="s">
        <v>8330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3">
      <c r="A7" s="6" t="s">
        <v>8337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 x14ac:dyDescent="0.3">
      <c r="A8" s="6" t="s">
        <v>8344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 x14ac:dyDescent="0.3">
      <c r="A9" s="6" t="s">
        <v>8345</v>
      </c>
      <c r="B9" s="7">
        <v>6</v>
      </c>
      <c r="C9" s="7">
        <v>59</v>
      </c>
      <c r="D9" s="7"/>
      <c r="E9" s="7">
        <v>213</v>
      </c>
      <c r="F9" s="7">
        <v>278</v>
      </c>
    </row>
    <row r="10" spans="1:6" x14ac:dyDescent="0.3">
      <c r="A10" s="6" t="s">
        <v>8346</v>
      </c>
      <c r="B10" s="7">
        <v>7</v>
      </c>
      <c r="C10" s="7">
        <v>51</v>
      </c>
      <c r="D10" s="7"/>
      <c r="E10" s="7">
        <v>178</v>
      </c>
      <c r="F10" s="7">
        <v>236</v>
      </c>
    </row>
    <row r="11" spans="1:6" x14ac:dyDescent="0.3">
      <c r="A11" s="6" t="s">
        <v>8347</v>
      </c>
      <c r="B11" s="7">
        <v>59</v>
      </c>
      <c r="C11" s="7">
        <v>319</v>
      </c>
      <c r="D11" s="7"/>
      <c r="E11" s="7">
        <v>360</v>
      </c>
      <c r="F11" s="7">
        <v>738</v>
      </c>
    </row>
    <row r="12" spans="1:6" x14ac:dyDescent="0.3">
      <c r="A12" s="6" t="s">
        <v>8348</v>
      </c>
      <c r="B12" s="7">
        <v>98</v>
      </c>
      <c r="C12" s="7">
        <v>364</v>
      </c>
      <c r="D12" s="7"/>
      <c r="E12" s="7">
        <v>367</v>
      </c>
      <c r="F12" s="7">
        <v>829</v>
      </c>
    </row>
    <row r="13" spans="1:6" x14ac:dyDescent="0.3">
      <c r="A13" s="6" t="s">
        <v>8349</v>
      </c>
      <c r="B13" s="7">
        <v>69</v>
      </c>
      <c r="C13" s="7">
        <v>238</v>
      </c>
      <c r="D13" s="7"/>
      <c r="E13" s="7">
        <v>302</v>
      </c>
      <c r="F13" s="7">
        <v>609</v>
      </c>
    </row>
    <row r="14" spans="1:6" x14ac:dyDescent="0.3">
      <c r="A14" s="6" t="s">
        <v>8350</v>
      </c>
      <c r="B14" s="7">
        <v>9</v>
      </c>
      <c r="C14" s="7">
        <v>19</v>
      </c>
      <c r="D14" s="7">
        <v>33</v>
      </c>
      <c r="E14" s="7">
        <v>37</v>
      </c>
      <c r="F14" s="7">
        <v>98</v>
      </c>
    </row>
    <row r="15" spans="1:6" x14ac:dyDescent="0.3">
      <c r="A15" s="6" t="s">
        <v>8311</v>
      </c>
      <c r="B15" s="7">
        <v>257</v>
      </c>
      <c r="C15" s="7">
        <v>1097</v>
      </c>
      <c r="D15" s="7">
        <v>33</v>
      </c>
      <c r="E15" s="7">
        <v>1651</v>
      </c>
      <c r="F15" s="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0633-F164-4E1B-A204-79133DDC7FCA}">
  <dimension ref="A1:H13"/>
  <sheetViews>
    <sheetView zoomScale="60" zoomScaleNormal="60" workbookViewId="0">
      <selection activeCell="L8" sqref="L8"/>
    </sheetView>
  </sheetViews>
  <sheetFormatPr defaultRowHeight="14.4" x14ac:dyDescent="0.3"/>
  <cols>
    <col min="1" max="1" width="30.44140625" bestFit="1" customWidth="1"/>
    <col min="2" max="2" width="20.88671875" bestFit="1" customWidth="1"/>
    <col min="3" max="3" width="15.6640625" bestFit="1" customWidth="1"/>
    <col min="4" max="4" width="18.77734375" bestFit="1" customWidth="1"/>
    <col min="5" max="5" width="14.33203125" bestFit="1" customWidth="1"/>
    <col min="6" max="6" width="24.21875" bestFit="1" customWidth="1"/>
    <col min="7" max="7" width="18.77734375" bestFit="1" customWidth="1"/>
    <col min="8" max="8" width="21" bestFit="1" customWidth="1"/>
  </cols>
  <sheetData>
    <row r="1" spans="1:8" x14ac:dyDescent="0.3">
      <c r="A1" s="11" t="s">
        <v>8352</v>
      </c>
      <c r="B1" s="11" t="s">
        <v>8353</v>
      </c>
      <c r="C1" s="11" t="s">
        <v>8354</v>
      </c>
      <c r="D1" s="11" t="s">
        <v>8355</v>
      </c>
      <c r="E1" s="11" t="s">
        <v>8356</v>
      </c>
      <c r="F1" s="11" t="s">
        <v>8357</v>
      </c>
      <c r="G1" s="11" t="s">
        <v>8358</v>
      </c>
      <c r="H1" s="11" t="s">
        <v>8359</v>
      </c>
    </row>
    <row r="2" spans="1:8" x14ac:dyDescent="0.3">
      <c r="A2" s="11" t="s">
        <v>8360</v>
      </c>
      <c r="B2" s="11">
        <f>COUNTIFS(Sheet1!D2:D4115,"&lt;1000",Sheet1!F2:F4115,"successful")</f>
        <v>322</v>
      </c>
      <c r="C2" s="11">
        <f>COUNTIFS(Sheet1!D2:D4115,"&lt;1000",Sheet1!F2:F4115,"failed")</f>
        <v>113</v>
      </c>
      <c r="D2" s="11">
        <f>COUNTIFS(Sheet1!D2:D4115,"&lt;1000",Sheet1!F2:F4115,"Canceled")</f>
        <v>18</v>
      </c>
      <c r="E2" s="11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s="11" t="s">
        <v>8361</v>
      </c>
      <c r="B3" s="11">
        <f>COUNTIFS(Sheet1!D2:D4115,"&gt;=1000",Sheet1!D2:D4115,"&lt;=4999",Sheet1!F2:F4115,"successful")</f>
        <v>932</v>
      </c>
      <c r="C3" s="11">
        <f>COUNTIFS(Sheet1!D2:D4115,"&gt;=1000",Sheet1!D2:D4115,"&lt;=4999",Sheet1!F2:F4115,"failed")</f>
        <v>420</v>
      </c>
      <c r="D3" s="11">
        <f>COUNTIFS(Sheet1!D2:D4115,"&gt;=1000",Sheet1!D2:D4115,"&lt;=4999",Sheet1!F2:F4115,"Canceled")</f>
        <v>60</v>
      </c>
      <c r="E3" s="11">
        <f t="shared" ref="E3:E13" si="0">B3+C3+D3</f>
        <v>1412</v>
      </c>
      <c r="F3" s="12">
        <f t="shared" ref="F3:F13" si="1">B3/E3</f>
        <v>0.66005665722379603</v>
      </c>
      <c r="G3" s="12">
        <f t="shared" ref="G3:H13" si="2">C3/E3</f>
        <v>0.29745042492917845</v>
      </c>
      <c r="H3" s="12">
        <f t="shared" ref="H3:H13" si="3">D3/E3</f>
        <v>4.2492917847025496E-2</v>
      </c>
    </row>
    <row r="4" spans="1:8" x14ac:dyDescent="0.3">
      <c r="A4" s="11" t="s">
        <v>8362</v>
      </c>
      <c r="B4" s="11">
        <f>COUNTIFS(Sheet1!D2:D4115,"&gt;=5000",Sheet1!D2:D4115,"&lt;=9999",Sheet1!F2:F4115,"successful")</f>
        <v>381</v>
      </c>
      <c r="C4" s="11">
        <f>COUNTIFS(Sheet1!D2:D4115,"&gt;=5000",Sheet1!D2:D4115,"&lt;=9999",Sheet1!F2:F4115,"failed")</f>
        <v>283</v>
      </c>
      <c r="D4" s="11">
        <f>COUNTIFS(Sheet1!D2:D4115,"&gt;=5000",Sheet1!D2:D4115,"&lt;=9999",Sheet1!F2:F4115,"Canceled")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s="11" t="s">
        <v>8363</v>
      </c>
      <c r="B5" s="11">
        <f>COUNTIFS(Sheet1!D2:D4115,"&gt;=10000",Sheet1!D2:D4115,"&lt;=14999",Sheet1!F2:F4115,"successful")</f>
        <v>168</v>
      </c>
      <c r="C5" s="11">
        <f>COUNTIFS(Sheet1!D2:D4115,"&gt;=10000",Sheet1!D2:D4115,"&lt;=14999",Sheet1!F2:F4115,"failed")</f>
        <v>144</v>
      </c>
      <c r="D5" s="11">
        <f>COUNTIFS(Sheet1!D2:D4115,"&gt;=10000",Sheet1!D2:D4115,"&lt;=14999",Sheet1!F2:F4115,"Canceled")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1" t="s">
        <v>8364</v>
      </c>
      <c r="B6" s="11">
        <f>COUNTIFS(Sheet1!D2:D4115,"&gt;=15000",Sheet1!D2:D4115,"&lt;=19999",Sheet1!F2:F4115,"successful")</f>
        <v>94</v>
      </c>
      <c r="C6" s="11">
        <f>COUNTIFS(Sheet1!D2:D4115,"&gt;=15000",Sheet1!D2:D4115,"&lt;=19999",Sheet1!F2:F4115,"failed")</f>
        <v>90</v>
      </c>
      <c r="D6" s="11">
        <f>COUNTIFS(Sheet1!D2:D4115,"&gt;=15000",Sheet1!D2:D4115,"&lt;=19999",Sheet1!F2:F4115,"Canceled")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1" t="s">
        <v>8365</v>
      </c>
      <c r="B7" s="11">
        <f>COUNTIFS(Sheet1!D2:D4115,"&gt;=20000",Sheet1!D2:D4115,"&lt;=24999",Sheet1!F2:F4115,"successful")</f>
        <v>62</v>
      </c>
      <c r="C7" s="11">
        <f>COUNTIFS(Sheet1!D2:D4115,"&gt;=20000",Sheet1!D2:D4115,"&lt;=24999",Sheet1!F2:F4115,"failed")</f>
        <v>72</v>
      </c>
      <c r="D7" s="11">
        <f>COUNTIFS(Sheet1!D2:D4115,"&gt;=20000",Sheet1!D2:D4115,"&lt;=24999",Sheet1!F2:F4115,"Canceled")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1" t="s">
        <v>8366</v>
      </c>
      <c r="B8" s="11">
        <f>COUNTIFS(Sheet1!D2:D4115,"&gt;=25000",Sheet1!D2:D4115,"&lt;=29999",Sheet1!F2:F4115,"successful")</f>
        <v>55</v>
      </c>
      <c r="C8" s="11">
        <f>COUNTIFS(Sheet1!D2:D4115,"&gt;=25000",Sheet1!D2:D4115,"&lt;=29999",Sheet1!F2:F4115,"failed")</f>
        <v>64</v>
      </c>
      <c r="D8" s="11">
        <f>COUNTIFS(Sheet1!D2:D4115,"&gt;=25000",Sheet1!D2:D4115,"&lt;=29999",Sheet1!F2:F4115,"Canceled")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1" t="s">
        <v>8367</v>
      </c>
      <c r="B9" s="11">
        <f>COUNTIFS(Sheet1!D2:D4115,"&gt;=30000",Sheet1!D2:D4115,"&lt;=34999",Sheet1!F2:F4115,"successful")</f>
        <v>32</v>
      </c>
      <c r="C9" s="11">
        <f>COUNTIFS(Sheet1!D2:D4115,"&gt;=30000",Sheet1!D2:D4115,"&lt;=34999",Sheet1!F2:F4115,"failed")</f>
        <v>37</v>
      </c>
      <c r="D9" s="11">
        <f>COUNTIFS(Sheet1!D2:D4115,"&gt;=30000",Sheet1!D2:D4115,"&lt;=34999",Sheet1!F2:F4115,"Canceled")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1" t="s">
        <v>8368</v>
      </c>
      <c r="B10" s="11">
        <f>COUNTIFS(Sheet1!D2:D4115,"&gt;=35000",Sheet1!D2:D4115,"&lt;=39999",Sheet1!F2:F4115,"successful")</f>
        <v>26</v>
      </c>
      <c r="C10" s="11">
        <f>COUNTIFS(Sheet1!D2:D4115,"&gt;=35000",Sheet1!D2:D4115,"&lt;=39999",Sheet1!F2:F4115,"failed")</f>
        <v>22</v>
      </c>
      <c r="D10" s="11">
        <f>COUNTIFS(Sheet1!D2:D4115,"&gt;=35000",Sheet1!D2:D4115,"&lt;=39999",Sheet1!F2:F4115,"Canceled")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1" t="s">
        <v>8369</v>
      </c>
      <c r="B11" s="11">
        <f>COUNTIFS(Sheet1!D2:D4115,"&gt;= 40000 ",Sheet1!D2:D4115,"&lt;= 44999 ",Sheet1!F2:F4115,"successful")</f>
        <v>21</v>
      </c>
      <c r="C11" s="11">
        <f>COUNTIFS(Sheet1!D2:D4115,"&gt;= 40000 ",Sheet1!D2:D4115,"&lt;= 44999 ",Sheet1!F2:F4115,"failed")</f>
        <v>16</v>
      </c>
      <c r="D11" s="11">
        <f>COUNTIFS(Sheet1!D2:D4115,"&gt;= 40000 ",Sheet1!D2:D4115,"&lt;= 44999 ",Sheet1!F2:F4115,"Canceled")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1" t="s">
        <v>8370</v>
      </c>
      <c r="B12" s="11">
        <f>COUNTIFS(Sheet1!D2:D4115,"&gt;= 45000 ",Sheet1!D2:D4115,"&lt;= 49999",Sheet1!F2:F4115,"successful")</f>
        <v>6</v>
      </c>
      <c r="C12" s="11">
        <f>COUNTIFS(Sheet1!D2:D4115,"&gt;= 45000 ",Sheet1!D2:D4115,"&lt;= 49999",Sheet1!F2:F4115,"failed")</f>
        <v>11</v>
      </c>
      <c r="D12" s="11">
        <f>COUNTIFS(Sheet1!D2:D4115,"&gt;= 45000 ",Sheet1!D2:D4115,"&lt;= 49999",Sheet1!F2:F4115,"Canceled")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s="11" t="s">
        <v>8371</v>
      </c>
      <c r="B13" s="11">
        <f>COUNTIFS(Sheet1!D2:D4115,"&gt;=50000",Sheet1!F2:F4115,"successful")</f>
        <v>86</v>
      </c>
      <c r="C13" s="11">
        <f>COUNTIFS(Sheet1!D2:D4115,"&gt;=50000",Sheet1!F2:F4115,"failed")</f>
        <v>258</v>
      </c>
      <c r="D13" s="11">
        <f>COUNTIFS(Sheet1!D2:D4115,"&gt;=50000",Sheet1!F2:F4115,"Canceled")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Abdullah Algahtani</cp:lastModifiedBy>
  <dcterms:created xsi:type="dcterms:W3CDTF">2017-04-20T15:17:24Z</dcterms:created>
  <dcterms:modified xsi:type="dcterms:W3CDTF">2018-10-19T03:17:21Z</dcterms:modified>
</cp:coreProperties>
</file>