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altaf/Documents/GitHub/Data_Science_Projects/"/>
    </mc:Choice>
  </mc:AlternateContent>
  <xr:revisionPtr revIDLastSave="0" documentId="13_ncr:1_{344918D6-1ED1-8F43-9D54-DC8B19BF533A}" xr6:coauthVersionLast="47" xr6:coauthVersionMax="47" xr10:uidLastSave="{00000000-0000-0000-0000-000000000000}"/>
  <bookViews>
    <workbookView xWindow="0" yWindow="500" windowWidth="28420" windowHeight="15880" xr2:uid="{6251A918-92D3-8849-A5E9-E17BFCF4D7FA}"/>
  </bookViews>
  <sheets>
    <sheet name="Sheet1" sheetId="1" r:id="rId1"/>
  </sheets>
  <definedNames>
    <definedName name="_xlnm._FilterDatabase" localSheetId="0" hidden="1">Sheet1!$B$9:$C$17</definedName>
    <definedName name="_xlchart.v1.0" hidden="1">Sheet1!$B$10:$B$17</definedName>
    <definedName name="_xlchart.v1.1" hidden="1">Sheet1!$C$10:$C$17</definedName>
    <definedName name="_xlchart.v1.10" hidden="1">Sheet1!$C$10:$C$17</definedName>
    <definedName name="_xlchart.v1.11" hidden="1">Sheet1!$C$9</definedName>
    <definedName name="_xlchart.v1.12" hidden="1">Sheet1!$B$10:$B$17</definedName>
    <definedName name="_xlchart.v1.13" hidden="1">Sheet1!$C$10:$C$17</definedName>
    <definedName name="_xlchart.v1.14" hidden="1">Sheet1!$C$9</definedName>
    <definedName name="_xlchart.v1.15" hidden="1">Sheet1!$B$10:$B$17</definedName>
    <definedName name="_xlchart.v1.16" hidden="1">Sheet1!$C$10:$C$17</definedName>
    <definedName name="_xlchart.v1.17" hidden="1">Sheet1!$C$9</definedName>
    <definedName name="_xlchart.v1.18" hidden="1">Sheet1!$B$10:$B$17</definedName>
    <definedName name="_xlchart.v1.19" hidden="1">Sheet1!$C$10:$C$17</definedName>
    <definedName name="_xlchart.v1.2" hidden="1">Sheet1!$C$9</definedName>
    <definedName name="_xlchart.v1.20" hidden="1">Sheet1!$C$9</definedName>
    <definedName name="_xlchart.v1.21" hidden="1">Sheet1!$B$10:$B$17</definedName>
    <definedName name="_xlchart.v1.22" hidden="1">Sheet1!$C$10:$C$17</definedName>
    <definedName name="_xlchart.v1.23" hidden="1">Sheet1!$C$9</definedName>
    <definedName name="_xlchart.v1.24" hidden="1">Sheet1!$B$10:$B$17</definedName>
    <definedName name="_xlchart.v1.25" hidden="1">Sheet1!$C$10:$C$17</definedName>
    <definedName name="_xlchart.v1.26" hidden="1">Sheet1!$C$9</definedName>
    <definedName name="_xlchart.v1.3" hidden="1">Sheet1!$B$10:$B$17</definedName>
    <definedName name="_xlchart.v1.4" hidden="1">Sheet1!$C$10:$C$17</definedName>
    <definedName name="_xlchart.v1.5" hidden="1">Sheet1!$C$9</definedName>
    <definedName name="_xlchart.v1.6" hidden="1">Sheet1!$B$10:$B$17</definedName>
    <definedName name="_xlchart.v1.7" hidden="1">Sheet1!$C$10:$C$17</definedName>
    <definedName name="_xlchart.v1.8" hidden="1">Sheet1!$C$9</definedName>
    <definedName name="_xlchart.v1.9" hidden="1">Sheet1!$B$10:$B$17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L31" i="1" s="1"/>
  <c r="C22" i="1"/>
  <c r="B22" i="1"/>
  <c r="I28" i="1"/>
  <c r="F32" i="1" s="1"/>
  <c r="I27" i="1"/>
  <c r="I10" i="1"/>
  <c r="C19" i="1"/>
  <c r="F10" i="1" s="1"/>
  <c r="B19" i="1"/>
  <c r="E17" i="1" s="1"/>
  <c r="F16" i="1" l="1"/>
  <c r="F15" i="1"/>
  <c r="J15" i="1" s="1"/>
  <c r="F17" i="1"/>
  <c r="J17" i="1" s="1"/>
  <c r="F14" i="1"/>
  <c r="G14" i="1" s="1"/>
  <c r="E10" i="1"/>
  <c r="E11" i="1"/>
  <c r="I11" i="1" s="1"/>
  <c r="I17" i="1"/>
  <c r="J10" i="1"/>
  <c r="E14" i="1"/>
  <c r="I14" i="1" s="1"/>
  <c r="F13" i="1"/>
  <c r="E15" i="1"/>
  <c r="I15" i="1" s="1"/>
  <c r="F12" i="1"/>
  <c r="E16" i="1"/>
  <c r="I16" i="1" s="1"/>
  <c r="F11" i="1"/>
  <c r="J16" i="1"/>
  <c r="E12" i="1"/>
  <c r="I12" i="1" s="1"/>
  <c r="E13" i="1"/>
  <c r="I13" i="1" s="1"/>
  <c r="G17" i="1" l="1"/>
  <c r="J14" i="1"/>
  <c r="G10" i="1"/>
  <c r="G15" i="1"/>
  <c r="I20" i="1"/>
  <c r="G11" i="1"/>
  <c r="J11" i="1"/>
  <c r="G16" i="1"/>
  <c r="J12" i="1"/>
  <c r="G12" i="1"/>
  <c r="G13" i="1"/>
  <c r="J13" i="1"/>
  <c r="J20" i="1" l="1"/>
  <c r="G20" i="1"/>
  <c r="F26" i="1"/>
</calcChain>
</file>

<file path=xl/sharedStrings.xml><?xml version="1.0" encoding="utf-8"?>
<sst xmlns="http://schemas.openxmlformats.org/spreadsheetml/2006/main" count="18" uniqueCount="18">
  <si>
    <t>Minutes Running/X</t>
  </si>
  <si>
    <t>Weight by Week/Y</t>
  </si>
  <si>
    <t>AVG</t>
  </si>
  <si>
    <t>X - AvgX</t>
  </si>
  <si>
    <t>Y- AvgY</t>
  </si>
  <si>
    <t>Product of I and H</t>
  </si>
  <si>
    <t>X - AvgX SQR</t>
  </si>
  <si>
    <t>Y- AvgY SQR</t>
  </si>
  <si>
    <t>SUM</t>
  </si>
  <si>
    <t>r=</t>
  </si>
  <si>
    <t>Standard Deviation In X</t>
  </si>
  <si>
    <t>Standard Deviation In Y</t>
  </si>
  <si>
    <t>B= r * Sy/Sx = Gradient =</t>
  </si>
  <si>
    <t>Y-Intercept</t>
  </si>
  <si>
    <t>sqrt(Sum of All (X-Xavg)^2 / n)</t>
  </si>
  <si>
    <t>sqrt(Sum of All (Y-Yavg)^2 / n)</t>
  </si>
  <si>
    <t>x=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</si>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</sst>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114777917953626"/>
          <c:y val="0.19483814523184603"/>
          <c:w val="0.85305259494496888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Weight by Week/Y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70</c:v>
                </c:pt>
                <c:pt idx="7">
                  <c:v>90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>
                  <c:v>178</c:v>
                </c:pt>
                <c:pt idx="1">
                  <c:v>179</c:v>
                </c:pt>
                <c:pt idx="2">
                  <c:v>177</c:v>
                </c:pt>
                <c:pt idx="3">
                  <c:v>179</c:v>
                </c:pt>
                <c:pt idx="4">
                  <c:v>176</c:v>
                </c:pt>
                <c:pt idx="5">
                  <c:v>180</c:v>
                </c:pt>
                <c:pt idx="6">
                  <c:v>177</c:v>
                </c:pt>
                <c:pt idx="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A-9D40-BBAF-FCED9A77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17088"/>
        <c:axId val="758210768"/>
      </c:scatterChart>
      <c:valAx>
        <c:axId val="7582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8210768"/>
        <c:crosses val="autoZero"/>
        <c:crossBetween val="midCat"/>
      </c:valAx>
      <c:valAx>
        <c:axId val="7582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82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35983</xdr:colOff>
      <xdr:row>7</xdr:row>
      <xdr:rowOff>48683</xdr:rowOff>
    </xdr:from>
    <xdr:to>
      <xdr:col>17</xdr:col>
      <xdr:colOff>484717</xdr:colOff>
      <xdr:row>20</xdr:row>
      <xdr:rowOff>150283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C2372-CE3B-92B3-2E6E-B395A5E8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538480</xdr:colOff>
      <xdr:row>11</xdr:row>
      <xdr:rowOff>111760</xdr:rowOff>
    </xdr:from>
    <xdr:to>
      <xdr:col>17</xdr:col>
      <xdr:colOff>294640</xdr:colOff>
      <xdr:row>19</xdr:row>
      <xdr:rowOff>121920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8953F9-3B25-E64F-7016-6A3BEB4E7EE0}"/>
            </a:ext>
          </a:extLst>
        </xdr:cNvPr>
        <xdr:cNvCxnSpPr/>
      </xdr:nvCxnSpPr>
      <xdr:spPr>
        <a:xfrm flipV="1">
          <a:off x="11196320" y="2346960"/>
          <a:ext cx="3870960" cy="163576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557-41DA-FB45-BE53-367056E17B6A}">
  <dimension ref="A9:L32"/>
  <sheetViews>
    <sheetView tabSelected="1" topLeftCell="C24" zoomScale="125" workbookViewId="0">
      <selection activeCell="Q27" sqref="Q27"/>
    </sheetView>
  </sheetViews>
  <sheetFormatPr baseColWidth="10" defaultRowHeight="16" x14ac:dyDescent="0.2"/>
  <cols>
    <col min="2" max="2" width="19.1640625" customWidth="1"/>
    <col min="3" max="3" width="19.5" bestFit="1" customWidth="1"/>
    <col min="4" max="4" width="3.1640625" customWidth="1"/>
    <col min="5" max="5" width="20.83203125" bestFit="1" customWidth="1"/>
    <col min="7" max="7" width="10.6640625" customWidth="1"/>
    <col min="8" max="8" width="1.6640625" customWidth="1"/>
  </cols>
  <sheetData>
    <row r="9" spans="2:10" x14ac:dyDescent="0.2">
      <c r="B9" s="1" t="s">
        <v>0</v>
      </c>
      <c r="C9" s="1" t="s">
        <v>1</v>
      </c>
      <c r="D9" s="1"/>
      <c r="E9" t="s">
        <v>3</v>
      </c>
      <c r="F9" t="s">
        <v>4</v>
      </c>
      <c r="G9" t="s">
        <v>5</v>
      </c>
      <c r="I9" t="s">
        <v>6</v>
      </c>
      <c r="J9" t="s">
        <v>7</v>
      </c>
    </row>
    <row r="10" spans="2:10" x14ac:dyDescent="0.2">
      <c r="B10" s="2">
        <v>50</v>
      </c>
      <c r="C10" s="2">
        <v>178</v>
      </c>
      <c r="D10" s="2"/>
      <c r="E10">
        <f>B10-B19</f>
        <v>-13.125</v>
      </c>
      <c r="F10">
        <f>C10-C19</f>
        <v>-0.25</v>
      </c>
      <c r="G10">
        <f>F10*E10</f>
        <v>3.28125</v>
      </c>
      <c r="I10">
        <f>(E10)^2</f>
        <v>172.265625</v>
      </c>
      <c r="J10">
        <f>(F10)^2</f>
        <v>6.25E-2</v>
      </c>
    </row>
    <row r="11" spans="2:10" x14ac:dyDescent="0.2">
      <c r="B11" s="2">
        <v>55</v>
      </c>
      <c r="C11" s="2">
        <v>179</v>
      </c>
      <c r="D11" s="2"/>
      <c r="E11">
        <f>B11-B19</f>
        <v>-8.125</v>
      </c>
      <c r="F11">
        <f>C11-C19</f>
        <v>0.75</v>
      </c>
      <c r="G11">
        <f t="shared" ref="G11:G17" si="0">F11*E11</f>
        <v>-6.09375</v>
      </c>
      <c r="I11">
        <f>(E11)^2</f>
        <v>66.015625</v>
      </c>
      <c r="J11">
        <f>(F11)^2</f>
        <v>0.5625</v>
      </c>
    </row>
    <row r="12" spans="2:10" x14ac:dyDescent="0.2">
      <c r="B12" s="2">
        <v>58</v>
      </c>
      <c r="C12" s="2">
        <v>177</v>
      </c>
      <c r="D12" s="2"/>
      <c r="E12">
        <f>B12-B19</f>
        <v>-5.125</v>
      </c>
      <c r="F12">
        <f>C12-C19</f>
        <v>-1.25</v>
      </c>
      <c r="G12">
        <f t="shared" si="0"/>
        <v>6.40625</v>
      </c>
      <c r="I12">
        <f>(E12)^2</f>
        <v>26.265625</v>
      </c>
      <c r="J12">
        <f>(F12)^2</f>
        <v>1.5625</v>
      </c>
    </row>
    <row r="13" spans="2:10" x14ac:dyDescent="0.2">
      <c r="B13" s="2">
        <v>60</v>
      </c>
      <c r="C13" s="2">
        <v>179</v>
      </c>
      <c r="D13" s="2"/>
      <c r="E13">
        <f>B13-B19</f>
        <v>-3.125</v>
      </c>
      <c r="F13">
        <f>C13-C19</f>
        <v>0.75</v>
      </c>
      <c r="G13">
        <f t="shared" si="0"/>
        <v>-2.34375</v>
      </c>
      <c r="I13">
        <f>(E13)^2</f>
        <v>9.765625</v>
      </c>
      <c r="J13">
        <f>(F13)^2</f>
        <v>0.5625</v>
      </c>
    </row>
    <row r="14" spans="2:10" x14ac:dyDescent="0.2">
      <c r="B14" s="2">
        <v>60</v>
      </c>
      <c r="C14" s="2">
        <v>176</v>
      </c>
      <c r="D14" s="2"/>
      <c r="E14">
        <f>B14-B19</f>
        <v>-3.125</v>
      </c>
      <c r="F14">
        <f>C14-C19</f>
        <v>-2.25</v>
      </c>
      <c r="G14">
        <f t="shared" si="0"/>
        <v>7.03125</v>
      </c>
      <c r="I14">
        <f>(E14)^2</f>
        <v>9.765625</v>
      </c>
      <c r="J14">
        <f>(F14)^2</f>
        <v>5.0625</v>
      </c>
    </row>
    <row r="15" spans="2:10" x14ac:dyDescent="0.2">
      <c r="B15" s="2">
        <v>62</v>
      </c>
      <c r="C15" s="2">
        <v>180</v>
      </c>
      <c r="D15" s="2"/>
      <c r="E15">
        <f>B15-B19</f>
        <v>-1.125</v>
      </c>
      <c r="F15">
        <f>C15-C19</f>
        <v>1.75</v>
      </c>
      <c r="G15">
        <f t="shared" si="0"/>
        <v>-1.96875</v>
      </c>
      <c r="I15">
        <f>(E15)^2</f>
        <v>1.265625</v>
      </c>
      <c r="J15">
        <f>(F15)^2</f>
        <v>3.0625</v>
      </c>
    </row>
    <row r="16" spans="2:10" x14ac:dyDescent="0.2">
      <c r="B16" s="2">
        <v>70</v>
      </c>
      <c r="C16" s="2">
        <v>177</v>
      </c>
      <c r="D16" s="2"/>
      <c r="E16">
        <f>B16-B19</f>
        <v>6.875</v>
      </c>
      <c r="F16">
        <f>C16-C19</f>
        <v>-1.25</v>
      </c>
      <c r="G16">
        <f t="shared" si="0"/>
        <v>-8.59375</v>
      </c>
      <c r="I16">
        <f>(E16)^2</f>
        <v>47.265625</v>
      </c>
      <c r="J16">
        <f>(F16)^2</f>
        <v>1.5625</v>
      </c>
    </row>
    <row r="17" spans="1:12" x14ac:dyDescent="0.2">
      <c r="B17" s="2">
        <v>90</v>
      </c>
      <c r="C17" s="2">
        <v>180</v>
      </c>
      <c r="D17" s="2"/>
      <c r="E17">
        <f>B17-B19</f>
        <v>26.875</v>
      </c>
      <c r="F17">
        <f>C17-C19</f>
        <v>1.75</v>
      </c>
      <c r="G17">
        <f t="shared" si="0"/>
        <v>47.03125</v>
      </c>
      <c r="I17">
        <f>(E17)^2</f>
        <v>722.265625</v>
      </c>
      <c r="J17">
        <f>(F17)^2</f>
        <v>3.0625</v>
      </c>
    </row>
    <row r="19" spans="1:12" x14ac:dyDescent="0.2">
      <c r="A19" t="s">
        <v>2</v>
      </c>
      <c r="B19">
        <f>AVERAGE(B10:B17)</f>
        <v>63.125</v>
      </c>
      <c r="C19">
        <f>AVERAGE(C10:C17)</f>
        <v>178.25</v>
      </c>
    </row>
    <row r="20" spans="1:12" x14ac:dyDescent="0.2">
      <c r="A20" t="s">
        <v>8</v>
      </c>
      <c r="G20">
        <f t="shared" ref="G20:J20" si="1">SUM(G10:G17)</f>
        <v>44.75</v>
      </c>
      <c r="I20">
        <f t="shared" si="1"/>
        <v>1054.875</v>
      </c>
      <c r="J20">
        <f t="shared" si="1"/>
        <v>15.5</v>
      </c>
    </row>
    <row r="22" spans="1:12" x14ac:dyDescent="0.2">
      <c r="B22">
        <f>SUM(B10:B17)</f>
        <v>505</v>
      </c>
      <c r="C22">
        <f>SUM(C10:C17)</f>
        <v>1426</v>
      </c>
    </row>
    <row r="26" spans="1:12" x14ac:dyDescent="0.2">
      <c r="E26" t="s">
        <v>9</v>
      </c>
      <c r="F26">
        <f>(G20)/(SQRT(I20*J20))</f>
        <v>0.3499666744179209</v>
      </c>
    </row>
    <row r="27" spans="1:12" ht="58" customHeight="1" x14ac:dyDescent="0.2">
      <c r="E27" s="3" t="s">
        <v>10</v>
      </c>
      <c r="F27" s="3"/>
      <c r="G27" s="4" t="s">
        <v>14</v>
      </c>
      <c r="I27">
        <f>SQRT(I20/8)</f>
        <v>11.483003744665417</v>
      </c>
    </row>
    <row r="28" spans="1:12" ht="60" customHeight="1" x14ac:dyDescent="0.2">
      <c r="E28" s="3" t="s">
        <v>11</v>
      </c>
      <c r="F28" s="3"/>
      <c r="G28" s="4" t="s">
        <v>15</v>
      </c>
      <c r="I28">
        <f>SQRT(J20/8)</f>
        <v>1.3919410907075054</v>
      </c>
    </row>
    <row r="30" spans="1:12" x14ac:dyDescent="0.2">
      <c r="K30" t="s">
        <v>16</v>
      </c>
      <c r="L30">
        <v>60</v>
      </c>
    </row>
    <row r="31" spans="1:12" x14ac:dyDescent="0.2">
      <c r="E31" t="s">
        <v>12</v>
      </c>
      <c r="F31">
        <f>F26*(I28/I27)</f>
        <v>4.2422087925109611E-2</v>
      </c>
      <c r="K31" t="s">
        <v>17</v>
      </c>
      <c r="L31">
        <f>(F31*L30)+F32</f>
        <v>178.11743097523402</v>
      </c>
    </row>
    <row r="32" spans="1:12" x14ac:dyDescent="0.2">
      <c r="E32" t="s">
        <v>13</v>
      </c>
      <c r="F32">
        <f>C19-(B19)*F31</f>
        <v>175.57210569972744</v>
      </c>
    </row>
  </sheetData>
  <autoFilter ref="B9:C17" xr:uid="{66BC5557-41DA-FB45-BE53-367056E17B6A}">
    <sortState xmlns:xlrd2="http://schemas.microsoft.com/office/spreadsheetml/2017/richdata2" ref="B10:C17">
      <sortCondition ref="B9:B17"/>
    </sortState>
  </autoFilter>
  <mergeCells count="2">
    <mergeCell ref="E27:F27"/>
    <mergeCell ref="E28:F2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Altaf</dc:creator>
  <cp:lastModifiedBy>Abdullah Altaf</cp:lastModifiedBy>
  <dcterms:created xsi:type="dcterms:W3CDTF">2023-10-16T11:31:17Z</dcterms:created>
  <dcterms:modified xsi:type="dcterms:W3CDTF">2023-10-17T06:53:22Z</dcterms:modified>
</cp:coreProperties>
</file>