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ummary" sheetId="1" r:id="rId1"/>
    <sheet name="Bleeding" sheetId="2" r:id="rId2"/>
    <sheet name="Pre-Launch Cost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1" i="1" l="1"/>
  <c r="C15" i="2" l="1"/>
  <c r="C2" i="2"/>
  <c r="C21" i="2" s="1"/>
  <c r="B19" i="1" l="1"/>
  <c r="B12" i="1"/>
  <c r="J3" i="1"/>
  <c r="K3" i="1" s="1"/>
  <c r="B14" i="1" s="1"/>
  <c r="C3" i="2"/>
  <c r="C3" i="1"/>
  <c r="F3" i="1" s="1"/>
  <c r="B14" i="4"/>
  <c r="C5" i="2" l="1"/>
  <c r="C10" i="2" s="1"/>
  <c r="C11" i="2" s="1"/>
  <c r="C17" i="2" s="1"/>
  <c r="C18" i="2"/>
  <c r="B17" i="1" s="1"/>
  <c r="L3" i="1"/>
  <c r="M3" i="1" s="1"/>
  <c r="C19" i="2" l="1"/>
  <c r="B18" i="1"/>
  <c r="B20" i="1" s="1"/>
  <c r="N3" i="1"/>
  <c r="B13" i="1"/>
  <c r="C23" i="2"/>
  <c r="C22" i="2"/>
  <c r="C24" i="2" l="1"/>
  <c r="B22" i="1" s="1"/>
  <c r="B23" i="1" s="1"/>
  <c r="B24" i="1" s="1"/>
</calcChain>
</file>

<file path=xl/sharedStrings.xml><?xml version="1.0" encoding="utf-8"?>
<sst xmlns="http://schemas.openxmlformats.org/spreadsheetml/2006/main" count="102" uniqueCount="76">
  <si>
    <t>Pre Launch Expenses</t>
  </si>
  <si>
    <t>Photography</t>
  </si>
  <si>
    <t>Content</t>
  </si>
  <si>
    <t>Inspection</t>
  </si>
  <si>
    <t>Samples etc</t>
  </si>
  <si>
    <t>EBC</t>
  </si>
  <si>
    <t>IP Accelerator</t>
  </si>
  <si>
    <t>Website</t>
  </si>
  <si>
    <t>Patent</t>
  </si>
  <si>
    <t>UPC</t>
  </si>
  <si>
    <t>PH Tools</t>
  </si>
  <si>
    <t>Amazon Monthly</t>
  </si>
  <si>
    <t>LLC</t>
  </si>
  <si>
    <t>Total Pre-Launch</t>
  </si>
  <si>
    <t>Selling Price</t>
  </si>
  <si>
    <t>Landing Cost</t>
  </si>
  <si>
    <t>Profit</t>
  </si>
  <si>
    <t>Giveaways</t>
  </si>
  <si>
    <t>$</t>
  </si>
  <si>
    <t>Total</t>
  </si>
  <si>
    <t>Taxes</t>
  </si>
  <si>
    <t>Amazon Fee</t>
  </si>
  <si>
    <t>%</t>
  </si>
  <si>
    <t>Referral %</t>
  </si>
  <si>
    <t>Referral</t>
  </si>
  <si>
    <t>FBA Fee</t>
  </si>
  <si>
    <t>Storage</t>
  </si>
  <si>
    <t>Total Fee</t>
  </si>
  <si>
    <t>Per Unit</t>
  </si>
  <si>
    <t>Margin</t>
  </si>
  <si>
    <t>Total Cost</t>
  </si>
  <si>
    <t>Price</t>
  </si>
  <si>
    <t>Paypal Fee</t>
  </si>
  <si>
    <t>Shipping Fee (FBM)</t>
  </si>
  <si>
    <t>FB Cost Per Ad</t>
  </si>
  <si>
    <t>Paypal Fee - Transaction</t>
  </si>
  <si>
    <t>Amount</t>
  </si>
  <si>
    <t>VVROs</t>
  </si>
  <si>
    <t>PM Commision</t>
  </si>
  <si>
    <t>Bleeding</t>
  </si>
  <si>
    <t>Revenue</t>
  </si>
  <si>
    <t>Amazon Account</t>
  </si>
  <si>
    <t>Units sold for bleeding</t>
  </si>
  <si>
    <t>Balance</t>
  </si>
  <si>
    <t>units</t>
  </si>
  <si>
    <t>Frieght</t>
  </si>
  <si>
    <t>Product</t>
  </si>
  <si>
    <t>Bank</t>
  </si>
  <si>
    <t>Bank %</t>
  </si>
  <si>
    <t>SNL</t>
  </si>
  <si>
    <t>Marketplace</t>
  </si>
  <si>
    <t>Variation</t>
  </si>
  <si>
    <t>YES</t>
  </si>
  <si>
    <t>US</t>
  </si>
  <si>
    <t>NO</t>
  </si>
  <si>
    <t>Dimensions (Inches)</t>
  </si>
  <si>
    <t>Weight  (Grams)</t>
  </si>
  <si>
    <t>Size Tier</t>
  </si>
  <si>
    <t>Standard-size envelope</t>
  </si>
  <si>
    <t>Inventory Cost</t>
  </si>
  <si>
    <t>Total Investment</t>
  </si>
  <si>
    <t>Monthly Revenue</t>
  </si>
  <si>
    <t>Monthly Profit</t>
  </si>
  <si>
    <t>Inventory Plan (Months)</t>
  </si>
  <si>
    <t>CPR 8-Day Giveaways</t>
  </si>
  <si>
    <t>ROI</t>
  </si>
  <si>
    <t>Estimated Sales (Months)</t>
  </si>
  <si>
    <t>H10 Search Volume</t>
  </si>
  <si>
    <t>Total Bleeding</t>
  </si>
  <si>
    <t>Top 10 Keywords</t>
  </si>
  <si>
    <t>Pre-Launch Cost</t>
  </si>
  <si>
    <t>Payback Period</t>
  </si>
  <si>
    <t>Balance in Amazon Account</t>
  </si>
  <si>
    <t>Total Inventory</t>
  </si>
  <si>
    <t>Cost per Order</t>
  </si>
  <si>
    <t>2 x 2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</si>
</sst>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$ ]#,##0.0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1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9" fillId="0" borderId="3" xfId="6" applyFont="1" applyBorder="1"/>
    <xf numFmtId="0" fontId="11" fillId="0" borderId="0" xfId="0" applyFont="1"/>
    <xf numFmtId="44" fontId="12" fillId="4" borderId="3" xfId="1" applyFont="1" applyFill="1" applyBorder="1" applyAlignment="1">
      <alignment horizontal="center" vertical="center" wrapText="1"/>
    </xf>
    <xf numFmtId="164" fontId="10" fillId="5" borderId="3" xfId="6" applyNumberFormat="1" applyFont="1" applyFill="1" applyBorder="1"/>
    <xf numFmtId="0" fontId="7" fillId="5" borderId="3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5" xfId="0" applyBorder="1"/>
    <xf numFmtId="0" fontId="0" fillId="4" borderId="3" xfId="0" applyFill="1" applyBorder="1"/>
    <xf numFmtId="0" fontId="0" fillId="4" borderId="13" xfId="0" applyFill="1" applyBorder="1"/>
    <xf numFmtId="0" fontId="16" fillId="0" borderId="0" xfId="2" applyFont="1" applyFill="1" applyBorder="1"/>
    <xf numFmtId="9" fontId="2" fillId="0" borderId="0" xfId="2" applyNumberFormat="1" applyFill="1" applyBorder="1"/>
    <xf numFmtId="2" fontId="4" fillId="0" borderId="0" xfId="4" applyNumberFormat="1" applyFill="1" applyBorder="1"/>
    <xf numFmtId="0" fontId="4" fillId="0" borderId="0" xfId="4" applyFill="1" applyBorder="1"/>
    <xf numFmtId="0" fontId="2" fillId="0" borderId="0" xfId="2" applyFill="1" applyBorder="1"/>
    <xf numFmtId="0" fontId="0" fillId="0" borderId="0" xfId="0" applyFill="1" applyBorder="1"/>
    <xf numFmtId="0" fontId="13" fillId="0" borderId="0" xfId="0" applyFont="1" applyFill="1" applyBorder="1" applyAlignment="1">
      <alignment horizontal="right"/>
    </xf>
    <xf numFmtId="4" fontId="1" fillId="0" borderId="0" xfId="2" applyNumberFormat="1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10" fontId="1" fillId="0" borderId="0" xfId="2" applyNumberFormat="1" applyFont="1" applyFill="1" applyBorder="1" applyAlignment="1">
      <alignment horizontal="center" wrapText="1"/>
    </xf>
    <xf numFmtId="0" fontId="7" fillId="0" borderId="0" xfId="0" applyFont="1" applyFill="1" applyBorder="1"/>
    <xf numFmtId="0" fontId="15" fillId="0" borderId="0" xfId="2" applyFont="1" applyFill="1" applyBorder="1"/>
    <xf numFmtId="0" fontId="6" fillId="0" borderId="0" xfId="2" applyFont="1" applyFill="1" applyBorder="1"/>
    <xf numFmtId="4" fontId="18" fillId="0" borderId="0" xfId="0" applyNumberFormat="1" applyFont="1" applyFill="1" applyBorder="1" applyAlignment="1">
      <alignment horizontal="center" wrapText="1"/>
    </xf>
    <xf numFmtId="4" fontId="7" fillId="0" borderId="0" xfId="4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2" fontId="6" fillId="0" borderId="0" xfId="5" applyNumberForma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4" fillId="0" borderId="0" xfId="4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2" fontId="3" fillId="0" borderId="0" xfId="3" applyNumberFormat="1" applyFill="1" applyBorder="1" applyAlignment="1">
      <alignment horizontal="center"/>
    </xf>
    <xf numFmtId="3" fontId="7" fillId="0" borderId="0" xfId="4" applyNumberFormat="1" applyFont="1" applyFill="1" applyBorder="1" applyAlignment="1">
      <alignment horizontal="center" wrapText="1"/>
    </xf>
    <xf numFmtId="0" fontId="1" fillId="0" borderId="0" xfId="2" applyFont="1" applyFill="1" applyBorder="1" applyAlignment="1">
      <alignment horizontal="center"/>
    </xf>
    <xf numFmtId="4" fontId="0" fillId="0" borderId="0" xfId="0" applyNumberFormat="1" applyFill="1" applyBorder="1"/>
    <xf numFmtId="0" fontId="17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1" fontId="7" fillId="0" borderId="0" xfId="4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9" fillId="0" borderId="0" xfId="0" applyFont="1" applyFill="1" applyBorder="1"/>
    <xf numFmtId="0" fontId="0" fillId="0" borderId="0" xfId="0" applyFill="1" applyBorder="1" applyAlignment="1"/>
    <xf numFmtId="0" fontId="14" fillId="0" borderId="0" xfId="0" applyFont="1" applyFill="1" applyBorder="1" applyAlignment="1"/>
    <xf numFmtId="0" fontId="13" fillId="0" borderId="0" xfId="0" applyFont="1" applyFill="1" applyBorder="1" applyAlignment="1"/>
    <xf numFmtId="0" fontId="20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20" fillId="6" borderId="21" xfId="0" applyFont="1" applyFill="1" applyBorder="1"/>
    <xf numFmtId="0" fontId="20" fillId="6" borderId="22" xfId="0" applyFont="1" applyFill="1" applyBorder="1"/>
    <xf numFmtId="0" fontId="20" fillId="6" borderId="23" xfId="0" applyFont="1" applyFill="1" applyBorder="1"/>
    <xf numFmtId="165" fontId="0" fillId="0" borderId="3" xfId="0" applyNumberFormat="1" applyBorder="1"/>
    <xf numFmtId="165" fontId="0" fillId="0" borderId="25" xfId="0" applyNumberFormat="1" applyBorder="1"/>
    <xf numFmtId="10" fontId="0" fillId="0" borderId="26" xfId="0" applyNumberFormat="1" applyBorder="1"/>
    <xf numFmtId="165" fontId="0" fillId="4" borderId="24" xfId="0" applyNumberFormat="1" applyFill="1" applyBorder="1"/>
    <xf numFmtId="10" fontId="0" fillId="4" borderId="25" xfId="0" applyNumberFormat="1" applyFill="1" applyBorder="1"/>
    <xf numFmtId="165" fontId="0" fillId="4" borderId="25" xfId="0" applyNumberFormat="1" applyFill="1" applyBorder="1"/>
    <xf numFmtId="0" fontId="0" fillId="7" borderId="3" xfId="0" applyFill="1" applyBorder="1"/>
    <xf numFmtId="10" fontId="0" fillId="4" borderId="3" xfId="0" applyNumberFormat="1" applyFill="1" applyBorder="1"/>
    <xf numFmtId="2" fontId="0" fillId="0" borderId="3" xfId="0" applyNumberFormat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3" xfId="0" applyFill="1" applyBorder="1"/>
    <xf numFmtId="165" fontId="0" fillId="0" borderId="13" xfId="0" applyNumberFormat="1" applyBorder="1"/>
    <xf numFmtId="165" fontId="7" fillId="0" borderId="16" xfId="0" applyNumberFormat="1" applyFont="1" applyBorder="1"/>
    <xf numFmtId="165" fontId="0" fillId="8" borderId="11" xfId="0" applyNumberFormat="1" applyFill="1" applyBorder="1"/>
    <xf numFmtId="165" fontId="7" fillId="0" borderId="26" xfId="0" applyNumberFormat="1" applyFont="1" applyBorder="1"/>
    <xf numFmtId="0" fontId="5" fillId="6" borderId="9" xfId="0" applyFont="1" applyFill="1" applyBorder="1"/>
    <xf numFmtId="0" fontId="5" fillId="6" borderId="12" xfId="0" applyFont="1" applyFill="1" applyBorder="1"/>
    <xf numFmtId="0" fontId="5" fillId="6" borderId="14" xfId="0" applyFont="1" applyFill="1" applyBorder="1"/>
    <xf numFmtId="0" fontId="5" fillId="0" borderId="0" xfId="0" applyFont="1"/>
    <xf numFmtId="0" fontId="5" fillId="6" borderId="24" xfId="0" applyFont="1" applyFill="1" applyBorder="1"/>
    <xf numFmtId="0" fontId="5" fillId="6" borderId="27" xfId="0" applyFont="1" applyFill="1" applyBorder="1"/>
    <xf numFmtId="2" fontId="7" fillId="0" borderId="13" xfId="0" applyNumberFormat="1" applyFont="1" applyBorder="1"/>
    <xf numFmtId="10" fontId="7" fillId="0" borderId="16" xfId="0" applyNumberFormat="1" applyFont="1" applyBorder="1"/>
    <xf numFmtId="0" fontId="0" fillId="4" borderId="28" xfId="0" applyFill="1" applyBorder="1"/>
    <xf numFmtId="0" fontId="0" fillId="4" borderId="16" xfId="0" applyFill="1" applyBorder="1"/>
    <xf numFmtId="0" fontId="5" fillId="6" borderId="7" xfId="0" applyFont="1" applyFill="1" applyBorder="1"/>
    <xf numFmtId="0" fontId="0" fillId="0" borderId="29" xfId="0" applyBorder="1"/>
    <xf numFmtId="165" fontId="21" fillId="9" borderId="26" xfId="0" applyNumberFormat="1" applyFont="1" applyFill="1" applyBorder="1"/>
    <xf numFmtId="0" fontId="5" fillId="6" borderId="21" xfId="0" applyFont="1" applyFill="1" applyBorder="1"/>
    <xf numFmtId="165" fontId="0" fillId="8" borderId="23" xfId="0" applyNumberFormat="1" applyFill="1" applyBorder="1"/>
    <xf numFmtId="0" fontId="22" fillId="6" borderId="24" xfId="0" applyFont="1" applyFill="1" applyBorder="1"/>
    <xf numFmtId="0" fontId="7" fillId="0" borderId="15" xfId="0" applyFont="1" applyBorder="1"/>
    <xf numFmtId="3" fontId="0" fillId="0" borderId="3" xfId="0" applyNumberFormat="1" applyBorder="1"/>
    <xf numFmtId="1" fontId="0" fillId="4" borderId="11" xfId="0" applyNumberFormat="1" applyFill="1" applyBorder="1"/>
    <xf numFmtId="165" fontId="7" fillId="8" borderId="26" xfId="0" applyNumberFormat="1" applyFont="1" applyFill="1" applyBorder="1"/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0" fillId="6" borderId="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</cellXfs>
  <cellStyles count="9">
    <cellStyle name="Calculation" xfId="4" builtinId="22"/>
    <cellStyle name="Currency" xfId="1" builtinId="4"/>
    <cellStyle name="Currency 2" xfId="8"/>
    <cellStyle name="Input" xfId="2" builtinId="20"/>
    <cellStyle name="Normal" xfId="0" builtinId="0"/>
    <cellStyle name="Normal 2" xfId="7"/>
    <cellStyle name="Normal 2 3" xfId="6"/>
    <cellStyle name="Output" xfId="3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24"/>
  <sheetViews>
    <sheetView tabSelected="1" workbookViewId="0">
      <selection activeCell="B19" sqref="B19"/>
    </sheetView>
  </sheetViews>
  <sheetFormatPr defaultRowHeight="15" x14ac:dyDescent="0.25"/>
  <cols>
    <col min="1" max="1" width="25.7109375" customWidth="1"/>
    <col min="2" max="2" width="13.28515625" customWidth="1"/>
    <col min="6" max="6" width="11.5703125" customWidth="1"/>
    <col min="7" max="7" width="8.5703125" customWidth="1"/>
    <col min="11" max="11" width="11" customWidth="1"/>
    <col min="12" max="12" width="12.5703125" customWidth="1"/>
    <col min="15" max="15" width="21.85546875" customWidth="1"/>
    <col min="16" max="16" width="17.28515625" customWidth="1"/>
    <col min="17" max="17" width="20.28515625" customWidth="1"/>
  </cols>
  <sheetData>
    <row r="1" spans="1:14" ht="15.75" x14ac:dyDescent="0.25">
      <c r="A1" s="88" t="s">
        <v>14</v>
      </c>
      <c r="B1" s="90" t="s">
        <v>21</v>
      </c>
      <c r="C1" s="91"/>
      <c r="D1" s="91"/>
      <c r="E1" s="91"/>
      <c r="F1" s="92"/>
      <c r="G1" s="90" t="s">
        <v>15</v>
      </c>
      <c r="H1" s="91"/>
      <c r="I1" s="91"/>
      <c r="J1" s="91"/>
      <c r="K1" s="92"/>
      <c r="L1" s="88" t="s">
        <v>30</v>
      </c>
      <c r="M1" s="90" t="s">
        <v>16</v>
      </c>
      <c r="N1" s="92"/>
    </row>
    <row r="2" spans="1:14" ht="16.5" thickBot="1" x14ac:dyDescent="0.3">
      <c r="A2" s="89"/>
      <c r="B2" s="48" t="s">
        <v>23</v>
      </c>
      <c r="C2" s="49" t="s">
        <v>24</v>
      </c>
      <c r="D2" s="49" t="s">
        <v>25</v>
      </c>
      <c r="E2" s="49" t="s">
        <v>26</v>
      </c>
      <c r="F2" s="50" t="s">
        <v>27</v>
      </c>
      <c r="G2" s="48" t="s">
        <v>46</v>
      </c>
      <c r="H2" s="49" t="s">
        <v>45</v>
      </c>
      <c r="I2" s="49" t="s">
        <v>48</v>
      </c>
      <c r="J2" s="49" t="s">
        <v>47</v>
      </c>
      <c r="K2" s="50" t="s">
        <v>19</v>
      </c>
      <c r="L2" s="89"/>
      <c r="M2" s="48" t="s">
        <v>28</v>
      </c>
      <c r="N2" s="50" t="s">
        <v>29</v>
      </c>
    </row>
    <row r="3" spans="1:14" thickBot="1" x14ac:dyDescent="0.35">
      <c r="A3" s="54">
        <v>10</v>
      </c>
      <c r="B3" s="55">
        <v>0.15</v>
      </c>
      <c r="C3" s="52">
        <f>A3*B3</f>
        <v>1.5</v>
      </c>
      <c r="D3" s="56">
        <v>2.36</v>
      </c>
      <c r="E3" s="56">
        <v>0.03</v>
      </c>
      <c r="F3" s="52">
        <f>SUM(C3:E3)</f>
        <v>3.8899999999999997</v>
      </c>
      <c r="G3" s="56">
        <v>1</v>
      </c>
      <c r="H3" s="56">
        <v>1</v>
      </c>
      <c r="I3" s="55">
        <v>0.04</v>
      </c>
      <c r="J3" s="52">
        <f>(G3+H3)*I3</f>
        <v>0.08</v>
      </c>
      <c r="K3" s="52">
        <f>G3+H3+J3</f>
        <v>2.08</v>
      </c>
      <c r="L3" s="52">
        <f>K3+F3</f>
        <v>5.97</v>
      </c>
      <c r="M3" s="52">
        <f>A3-L3</f>
        <v>4.03</v>
      </c>
      <c r="N3" s="53">
        <f>M3/A3</f>
        <v>0.40300000000000002</v>
      </c>
    </row>
    <row r="4" spans="1:14" thickBot="1" x14ac:dyDescent="0.35"/>
    <row r="5" spans="1:14" ht="14.45" customHeight="1" thickBot="1" x14ac:dyDescent="0.35">
      <c r="A5" s="101" t="s">
        <v>69</v>
      </c>
      <c r="B5" s="102"/>
    </row>
    <row r="6" spans="1:14" ht="14.45" x14ac:dyDescent="0.3">
      <c r="A6" s="73" t="s">
        <v>67</v>
      </c>
      <c r="B6" s="76">
        <v>69067</v>
      </c>
    </row>
    <row r="7" spans="1:14" thickBot="1" x14ac:dyDescent="0.35">
      <c r="A7" s="70" t="s">
        <v>64</v>
      </c>
      <c r="B7" s="77">
        <v>1000</v>
      </c>
    </row>
    <row r="8" spans="1:14" ht="16.149999999999999" thickBot="1" x14ac:dyDescent="0.35">
      <c r="A8" s="71"/>
      <c r="F8" s="104" t="s">
        <v>49</v>
      </c>
      <c r="G8" s="93"/>
      <c r="H8" s="93" t="s">
        <v>50</v>
      </c>
      <c r="I8" s="93"/>
      <c r="J8" s="93" t="s">
        <v>51</v>
      </c>
      <c r="K8" s="94"/>
    </row>
    <row r="9" spans="1:14" ht="14.45" x14ac:dyDescent="0.3">
      <c r="A9" s="68" t="s">
        <v>63</v>
      </c>
      <c r="B9" s="86">
        <v>3</v>
      </c>
      <c r="F9" s="105" t="s">
        <v>52</v>
      </c>
      <c r="G9" s="95"/>
      <c r="H9" s="95" t="s">
        <v>53</v>
      </c>
      <c r="I9" s="95"/>
      <c r="J9" s="95" t="s">
        <v>54</v>
      </c>
      <c r="K9" s="96"/>
    </row>
    <row r="10" spans="1:14" ht="15.6" x14ac:dyDescent="0.3">
      <c r="A10" s="69" t="s">
        <v>66</v>
      </c>
      <c r="B10" s="11">
        <v>1300</v>
      </c>
      <c r="F10" s="103" t="s">
        <v>55</v>
      </c>
      <c r="G10" s="97"/>
      <c r="H10" s="97" t="s">
        <v>56</v>
      </c>
      <c r="I10" s="97"/>
      <c r="J10" s="97" t="s">
        <v>57</v>
      </c>
      <c r="K10" s="98"/>
    </row>
    <row r="11" spans="1:14" thickBot="1" x14ac:dyDescent="0.35">
      <c r="A11" s="78" t="s">
        <v>73</v>
      </c>
      <c r="B11" s="79">
        <f>B9*B10+B7</f>
        <v>4900</v>
      </c>
      <c r="F11" s="106" t="s">
        <v>75</v>
      </c>
      <c r="G11" s="99"/>
      <c r="H11" s="99">
        <v>150</v>
      </c>
      <c r="I11" s="99"/>
      <c r="J11" s="99" t="s">
        <v>58</v>
      </c>
      <c r="K11" s="100"/>
    </row>
    <row r="12" spans="1:14" ht="14.45" x14ac:dyDescent="0.3">
      <c r="A12" s="69" t="s">
        <v>61</v>
      </c>
      <c r="B12" s="64">
        <f>B10*A3</f>
        <v>13000</v>
      </c>
    </row>
    <row r="13" spans="1:14" ht="14.45" x14ac:dyDescent="0.3">
      <c r="A13" s="69" t="s">
        <v>62</v>
      </c>
      <c r="B13" s="64">
        <f>M3*B10</f>
        <v>5239</v>
      </c>
    </row>
    <row r="14" spans="1:14" thickBot="1" x14ac:dyDescent="0.35">
      <c r="A14" s="70" t="s">
        <v>59</v>
      </c>
      <c r="B14" s="65">
        <f>B11*K3</f>
        <v>10192</v>
      </c>
    </row>
    <row r="15" spans="1:14" thickBot="1" x14ac:dyDescent="0.35">
      <c r="A15" s="71"/>
    </row>
    <row r="16" spans="1:14" ht="14.45" x14ac:dyDescent="0.3">
      <c r="A16" s="68" t="s">
        <v>17</v>
      </c>
      <c r="B16" s="66">
        <f>Bleeding!C11</f>
        <v>13090</v>
      </c>
    </row>
    <row r="17" spans="1:2" thickBot="1" x14ac:dyDescent="0.35">
      <c r="A17" s="81" t="s">
        <v>37</v>
      </c>
      <c r="B17" s="82">
        <f>Bleeding!C18</f>
        <v>2400</v>
      </c>
    </row>
    <row r="18" spans="1:2" thickBot="1" x14ac:dyDescent="0.35">
      <c r="A18" s="72" t="s">
        <v>68</v>
      </c>
      <c r="B18" s="67">
        <f>SUM(B16:B17)</f>
        <v>15490</v>
      </c>
    </row>
    <row r="19" spans="1:2" thickBot="1" x14ac:dyDescent="0.35">
      <c r="A19" s="72" t="s">
        <v>70</v>
      </c>
      <c r="B19" s="87">
        <f>'Pre-Launch Cost'!B14</f>
        <v>3069.99</v>
      </c>
    </row>
    <row r="20" spans="1:2" ht="18.600000000000001" customHeight="1" thickBot="1" x14ac:dyDescent="0.4">
      <c r="A20" s="83" t="s">
        <v>60</v>
      </c>
      <c r="B20" s="80">
        <f>B14+B18+B19</f>
        <v>28751.989999999998</v>
      </c>
    </row>
    <row r="21" spans="1:2" thickBot="1" x14ac:dyDescent="0.35">
      <c r="A21" s="71"/>
    </row>
    <row r="22" spans="1:2" ht="14.45" x14ac:dyDescent="0.3">
      <c r="A22" s="68" t="s">
        <v>72</v>
      </c>
      <c r="B22" s="66">
        <f>Bleeding!C24</f>
        <v>6110</v>
      </c>
    </row>
    <row r="23" spans="1:2" ht="14.45" x14ac:dyDescent="0.3">
      <c r="A23" s="69" t="s">
        <v>71</v>
      </c>
      <c r="B23" s="74">
        <f>(B20-B22)/B13</f>
        <v>4.3218152319144867</v>
      </c>
    </row>
    <row r="24" spans="1:2" thickBot="1" x14ac:dyDescent="0.35">
      <c r="A24" s="70" t="s">
        <v>65</v>
      </c>
      <c r="B24" s="75">
        <f>1/B23</f>
        <v>0.23138425553584296</v>
      </c>
    </row>
  </sheetData>
  <mergeCells count="18">
    <mergeCell ref="J8:K8"/>
    <mergeCell ref="J9:K9"/>
    <mergeCell ref="J10:K10"/>
    <mergeCell ref="J11:K11"/>
    <mergeCell ref="A5:B5"/>
    <mergeCell ref="F10:G10"/>
    <mergeCell ref="F8:G8"/>
    <mergeCell ref="F9:G9"/>
    <mergeCell ref="F11:G11"/>
    <mergeCell ref="H8:I8"/>
    <mergeCell ref="H9:I9"/>
    <mergeCell ref="H11:I11"/>
    <mergeCell ref="H10:I10"/>
    <mergeCell ref="A1:A2"/>
    <mergeCell ref="B1:F1"/>
    <mergeCell ref="G1:K1"/>
    <mergeCell ref="L1:L2"/>
    <mergeCell ref="M1:N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53"/>
  <sheetViews>
    <sheetView workbookViewId="0">
      <selection activeCell="I14" sqref="I14"/>
    </sheetView>
  </sheetViews>
  <sheetFormatPr defaultRowHeight="15" x14ac:dyDescent="0.25"/>
  <cols>
    <col min="1" max="1" width="26.42578125" customWidth="1"/>
    <col min="2" max="2" width="21.85546875" customWidth="1"/>
    <col min="3" max="3" width="9.42578125" customWidth="1"/>
    <col min="8" max="8" width="11.5703125" customWidth="1"/>
    <col min="14" max="14" width="18.7109375" customWidth="1"/>
    <col min="15" max="15" width="20.28515625" customWidth="1"/>
    <col min="16" max="16" width="18.5703125" customWidth="1"/>
    <col min="17" max="17" width="15.28515625" customWidth="1"/>
  </cols>
  <sheetData>
    <row r="1" spans="1:17" ht="15.6" x14ac:dyDescent="0.3">
      <c r="A1" s="45" t="s">
        <v>17</v>
      </c>
      <c r="B1" s="46"/>
      <c r="C1" s="46"/>
      <c r="D1" s="47"/>
      <c r="E1" s="17"/>
      <c r="F1" s="18"/>
      <c r="G1" s="43"/>
      <c r="H1" s="43"/>
      <c r="I1" s="43"/>
      <c r="J1" s="43"/>
      <c r="K1" s="42"/>
      <c r="L1" s="42"/>
      <c r="M1" s="44"/>
      <c r="N1" s="43"/>
      <c r="O1" s="43"/>
      <c r="P1" s="43"/>
      <c r="Q1" s="43"/>
    </row>
    <row r="2" spans="1:17" ht="15.6" customHeight="1" x14ac:dyDescent="0.3">
      <c r="A2" s="6"/>
      <c r="B2" s="57" t="s">
        <v>17</v>
      </c>
      <c r="C2" s="63">
        <f>Summary!B7</f>
        <v>1000</v>
      </c>
      <c r="D2" s="60" t="s">
        <v>44</v>
      </c>
      <c r="E2" s="17"/>
      <c r="F2" s="17"/>
      <c r="G2" s="31"/>
      <c r="H2" s="31"/>
      <c r="I2" s="19"/>
      <c r="J2" s="42"/>
      <c r="K2" s="42"/>
      <c r="L2" s="17"/>
      <c r="M2" s="18"/>
      <c r="N2" s="20"/>
      <c r="O2" s="20"/>
      <c r="P2" s="20"/>
      <c r="Q2" s="20"/>
    </row>
    <row r="3" spans="1:17" ht="14.45" customHeight="1" x14ac:dyDescent="0.3">
      <c r="A3" s="6"/>
      <c r="B3" s="57" t="s">
        <v>31</v>
      </c>
      <c r="C3" s="63">
        <f>Summary!A3</f>
        <v>10</v>
      </c>
      <c r="D3" s="60" t="s">
        <v>18</v>
      </c>
      <c r="E3" s="17"/>
      <c r="F3" s="17"/>
      <c r="G3" s="31"/>
      <c r="H3" s="31"/>
      <c r="I3" s="21"/>
      <c r="J3" s="42"/>
      <c r="K3" s="42"/>
      <c r="L3" s="17"/>
      <c r="M3" s="17"/>
      <c r="N3" s="22"/>
      <c r="O3" s="23"/>
      <c r="P3" s="12"/>
      <c r="Q3" s="17"/>
    </row>
    <row r="4" spans="1:17" ht="14.45" customHeight="1" x14ac:dyDescent="0.25">
      <c r="A4" s="6"/>
      <c r="B4" s="107" t="s">
        <v>32</v>
      </c>
      <c r="C4" s="58">
        <v>2.9000000000000001E-2</v>
      </c>
      <c r="D4" s="60" t="s">
        <v>22</v>
      </c>
      <c r="E4" s="17"/>
      <c r="F4" s="17"/>
      <c r="G4" s="31"/>
      <c r="H4" s="31"/>
      <c r="I4" s="19"/>
      <c r="J4" s="42"/>
      <c r="K4" s="42"/>
      <c r="L4" s="17"/>
      <c r="M4" s="17"/>
      <c r="N4" s="22"/>
      <c r="O4" s="13"/>
      <c r="P4" s="13"/>
      <c r="Q4" s="17"/>
    </row>
    <row r="5" spans="1:17" ht="14.45" customHeight="1" x14ac:dyDescent="0.25">
      <c r="A5" s="6"/>
      <c r="B5" s="107"/>
      <c r="C5" s="51">
        <f>C4*C3</f>
        <v>0.29000000000000004</v>
      </c>
      <c r="D5" s="60" t="s">
        <v>36</v>
      </c>
      <c r="E5" s="17"/>
      <c r="F5" s="17"/>
      <c r="G5" s="31"/>
      <c r="H5" s="31"/>
      <c r="I5" s="19"/>
      <c r="J5" s="42"/>
      <c r="K5" s="42"/>
      <c r="L5" s="17"/>
      <c r="M5" s="17"/>
      <c r="N5" s="22"/>
      <c r="O5" s="14"/>
      <c r="P5" s="14"/>
      <c r="Q5" s="17"/>
    </row>
    <row r="6" spans="1:17" ht="14.45" customHeight="1" x14ac:dyDescent="0.3">
      <c r="A6" s="6"/>
      <c r="B6" s="57" t="s">
        <v>35</v>
      </c>
      <c r="C6" s="10">
        <v>0.3</v>
      </c>
      <c r="D6" s="60" t="s">
        <v>18</v>
      </c>
      <c r="E6" s="17"/>
      <c r="F6" s="17"/>
      <c r="G6" s="31"/>
      <c r="H6" s="31"/>
      <c r="I6" s="19"/>
      <c r="J6" s="42"/>
      <c r="K6" s="42"/>
      <c r="L6" s="17"/>
      <c r="M6" s="17"/>
      <c r="N6" s="22"/>
      <c r="O6" s="24"/>
      <c r="P6" s="12"/>
      <c r="Q6" s="17"/>
    </row>
    <row r="7" spans="1:17" ht="14.45" x14ac:dyDescent="0.3">
      <c r="A7" s="6"/>
      <c r="B7" s="57" t="s">
        <v>34</v>
      </c>
      <c r="C7" s="10">
        <v>2.5</v>
      </c>
      <c r="D7" s="60" t="s">
        <v>18</v>
      </c>
      <c r="E7" s="17"/>
      <c r="F7" s="17"/>
      <c r="G7" s="31"/>
      <c r="H7" s="31"/>
      <c r="I7" s="19"/>
      <c r="J7" s="42"/>
      <c r="K7" s="42"/>
      <c r="L7" s="17"/>
      <c r="M7" s="17"/>
      <c r="N7" s="22"/>
      <c r="O7" s="13"/>
      <c r="P7" s="13"/>
      <c r="Q7" s="17"/>
    </row>
    <row r="8" spans="1:17" ht="14.45" x14ac:dyDescent="0.3">
      <c r="A8" s="6"/>
      <c r="B8" s="57" t="s">
        <v>33</v>
      </c>
      <c r="C8" s="10">
        <v>0</v>
      </c>
      <c r="D8" s="60" t="s">
        <v>18</v>
      </c>
      <c r="E8" s="17"/>
      <c r="F8" s="17"/>
      <c r="G8" s="31"/>
      <c r="H8" s="31"/>
      <c r="I8" s="19"/>
      <c r="J8" s="42"/>
      <c r="K8" s="42"/>
      <c r="L8" s="17"/>
      <c r="M8" s="17"/>
      <c r="N8" s="22"/>
      <c r="O8" s="13"/>
      <c r="P8" s="13"/>
      <c r="Q8" s="17"/>
    </row>
    <row r="9" spans="1:17" ht="14.45" x14ac:dyDescent="0.3">
      <c r="A9" s="6"/>
      <c r="B9" s="57" t="s">
        <v>20</v>
      </c>
      <c r="C9" s="10">
        <v>0</v>
      </c>
      <c r="D9" s="60" t="s">
        <v>18</v>
      </c>
      <c r="E9" s="17"/>
      <c r="F9" s="17"/>
      <c r="G9" s="31"/>
      <c r="H9" s="31"/>
      <c r="I9" s="25"/>
      <c r="J9" s="42"/>
      <c r="K9" s="42"/>
      <c r="L9" s="17"/>
      <c r="M9" s="17"/>
      <c r="N9" s="22"/>
      <c r="O9" s="15"/>
      <c r="P9" s="15"/>
      <c r="Q9" s="17"/>
    </row>
    <row r="10" spans="1:17" ht="14.45" customHeight="1" x14ac:dyDescent="0.3">
      <c r="A10" s="6"/>
      <c r="B10" s="57" t="s">
        <v>74</v>
      </c>
      <c r="C10" s="59">
        <f>C3+C5+C6+C7+C9</f>
        <v>13.09</v>
      </c>
      <c r="D10" s="60" t="s">
        <v>18</v>
      </c>
      <c r="E10" s="17"/>
      <c r="F10" s="17"/>
      <c r="G10" s="31"/>
      <c r="H10" s="31"/>
      <c r="I10" s="26"/>
      <c r="J10" s="42"/>
      <c r="K10" s="42"/>
      <c r="L10" s="17"/>
      <c r="M10" s="17"/>
      <c r="N10" s="22"/>
      <c r="O10" s="24"/>
      <c r="P10" s="16"/>
      <c r="Q10" s="17"/>
    </row>
    <row r="11" spans="1:17" thickBot="1" x14ac:dyDescent="0.35">
      <c r="A11" s="7"/>
      <c r="B11" s="61" t="s">
        <v>30</v>
      </c>
      <c r="C11" s="9">
        <f>C2*C10</f>
        <v>13090</v>
      </c>
      <c r="D11" s="62" t="s">
        <v>18</v>
      </c>
      <c r="E11" s="17"/>
      <c r="F11" s="17"/>
      <c r="G11" s="31"/>
      <c r="H11" s="31"/>
      <c r="I11" s="26"/>
      <c r="J11" s="42"/>
      <c r="K11" s="42"/>
      <c r="L11" s="17"/>
      <c r="M11" s="17"/>
      <c r="N11" s="22"/>
      <c r="O11" s="27"/>
      <c r="P11" s="27"/>
      <c r="Q11" s="27"/>
    </row>
    <row r="12" spans="1:17" ht="15" customHeight="1" x14ac:dyDescent="0.3">
      <c r="A12" s="45" t="s">
        <v>37</v>
      </c>
      <c r="B12" s="46"/>
      <c r="C12" s="46"/>
      <c r="D12" s="47"/>
      <c r="E12" s="17"/>
      <c r="F12" s="17"/>
      <c r="G12" s="31"/>
      <c r="H12" s="31"/>
      <c r="I12" s="26"/>
      <c r="J12" s="42"/>
      <c r="K12" s="42"/>
      <c r="L12" s="17"/>
      <c r="M12" s="17"/>
      <c r="N12" s="22"/>
      <c r="O12" s="28"/>
      <c r="P12" s="28"/>
      <c r="Q12" s="28"/>
    </row>
    <row r="13" spans="1:17" ht="14.45" x14ac:dyDescent="0.3">
      <c r="A13" s="6"/>
      <c r="B13" s="57" t="s">
        <v>37</v>
      </c>
      <c r="C13" s="10">
        <v>300</v>
      </c>
      <c r="D13" s="60" t="s">
        <v>44</v>
      </c>
      <c r="E13" s="17"/>
      <c r="F13" s="17"/>
      <c r="G13" s="29"/>
      <c r="H13" s="17"/>
      <c r="I13" s="25"/>
      <c r="J13" s="17"/>
      <c r="K13" s="17"/>
      <c r="L13" s="17"/>
      <c r="M13" s="17"/>
      <c r="N13" s="22"/>
      <c r="O13" s="30"/>
      <c r="P13" s="30"/>
      <c r="Q13" s="30"/>
    </row>
    <row r="14" spans="1:17" ht="16.149999999999999" customHeight="1" x14ac:dyDescent="0.3">
      <c r="A14" s="6"/>
      <c r="B14" s="57" t="s">
        <v>38</v>
      </c>
      <c r="C14" s="10">
        <v>8</v>
      </c>
      <c r="D14" s="60" t="s">
        <v>18</v>
      </c>
      <c r="E14" s="17"/>
      <c r="F14" s="17"/>
      <c r="G14" s="31"/>
      <c r="H14" s="17"/>
      <c r="I14" s="19"/>
      <c r="J14" s="17"/>
      <c r="K14" s="17"/>
      <c r="L14" s="17"/>
      <c r="M14" s="17"/>
      <c r="N14" s="22"/>
      <c r="O14" s="32"/>
      <c r="P14" s="32"/>
      <c r="Q14" s="32"/>
    </row>
    <row r="15" spans="1:17" thickBot="1" x14ac:dyDescent="0.35">
      <c r="A15" s="7"/>
      <c r="B15" s="61" t="s">
        <v>19</v>
      </c>
      <c r="C15" s="9">
        <f>C13*C14</f>
        <v>2400</v>
      </c>
      <c r="D15" s="62" t="s">
        <v>18</v>
      </c>
      <c r="E15" s="17"/>
      <c r="F15" s="17"/>
      <c r="G15" s="29"/>
      <c r="H15" s="17"/>
      <c r="I15" s="25"/>
      <c r="J15" s="17"/>
      <c r="K15" s="17"/>
      <c r="L15" s="17"/>
      <c r="M15" s="17"/>
      <c r="N15" s="17"/>
      <c r="O15" s="17"/>
      <c r="P15" s="17"/>
      <c r="Q15" s="17"/>
    </row>
    <row r="16" spans="1:17" ht="15.6" x14ac:dyDescent="0.3">
      <c r="A16" s="45" t="s">
        <v>39</v>
      </c>
      <c r="B16" s="46"/>
      <c r="C16" s="46"/>
      <c r="D16" s="47"/>
      <c r="E16" s="17"/>
      <c r="F16" s="17"/>
      <c r="G16" s="17"/>
      <c r="H16" s="17"/>
      <c r="I16" s="17"/>
      <c r="J16" s="17"/>
      <c r="K16" s="17"/>
      <c r="L16" s="17"/>
      <c r="M16" s="17"/>
      <c r="N16" s="22"/>
      <c r="O16" s="34"/>
      <c r="P16" s="17"/>
      <c r="Q16" s="17"/>
    </row>
    <row r="17" spans="1:17" ht="14.45" x14ac:dyDescent="0.3">
      <c r="A17" s="6"/>
      <c r="B17" s="57" t="s">
        <v>17</v>
      </c>
      <c r="C17" s="85">
        <f>C11</f>
        <v>13090</v>
      </c>
      <c r="D17" s="60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36"/>
      <c r="O17" s="37"/>
      <c r="P17" s="36"/>
      <c r="Q17" s="17"/>
    </row>
    <row r="18" spans="1:17" ht="13.9" customHeight="1" x14ac:dyDescent="0.3">
      <c r="A18" s="6"/>
      <c r="B18" s="57" t="s">
        <v>37</v>
      </c>
      <c r="C18" s="85">
        <f>C15</f>
        <v>2400</v>
      </c>
      <c r="D18" s="60" t="s">
        <v>18</v>
      </c>
      <c r="E18" s="17"/>
      <c r="F18" s="17"/>
      <c r="G18" s="17"/>
      <c r="H18" s="17"/>
      <c r="I18" s="17"/>
      <c r="J18" s="17"/>
      <c r="K18" s="17"/>
      <c r="L18" s="17"/>
      <c r="M18" s="18"/>
      <c r="N18" s="43"/>
      <c r="O18" s="43"/>
      <c r="P18" s="43"/>
      <c r="Q18" s="43"/>
    </row>
    <row r="19" spans="1:17" thickBot="1" x14ac:dyDescent="0.35">
      <c r="A19" s="7"/>
      <c r="B19" s="61" t="s">
        <v>19</v>
      </c>
      <c r="C19" s="84">
        <f>SUM(C17:C18)</f>
        <v>15490</v>
      </c>
      <c r="D19" s="62" t="s">
        <v>18</v>
      </c>
      <c r="E19" s="17"/>
      <c r="F19" s="17"/>
      <c r="G19" s="17"/>
      <c r="H19" s="17"/>
      <c r="I19" s="17"/>
      <c r="J19" s="17"/>
      <c r="K19" s="17"/>
      <c r="L19" s="17"/>
      <c r="M19" s="17"/>
      <c r="N19" s="38"/>
      <c r="O19" s="34"/>
      <c r="P19" s="17"/>
      <c r="Q19" s="17"/>
    </row>
    <row r="20" spans="1:17" ht="15.6" customHeight="1" x14ac:dyDescent="0.3">
      <c r="A20" s="45" t="s">
        <v>41</v>
      </c>
      <c r="B20" s="46"/>
      <c r="C20" s="46"/>
      <c r="D20" s="47"/>
      <c r="E20" s="17"/>
      <c r="F20" s="17"/>
      <c r="G20" s="17"/>
      <c r="H20" s="17"/>
      <c r="I20" s="17"/>
      <c r="J20" s="17"/>
      <c r="K20" s="17"/>
      <c r="L20" s="17"/>
      <c r="M20" s="17"/>
      <c r="N20" s="38"/>
      <c r="O20" s="34"/>
      <c r="P20" s="17"/>
      <c r="Q20" s="17"/>
    </row>
    <row r="21" spans="1:17" ht="16.899999999999999" customHeight="1" x14ac:dyDescent="0.3">
      <c r="A21" s="6"/>
      <c r="B21" s="57" t="s">
        <v>42</v>
      </c>
      <c r="C21" s="8">
        <f>C2</f>
        <v>1000</v>
      </c>
      <c r="D21" s="60" t="s">
        <v>44</v>
      </c>
      <c r="E21" s="17"/>
      <c r="F21" s="17"/>
      <c r="G21" s="17"/>
      <c r="H21" s="17"/>
      <c r="I21" s="17"/>
      <c r="J21" s="17"/>
      <c r="K21" s="17"/>
      <c r="L21" s="17"/>
      <c r="M21" s="17"/>
      <c r="N21" s="38"/>
      <c r="O21" s="34"/>
      <c r="P21" s="17"/>
      <c r="Q21" s="17"/>
    </row>
    <row r="22" spans="1:17" ht="14.45" x14ac:dyDescent="0.3">
      <c r="A22" s="6"/>
      <c r="B22" s="57" t="s">
        <v>40</v>
      </c>
      <c r="C22" s="8">
        <f>C21*C3</f>
        <v>10000</v>
      </c>
      <c r="D22" s="60" t="s">
        <v>18</v>
      </c>
      <c r="E22" s="17"/>
      <c r="F22" s="17"/>
      <c r="G22" s="17"/>
      <c r="H22" s="17"/>
      <c r="I22" s="17"/>
      <c r="J22" s="17"/>
      <c r="K22" s="17"/>
      <c r="L22" s="17"/>
      <c r="M22" s="17"/>
      <c r="N22" s="38"/>
      <c r="O22" s="34"/>
      <c r="P22" s="17"/>
      <c r="Q22" s="17"/>
    </row>
    <row r="23" spans="1:17" ht="18" customHeight="1" x14ac:dyDescent="0.3">
      <c r="A23" s="6"/>
      <c r="B23" s="57" t="s">
        <v>21</v>
      </c>
      <c r="C23" s="8">
        <f>Summary!F3*C21</f>
        <v>3889.9999999999995</v>
      </c>
      <c r="D23" s="60" t="s">
        <v>18</v>
      </c>
      <c r="E23" s="17"/>
      <c r="F23" s="17"/>
      <c r="G23" s="17"/>
      <c r="H23" s="17"/>
      <c r="I23" s="17"/>
      <c r="J23" s="17"/>
      <c r="K23" s="17"/>
      <c r="L23" s="17"/>
      <c r="M23" s="17"/>
      <c r="N23" s="38"/>
      <c r="O23" s="34"/>
      <c r="P23" s="17"/>
      <c r="Q23" s="17"/>
    </row>
    <row r="24" spans="1:17" thickBot="1" x14ac:dyDescent="0.35">
      <c r="A24" s="7"/>
      <c r="B24" s="61" t="s">
        <v>43</v>
      </c>
      <c r="C24" s="9">
        <f>C22-C23</f>
        <v>6110</v>
      </c>
      <c r="D24" s="62" t="s">
        <v>18</v>
      </c>
      <c r="E24" s="17"/>
      <c r="F24" s="17"/>
      <c r="G24" s="17"/>
      <c r="H24" s="17"/>
      <c r="I24" s="17"/>
      <c r="J24" s="17"/>
      <c r="K24" s="17"/>
      <c r="L24" s="17"/>
      <c r="M24" s="17"/>
      <c r="N24" s="38"/>
      <c r="O24" s="34"/>
      <c r="P24" s="17"/>
      <c r="Q24" s="17"/>
    </row>
    <row r="25" spans="1:17" ht="14.45" x14ac:dyDescent="0.3">
      <c r="E25" s="17"/>
      <c r="F25" s="17"/>
      <c r="G25" s="17"/>
      <c r="H25" s="17"/>
      <c r="I25" s="17"/>
      <c r="J25" s="17"/>
      <c r="K25" s="17"/>
      <c r="L25" s="17"/>
      <c r="M25" s="17"/>
      <c r="N25" s="38"/>
      <c r="O25" s="34"/>
      <c r="P25" s="17"/>
      <c r="Q25" s="17"/>
    </row>
    <row r="26" spans="1:17" ht="14.45" x14ac:dyDescent="0.3">
      <c r="E26" s="17"/>
      <c r="F26" s="17"/>
      <c r="G26" s="17"/>
      <c r="H26" s="17"/>
      <c r="I26" s="17"/>
      <c r="J26" s="17"/>
      <c r="K26" s="17"/>
      <c r="L26" s="17"/>
      <c r="M26" s="17"/>
      <c r="N26" s="38"/>
      <c r="O26" s="34"/>
      <c r="P26" s="17"/>
      <c r="Q26" s="17"/>
    </row>
    <row r="27" spans="1:17" ht="15.6" customHeight="1" x14ac:dyDescent="0.3">
      <c r="E27" s="17"/>
      <c r="F27" s="17"/>
      <c r="G27" s="17"/>
      <c r="H27" s="17"/>
      <c r="I27" s="17"/>
      <c r="J27" s="17"/>
      <c r="K27" s="17"/>
      <c r="L27" s="17"/>
      <c r="M27" s="17"/>
      <c r="N27" s="38"/>
      <c r="O27" s="34"/>
      <c r="P27" s="17"/>
      <c r="Q27" s="17"/>
    </row>
    <row r="28" spans="1:17" ht="14.45" x14ac:dyDescent="0.3">
      <c r="E28" s="17"/>
      <c r="F28" s="17"/>
      <c r="G28" s="17"/>
      <c r="H28" s="17"/>
      <c r="I28" s="17"/>
      <c r="J28" s="17"/>
      <c r="K28" s="17"/>
      <c r="L28" s="17"/>
      <c r="M28" s="17"/>
      <c r="N28" s="38"/>
      <c r="O28" s="39"/>
      <c r="P28" s="17"/>
      <c r="Q28" s="17"/>
    </row>
    <row r="29" spans="1:17" ht="14.45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6" x14ac:dyDescent="0.3">
      <c r="E30" s="17"/>
      <c r="F30" s="17"/>
      <c r="G30" s="17"/>
      <c r="H30" s="17"/>
      <c r="I30" s="17"/>
      <c r="J30" s="17"/>
      <c r="K30" s="17"/>
      <c r="L30" s="17"/>
      <c r="M30" s="18"/>
      <c r="N30" s="43"/>
      <c r="O30" s="43"/>
      <c r="P30" s="43"/>
      <c r="Q30" s="43"/>
    </row>
    <row r="31" spans="1:17" ht="14.45" x14ac:dyDescent="0.3">
      <c r="E31" s="17"/>
      <c r="F31" s="17"/>
      <c r="G31" s="17"/>
      <c r="H31" s="17"/>
      <c r="I31" s="17"/>
      <c r="J31" s="17"/>
      <c r="K31" s="17"/>
      <c r="L31" s="17"/>
      <c r="M31" s="17"/>
      <c r="N31" s="31"/>
      <c r="O31" s="31"/>
      <c r="P31" s="19"/>
      <c r="Q31" s="17"/>
    </row>
    <row r="32" spans="1:17" ht="14.45" x14ac:dyDescent="0.3">
      <c r="E32" s="17"/>
      <c r="F32" s="17"/>
      <c r="G32" s="17"/>
      <c r="H32" s="17"/>
      <c r="I32" s="17"/>
      <c r="J32" s="17"/>
      <c r="K32" s="17"/>
      <c r="L32" s="17"/>
      <c r="M32" s="17"/>
      <c r="N32" s="31"/>
      <c r="O32" s="31"/>
      <c r="P32" s="21"/>
      <c r="Q32" s="17"/>
    </row>
    <row r="33" spans="5:17" ht="14.45" x14ac:dyDescent="0.3">
      <c r="E33" s="17"/>
      <c r="F33" s="17"/>
      <c r="G33" s="17"/>
      <c r="H33" s="17"/>
      <c r="I33" s="17"/>
      <c r="J33" s="17"/>
      <c r="K33" s="17"/>
      <c r="L33" s="17"/>
      <c r="M33" s="17"/>
      <c r="N33" s="31"/>
      <c r="O33" s="31"/>
      <c r="P33" s="19"/>
      <c r="Q33" s="17"/>
    </row>
    <row r="34" spans="5:17" ht="14.45" x14ac:dyDescent="0.3">
      <c r="E34" s="17"/>
      <c r="F34" s="17"/>
      <c r="G34" s="17"/>
      <c r="H34" s="17"/>
      <c r="I34" s="17"/>
      <c r="J34" s="17"/>
      <c r="K34" s="17"/>
      <c r="L34" s="17"/>
      <c r="M34" s="17"/>
      <c r="N34" s="31"/>
      <c r="O34" s="31"/>
      <c r="P34" s="19"/>
      <c r="Q34" s="17"/>
    </row>
    <row r="35" spans="5:17" ht="14.45" x14ac:dyDescent="0.3">
      <c r="E35" s="17"/>
      <c r="F35" s="17"/>
      <c r="G35" s="17"/>
      <c r="H35" s="17"/>
      <c r="I35" s="17"/>
      <c r="J35" s="17"/>
      <c r="K35" s="17"/>
      <c r="L35" s="17"/>
      <c r="M35" s="17"/>
      <c r="N35" s="31"/>
      <c r="O35" s="31"/>
      <c r="P35" s="19"/>
      <c r="Q35" s="17"/>
    </row>
    <row r="36" spans="5:17" ht="14.45" x14ac:dyDescent="0.3">
      <c r="E36" s="17"/>
      <c r="F36" s="17"/>
      <c r="G36" s="17"/>
      <c r="H36" s="17"/>
      <c r="I36" s="17"/>
      <c r="J36" s="17"/>
      <c r="K36" s="17"/>
      <c r="L36" s="17"/>
      <c r="M36" s="17"/>
      <c r="N36" s="31"/>
      <c r="O36" s="31"/>
      <c r="P36" s="19"/>
      <c r="Q36" s="17"/>
    </row>
    <row r="37" spans="5:17" ht="14.45" x14ac:dyDescent="0.3">
      <c r="E37" s="17"/>
      <c r="F37" s="17"/>
      <c r="G37" s="17"/>
      <c r="H37" s="17"/>
      <c r="I37" s="17"/>
      <c r="J37" s="17"/>
      <c r="K37" s="17"/>
      <c r="L37" s="17"/>
      <c r="M37" s="17"/>
      <c r="N37" s="31"/>
      <c r="O37" s="31"/>
      <c r="P37" s="25"/>
      <c r="Q37" s="17"/>
    </row>
    <row r="38" spans="5:17" x14ac:dyDescent="0.25">
      <c r="E38" s="17"/>
      <c r="F38" s="17"/>
      <c r="G38" s="17"/>
      <c r="H38" s="17"/>
      <c r="I38" s="17"/>
      <c r="J38" s="17"/>
      <c r="K38" s="17"/>
      <c r="L38" s="17"/>
      <c r="M38" s="17"/>
      <c r="N38" s="31"/>
      <c r="O38" s="31"/>
      <c r="P38" s="26"/>
      <c r="Q38" s="17"/>
    </row>
    <row r="39" spans="5:17" x14ac:dyDescent="0.25">
      <c r="E39" s="17"/>
      <c r="F39" s="17"/>
      <c r="G39" s="17"/>
      <c r="H39" s="17"/>
      <c r="I39" s="17"/>
      <c r="J39" s="17"/>
      <c r="K39" s="17"/>
      <c r="L39" s="17"/>
      <c r="M39" s="17"/>
      <c r="N39" s="31"/>
      <c r="O39" s="31"/>
      <c r="P39" s="26"/>
      <c r="Q39" s="17"/>
    </row>
    <row r="40" spans="5:17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31"/>
      <c r="O40" s="31"/>
      <c r="P40" s="26"/>
      <c r="Q40" s="17"/>
    </row>
    <row r="41" spans="5:17" x14ac:dyDescent="0.25">
      <c r="E41" s="17"/>
      <c r="F41" s="17"/>
      <c r="G41" s="17"/>
      <c r="H41" s="17"/>
      <c r="I41" s="17"/>
      <c r="J41" s="17"/>
      <c r="K41" s="17"/>
      <c r="L41" s="17"/>
      <c r="M41" s="17"/>
      <c r="N41" s="29"/>
      <c r="O41" s="17"/>
      <c r="P41" s="25"/>
      <c r="Q41" s="17"/>
    </row>
    <row r="42" spans="5:17" x14ac:dyDescent="0.25">
      <c r="E42" s="17"/>
      <c r="F42" s="17"/>
      <c r="G42" s="17"/>
      <c r="H42" s="17"/>
      <c r="I42" s="17"/>
      <c r="J42" s="17"/>
      <c r="K42" s="17"/>
      <c r="L42" s="17"/>
      <c r="M42" s="17"/>
      <c r="N42" s="31"/>
      <c r="O42" s="17"/>
      <c r="P42" s="19"/>
      <c r="Q42" s="17"/>
    </row>
    <row r="43" spans="5:17" x14ac:dyDescent="0.25">
      <c r="E43" s="17"/>
      <c r="F43" s="17"/>
      <c r="G43" s="17"/>
      <c r="H43" s="17"/>
      <c r="I43" s="17"/>
      <c r="J43" s="17"/>
      <c r="K43" s="17"/>
      <c r="L43" s="17"/>
      <c r="M43" s="17"/>
      <c r="N43" s="31"/>
      <c r="O43" s="17"/>
      <c r="P43" s="19"/>
      <c r="Q43" s="17"/>
    </row>
    <row r="44" spans="5:17" x14ac:dyDescent="0.25">
      <c r="E44" s="17"/>
      <c r="F44" s="17"/>
      <c r="G44" s="17"/>
      <c r="H44" s="17"/>
      <c r="I44" s="17"/>
      <c r="J44" s="17"/>
      <c r="K44" s="17"/>
      <c r="L44" s="17"/>
      <c r="M44" s="17"/>
      <c r="N44" s="29"/>
      <c r="O44" s="17"/>
      <c r="P44" s="25"/>
      <c r="Q44" s="17"/>
    </row>
    <row r="45" spans="5:17" x14ac:dyDescent="0.25">
      <c r="E45" s="17"/>
      <c r="F45" s="17"/>
      <c r="G45" s="17"/>
      <c r="H45" s="17"/>
      <c r="I45" s="17"/>
      <c r="J45" s="17"/>
      <c r="K45" s="17"/>
      <c r="L45" s="17"/>
      <c r="M45" s="17"/>
      <c r="N45" s="31"/>
      <c r="O45" s="31"/>
      <c r="P45" s="26"/>
      <c r="Q45" s="17"/>
    </row>
    <row r="46" spans="5:17" x14ac:dyDescent="0.25">
      <c r="E46" s="17"/>
      <c r="F46" s="17"/>
      <c r="G46" s="17"/>
      <c r="H46" s="17"/>
      <c r="I46" s="17"/>
      <c r="J46" s="17"/>
      <c r="K46" s="17"/>
      <c r="L46" s="17"/>
      <c r="M46" s="17"/>
      <c r="N46" s="31"/>
      <c r="O46" s="31"/>
      <c r="P46" s="33"/>
      <c r="Q46" s="17"/>
    </row>
    <row r="47" spans="5:17" x14ac:dyDescent="0.25">
      <c r="E47" s="17"/>
      <c r="F47" s="17"/>
      <c r="G47" s="17"/>
      <c r="H47" s="17"/>
      <c r="I47" s="17"/>
      <c r="J47" s="17"/>
      <c r="K47" s="17"/>
      <c r="L47" s="17"/>
      <c r="M47" s="17"/>
      <c r="N47" s="31"/>
      <c r="O47" s="31"/>
      <c r="P47" s="33"/>
      <c r="Q47" s="17"/>
    </row>
    <row r="48" spans="5:17" x14ac:dyDescent="0.25"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5"/>
      <c r="Q48" s="17"/>
    </row>
    <row r="49" spans="5:17" ht="21" x14ac:dyDescent="0.35">
      <c r="E49" s="17"/>
      <c r="F49" s="17"/>
      <c r="G49" s="17"/>
      <c r="H49" s="17"/>
      <c r="I49" s="17"/>
      <c r="J49" s="17"/>
      <c r="K49" s="17"/>
      <c r="L49" s="17"/>
      <c r="M49" s="40"/>
      <c r="N49" s="17"/>
      <c r="O49" s="17"/>
      <c r="P49" s="17"/>
      <c r="Q49" s="41"/>
    </row>
    <row r="50" spans="5:17" x14ac:dyDescent="0.25"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5:17" x14ac:dyDescent="0.25"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5:17" x14ac:dyDescent="0.25"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5:17" x14ac:dyDescent="0.25"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</sheetData>
  <mergeCells count="1">
    <mergeCell ref="B4:B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9"/>
  <sheetViews>
    <sheetView workbookViewId="0">
      <selection activeCell="B14" sqref="B14"/>
    </sheetView>
  </sheetViews>
  <sheetFormatPr defaultRowHeight="15" x14ac:dyDescent="0.25"/>
  <cols>
    <col min="1" max="1" width="17" customWidth="1"/>
    <col min="2" max="2" width="11.85546875" customWidth="1"/>
  </cols>
  <sheetData>
    <row r="1" spans="1:2" x14ac:dyDescent="0.3">
      <c r="A1" s="108" t="s">
        <v>0</v>
      </c>
      <c r="B1" s="108"/>
    </row>
    <row r="2" spans="1:2" x14ac:dyDescent="0.3">
      <c r="A2" s="1" t="s">
        <v>1</v>
      </c>
      <c r="B2" s="3">
        <v>200</v>
      </c>
    </row>
    <row r="3" spans="1:2" x14ac:dyDescent="0.3">
      <c r="A3" s="1" t="s">
        <v>2</v>
      </c>
      <c r="B3" s="3">
        <v>100</v>
      </c>
    </row>
    <row r="4" spans="1:2" x14ac:dyDescent="0.3">
      <c r="A4" s="1" t="s">
        <v>3</v>
      </c>
      <c r="B4" s="3">
        <v>200</v>
      </c>
    </row>
    <row r="5" spans="1:2" x14ac:dyDescent="0.3">
      <c r="A5" s="1" t="s">
        <v>4</v>
      </c>
      <c r="B5" s="3">
        <v>300</v>
      </c>
    </row>
    <row r="6" spans="1:2" x14ac:dyDescent="0.3">
      <c r="A6" s="1" t="s">
        <v>5</v>
      </c>
      <c r="B6" s="3">
        <v>250</v>
      </c>
    </row>
    <row r="7" spans="1:2" x14ac:dyDescent="0.3">
      <c r="A7" s="1" t="s">
        <v>6</v>
      </c>
      <c r="B7" s="3">
        <v>1200</v>
      </c>
    </row>
    <row r="8" spans="1:2" x14ac:dyDescent="0.3">
      <c r="A8" s="1" t="s">
        <v>7</v>
      </c>
      <c r="B8" s="3">
        <v>120</v>
      </c>
    </row>
    <row r="9" spans="1:2" x14ac:dyDescent="0.3">
      <c r="A9" s="1" t="s">
        <v>8</v>
      </c>
      <c r="B9" s="3">
        <v>100</v>
      </c>
    </row>
    <row r="10" spans="1:2" x14ac:dyDescent="0.3">
      <c r="A10" s="1" t="s">
        <v>9</v>
      </c>
      <c r="B10" s="3">
        <v>10</v>
      </c>
    </row>
    <row r="11" spans="1:2" x14ac:dyDescent="0.3">
      <c r="A11" s="1" t="s">
        <v>10</v>
      </c>
      <c r="B11" s="3">
        <v>50</v>
      </c>
    </row>
    <row r="12" spans="1:2" x14ac:dyDescent="0.3">
      <c r="A12" s="1" t="s">
        <v>11</v>
      </c>
      <c r="B12" s="3">
        <v>39.99</v>
      </c>
    </row>
    <row r="13" spans="1:2" x14ac:dyDescent="0.3">
      <c r="A13" s="1" t="s">
        <v>12</v>
      </c>
      <c r="B13" s="3">
        <v>500</v>
      </c>
    </row>
    <row r="14" spans="1:2" x14ac:dyDescent="0.3">
      <c r="A14" s="5" t="s">
        <v>13</v>
      </c>
      <c r="B14" s="4">
        <f>SUM(B2:B13)</f>
        <v>3069.99</v>
      </c>
    </row>
    <row r="19" spans="3:3" x14ac:dyDescent="0.3">
      <c r="C19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Bleeding</vt:lpstr>
      <vt:lpstr>Pre-Launch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 Chohan</dc:creator>
  <cp:lastModifiedBy>Anonymous Hacker</cp:lastModifiedBy>
  <dcterms:created xsi:type="dcterms:W3CDTF">2015-06-05T18:17:20Z</dcterms:created>
  <dcterms:modified xsi:type="dcterms:W3CDTF">2021-04-27T03:05:17Z</dcterms:modified>
</cp:coreProperties>
</file>